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75" yWindow="90" windowWidth="11505" windowHeight="9270"/>
  </bookViews>
  <sheets>
    <sheet name="Sheet1" sheetId="1" r:id="rId1"/>
  </sheets>
  <definedNames>
    <definedName name="_xlnm._FilterDatabase" localSheetId="0" hidden="1">Sheet1!$A$1:$O$44</definedName>
    <definedName name="ColumnTitle" localSheetId="0">Sheet1!$1:$1</definedName>
    <definedName name="_xlnm.Print_Area" localSheetId="0">Sheet1!$A$1:$M$42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O42" i="1" l="1"/>
  <c r="O38" i="1"/>
  <c r="O34" i="1"/>
  <c r="O31" i="1"/>
  <c r="O28" i="1"/>
  <c r="O25" i="1"/>
  <c r="O10" i="1"/>
  <c r="O9" i="1"/>
  <c r="O8" i="1"/>
  <c r="O7" i="1"/>
  <c r="O6" i="1"/>
  <c r="O5" i="1"/>
  <c r="O4" i="1"/>
  <c r="O3" i="1"/>
  <c r="N39" i="1" l="1"/>
  <c r="O39" i="1" s="1"/>
  <c r="N40" i="1"/>
  <c r="O40" i="1" s="1"/>
  <c r="N41" i="1"/>
  <c r="O41" i="1" s="1"/>
  <c r="N37" i="1"/>
  <c r="O37" i="1" s="1"/>
  <c r="I43" i="1" l="1"/>
</calcChain>
</file>

<file path=xl/sharedStrings.xml><?xml version="1.0" encoding="utf-8"?>
<sst xmlns="http://schemas.openxmlformats.org/spreadsheetml/2006/main" count="136" uniqueCount="40">
  <si>
    <t>P9</t>
  </si>
  <si>
    <t>FIELD NAME</t>
  </si>
  <si>
    <t>LENGTH</t>
  </si>
  <si>
    <t>RECORD CODE</t>
  </si>
  <si>
    <t>AGENCY</t>
  </si>
  <si>
    <t>TRANSFER NUMBER</t>
  </si>
  <si>
    <t>FUNDING AGENCY (BU)</t>
  </si>
  <si>
    <t>FUNDING CLASS</t>
  </si>
  <si>
    <t>DEPARTMENT</t>
  </si>
  <si>
    <t>TRANSFER AMOUNT</t>
  </si>
  <si>
    <t>PROGRAM</t>
  </si>
  <si>
    <t>ACCOUNT</t>
  </si>
  <si>
    <t>PAYROLL CLAIM</t>
  </si>
  <si>
    <t>C0103</t>
  </si>
  <si>
    <t>Sals-H.Ed Teaching Pay</t>
  </si>
  <si>
    <t>Sals-H.Ed Non-Prof. Pay</t>
  </si>
  <si>
    <t>Sals-H.Ed Other Teach Pay</t>
  </si>
  <si>
    <t>Sals-H.Ed Prof.(Non-Teach) Pay</t>
  </si>
  <si>
    <t>Cafeteria Plan - Other</t>
  </si>
  <si>
    <t>Unemployment Compen.-Payroll</t>
  </si>
  <si>
    <t>Employer Share-MQFE/FICA</t>
  </si>
  <si>
    <t>ER Share-Other Auth.Ret.Sys</t>
  </si>
  <si>
    <t>Payroll Payable</t>
  </si>
  <si>
    <t>Federal Income Tax W/H</t>
  </si>
  <si>
    <t>FICA-ER Share</t>
  </si>
  <si>
    <t>Fica-EE Share</t>
  </si>
  <si>
    <t>MQFE-ER Share</t>
  </si>
  <si>
    <t>MQFE-EE Share</t>
  </si>
  <si>
    <t>State Income Tax W/H</t>
  </si>
  <si>
    <t>Unemployment Tax - ER Share</t>
  </si>
  <si>
    <t>W/H-Other Insurance-2%</t>
  </si>
  <si>
    <t>W/H-Other Insurance-No Fee</t>
  </si>
  <si>
    <t>W/H-Cafeteria</t>
  </si>
  <si>
    <t>W/H-Other (Garnish, levies, etc)</t>
  </si>
  <si>
    <t>W/H-403B Tax Def Retirement</t>
  </si>
  <si>
    <t>Employer Share-FICA</t>
  </si>
  <si>
    <t>Account Description only informational, do not include in PFT</t>
  </si>
  <si>
    <t>diff</t>
  </si>
  <si>
    <t>Claim amount</t>
  </si>
  <si>
    <t>BUD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</si>
</sst>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wrapText="1"/>
    </xf>
    <xf numFmtId="43" fontId="0" fillId="0" borderId="0" xfId="1" applyFont="1"/>
    <xf numFmtId="43" fontId="1" fillId="2" borderId="2" xfId="1" applyFont="1" applyFill="1" applyBorder="1" applyAlignment="1">
      <alignment wrapText="1"/>
    </xf>
    <xf numFmtId="2" fontId="0" fillId="0" borderId="1" xfId="0" applyNumberFormat="1" applyFill="1" applyBorder="1"/>
    <xf numFmtId="43" fontId="0" fillId="0" borderId="0" xfId="1" applyFont="1" applyFill="1"/>
    <xf numFmtId="0" fontId="0" fillId="3" borderId="1" xfId="0" applyFill="1" applyBorder="1"/>
    <xf numFmtId="0" fontId="0" fillId="0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L23" sqref="L23"/>
    </sheetView>
  </sheetViews>
  <sheetFormatPr defaultRowHeight="15" x14ac:dyDescent="0.25"/>
  <cols>
    <col min="1" max="3" width="7.7109375" customWidth="1"/>
    <col min="4" max="4" width="9.42578125" bestFit="1" customWidth="1"/>
    <col min="7" max="7" width="4.85546875" customWidth="1"/>
    <col min="8" max="8" width="12.42578125" customWidth="1"/>
    <col min="9" max="9" width="11.85546875" bestFit="1" customWidth="1"/>
    <col min="10" max="10" width="6.140625" bestFit="1" customWidth="1"/>
    <col min="11" max="11" width="9.28515625" bestFit="1" customWidth="1"/>
    <col min="12" max="12" width="11" bestFit="1" customWidth="1"/>
    <col min="13" max="13" width="30.85546875" bestFit="1" customWidth="1"/>
    <col min="14" max="14" width="13.28515625" style="7" bestFit="1" customWidth="1"/>
    <col min="15" max="15" width="15.28515625" style="7" customWidth="1"/>
  </cols>
  <sheetData>
    <row r="1" spans="1:15" ht="61.15" customHeight="1" x14ac:dyDescent="0.3">
      <c r="A1" s="6" t="s">
        <v>1</v>
      </c>
      <c r="B1" s="6" t="s">
        <v>3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39</v>
      </c>
      <c r="H1" s="6" t="s">
        <v>8</v>
      </c>
      <c r="I1" s="6" t="s">
        <v>9</v>
      </c>
      <c r="J1" s="5" t="s">
        <v>10</v>
      </c>
      <c r="K1" s="6" t="s">
        <v>11</v>
      </c>
      <c r="L1" s="6" t="s">
        <v>12</v>
      </c>
      <c r="M1" s="6" t="s">
        <v>36</v>
      </c>
      <c r="N1" s="8" t="s">
        <v>38</v>
      </c>
      <c r="O1" s="8" t="s">
        <v>37</v>
      </c>
    </row>
    <row r="2" spans="1:15" ht="14.45" x14ac:dyDescent="0.3">
      <c r="A2" s="1" t="s">
        <v>2</v>
      </c>
      <c r="B2" s="1">
        <v>2</v>
      </c>
      <c r="C2" s="1">
        <v>3</v>
      </c>
      <c r="D2" s="1">
        <v>8</v>
      </c>
      <c r="E2" s="1">
        <v>3</v>
      </c>
      <c r="F2" s="1">
        <v>5</v>
      </c>
      <c r="G2" s="1">
        <v>2</v>
      </c>
      <c r="H2" s="1">
        <v>7</v>
      </c>
      <c r="I2" s="1">
        <v>13</v>
      </c>
      <c r="J2" s="1">
        <v>5</v>
      </c>
      <c r="K2" s="1">
        <v>6</v>
      </c>
      <c r="L2" s="1">
        <v>10</v>
      </c>
      <c r="M2" s="1"/>
    </row>
    <row r="3" spans="1:15" ht="14.45" x14ac:dyDescent="0.3">
      <c r="A3" s="2"/>
      <c r="B3" s="2" t="s">
        <v>0</v>
      </c>
      <c r="C3" s="2">
        <v>461</v>
      </c>
      <c r="D3" s="2">
        <v>46100099</v>
      </c>
      <c r="E3" s="2">
        <v>461</v>
      </c>
      <c r="F3" s="11">
        <v>78900</v>
      </c>
      <c r="G3" s="12">
        <v>16</v>
      </c>
      <c r="H3" s="11">
        <v>8900001</v>
      </c>
      <c r="I3" s="9">
        <v>-965309.45</v>
      </c>
      <c r="J3" s="2" t="s">
        <v>13</v>
      </c>
      <c r="K3" s="2">
        <v>485060</v>
      </c>
      <c r="L3" s="2">
        <v>1646100099</v>
      </c>
      <c r="M3" s="2" t="s">
        <v>22</v>
      </c>
      <c r="N3" s="7">
        <v>965309.45</v>
      </c>
      <c r="O3" s="7">
        <f>I3+N3</f>
        <v>0</v>
      </c>
    </row>
    <row r="4" spans="1:15" ht="14.45" x14ac:dyDescent="0.3">
      <c r="A4" s="2"/>
      <c r="B4" s="2" t="s">
        <v>0</v>
      </c>
      <c r="C4" s="2">
        <v>461</v>
      </c>
      <c r="D4" s="2">
        <v>46100099</v>
      </c>
      <c r="E4" s="2">
        <v>461</v>
      </c>
      <c r="F4" s="11">
        <v>78900</v>
      </c>
      <c r="G4" s="12">
        <v>16</v>
      </c>
      <c r="H4" s="11">
        <v>8900001</v>
      </c>
      <c r="I4" s="9">
        <v>-158076.6</v>
      </c>
      <c r="J4" s="2" t="s">
        <v>13</v>
      </c>
      <c r="K4" s="2">
        <v>485110</v>
      </c>
      <c r="L4" s="2">
        <v>1646100099</v>
      </c>
      <c r="M4" s="2" t="s">
        <v>23</v>
      </c>
      <c r="N4" s="7">
        <v>158076.6</v>
      </c>
      <c r="O4" s="7">
        <f t="shared" ref="O4:O10" si="0">I4+N4</f>
        <v>0</v>
      </c>
    </row>
    <row r="5" spans="1:15" ht="14.45" x14ac:dyDescent="0.3">
      <c r="A5" s="2"/>
      <c r="B5" s="2" t="s">
        <v>0</v>
      </c>
      <c r="C5" s="2">
        <v>461</v>
      </c>
      <c r="D5" s="2">
        <v>46100099</v>
      </c>
      <c r="E5" s="2">
        <v>461</v>
      </c>
      <c r="F5" s="11">
        <v>78900</v>
      </c>
      <c r="G5" s="12">
        <v>16</v>
      </c>
      <c r="H5" s="11">
        <v>8900001</v>
      </c>
      <c r="I5" s="9">
        <v>-81063.899999999994</v>
      </c>
      <c r="J5" s="2" t="s">
        <v>13</v>
      </c>
      <c r="K5" s="2">
        <v>485120</v>
      </c>
      <c r="L5" s="2">
        <v>1646100099</v>
      </c>
      <c r="M5" s="2" t="s">
        <v>24</v>
      </c>
      <c r="N5" s="7">
        <v>81063.899999999994</v>
      </c>
      <c r="O5" s="7">
        <f t="shared" si="0"/>
        <v>0</v>
      </c>
    </row>
    <row r="6" spans="1:15" ht="14.45" x14ac:dyDescent="0.3">
      <c r="A6" s="2"/>
      <c r="B6" s="2" t="s">
        <v>0</v>
      </c>
      <c r="C6" s="2">
        <v>461</v>
      </c>
      <c r="D6" s="2">
        <v>46100099</v>
      </c>
      <c r="E6" s="2">
        <v>461</v>
      </c>
      <c r="F6" s="11">
        <v>78900</v>
      </c>
      <c r="G6" s="12">
        <v>16</v>
      </c>
      <c r="H6" s="11">
        <v>8900001</v>
      </c>
      <c r="I6" s="9">
        <v>-81063.899999999994</v>
      </c>
      <c r="J6" s="2" t="s">
        <v>13</v>
      </c>
      <c r="K6" s="2">
        <v>485125</v>
      </c>
      <c r="L6" s="2">
        <v>1646100099</v>
      </c>
      <c r="M6" s="2" t="s">
        <v>25</v>
      </c>
      <c r="N6" s="7">
        <v>81063.899999999994</v>
      </c>
      <c r="O6" s="7">
        <f t="shared" si="0"/>
        <v>0</v>
      </c>
    </row>
    <row r="7" spans="1:15" ht="14.45" x14ac:dyDescent="0.3">
      <c r="A7" s="2"/>
      <c r="B7" s="2" t="s">
        <v>0</v>
      </c>
      <c r="C7" s="2">
        <v>461</v>
      </c>
      <c r="D7" s="2">
        <v>46100099</v>
      </c>
      <c r="E7" s="2">
        <v>461</v>
      </c>
      <c r="F7" s="11">
        <v>78900</v>
      </c>
      <c r="G7" s="12">
        <v>16</v>
      </c>
      <c r="H7" s="11">
        <v>8900001</v>
      </c>
      <c r="I7" s="9">
        <v>-19087.38</v>
      </c>
      <c r="J7" s="2" t="s">
        <v>13</v>
      </c>
      <c r="K7" s="2">
        <v>485130</v>
      </c>
      <c r="L7" s="2">
        <v>1646100099</v>
      </c>
      <c r="M7" s="2" t="s">
        <v>26</v>
      </c>
      <c r="N7" s="7">
        <v>19087.38</v>
      </c>
      <c r="O7" s="7">
        <f t="shared" si="0"/>
        <v>0</v>
      </c>
    </row>
    <row r="8" spans="1:15" ht="14.45" x14ac:dyDescent="0.3">
      <c r="A8" s="2"/>
      <c r="B8" s="2" t="s">
        <v>0</v>
      </c>
      <c r="C8" s="2">
        <v>461</v>
      </c>
      <c r="D8" s="2">
        <v>46100099</v>
      </c>
      <c r="E8" s="2">
        <v>461</v>
      </c>
      <c r="F8" s="11">
        <v>78900</v>
      </c>
      <c r="G8" s="12">
        <v>16</v>
      </c>
      <c r="H8" s="11">
        <v>8900001</v>
      </c>
      <c r="I8" s="9">
        <v>-19087.38</v>
      </c>
      <c r="J8" s="2" t="s">
        <v>13</v>
      </c>
      <c r="K8" s="2">
        <v>485135</v>
      </c>
      <c r="L8" s="2">
        <v>1646100099</v>
      </c>
      <c r="M8" s="2" t="s">
        <v>27</v>
      </c>
      <c r="N8" s="7">
        <v>19087.38</v>
      </c>
      <c r="O8" s="7">
        <f t="shared" si="0"/>
        <v>0</v>
      </c>
    </row>
    <row r="9" spans="1:15" ht="14.45" x14ac:dyDescent="0.3">
      <c r="A9" s="2"/>
      <c r="B9" s="2" t="s">
        <v>0</v>
      </c>
      <c r="C9" s="2">
        <v>461</v>
      </c>
      <c r="D9" s="2">
        <v>46100099</v>
      </c>
      <c r="E9" s="2">
        <v>461</v>
      </c>
      <c r="F9" s="11">
        <v>78900</v>
      </c>
      <c r="G9" s="12">
        <v>16</v>
      </c>
      <c r="H9" s="11">
        <v>8900001</v>
      </c>
      <c r="I9" s="9">
        <v>-47237</v>
      </c>
      <c r="J9" s="2" t="s">
        <v>13</v>
      </c>
      <c r="K9" s="2">
        <v>485140</v>
      </c>
      <c r="L9" s="2">
        <v>1646100099</v>
      </c>
      <c r="M9" s="2" t="s">
        <v>28</v>
      </c>
      <c r="N9" s="7">
        <v>47237</v>
      </c>
      <c r="O9" s="7">
        <f t="shared" si="0"/>
        <v>0</v>
      </c>
    </row>
    <row r="10" spans="1:15" ht="14.45" x14ac:dyDescent="0.3">
      <c r="A10" s="2"/>
      <c r="B10" s="2" t="s">
        <v>0</v>
      </c>
      <c r="C10" s="2">
        <v>461</v>
      </c>
      <c r="D10" s="2">
        <v>46100099</v>
      </c>
      <c r="E10" s="2">
        <v>461</v>
      </c>
      <c r="F10" s="11">
        <v>78900</v>
      </c>
      <c r="G10" s="12">
        <v>16</v>
      </c>
      <c r="H10" s="11">
        <v>8900001</v>
      </c>
      <c r="I10" s="9">
        <v>-2430.92</v>
      </c>
      <c r="J10" s="2" t="s">
        <v>13</v>
      </c>
      <c r="K10" s="2">
        <v>485400</v>
      </c>
      <c r="L10" s="2">
        <v>1646100099</v>
      </c>
      <c r="M10" s="2" t="s">
        <v>29</v>
      </c>
      <c r="N10" s="7">
        <v>2430.92</v>
      </c>
      <c r="O10" s="7">
        <f t="shared" si="0"/>
        <v>0</v>
      </c>
    </row>
    <row r="11" spans="1:15" ht="14.45" x14ac:dyDescent="0.3">
      <c r="A11" s="2"/>
      <c r="B11" s="2" t="s">
        <v>0</v>
      </c>
      <c r="C11" s="2">
        <v>461</v>
      </c>
      <c r="D11" s="2">
        <v>46100099</v>
      </c>
      <c r="E11" s="2">
        <v>461</v>
      </c>
      <c r="F11" s="2">
        <v>29000</v>
      </c>
      <c r="G11" s="2">
        <v>16</v>
      </c>
      <c r="H11" s="2">
        <v>1100001</v>
      </c>
      <c r="I11" s="9">
        <v>384332.23</v>
      </c>
      <c r="J11" s="2" t="s">
        <v>13</v>
      </c>
      <c r="K11" s="2">
        <v>511140</v>
      </c>
      <c r="L11" s="2">
        <v>1646100099</v>
      </c>
      <c r="M11" s="2" t="s">
        <v>14</v>
      </c>
    </row>
    <row r="12" spans="1:15" ht="14.45" x14ac:dyDescent="0.3">
      <c r="A12" s="2"/>
      <c r="B12" s="2" t="s">
        <v>0</v>
      </c>
      <c r="C12" s="2">
        <v>461</v>
      </c>
      <c r="D12" s="2">
        <v>46100099</v>
      </c>
      <c r="E12" s="2">
        <v>461</v>
      </c>
      <c r="F12" s="2">
        <v>43000</v>
      </c>
      <c r="G12" s="2">
        <v>16</v>
      </c>
      <c r="H12" s="2">
        <v>2100001</v>
      </c>
      <c r="I12" s="9">
        <v>29358.71</v>
      </c>
      <c r="J12" s="2" t="s">
        <v>13</v>
      </c>
      <c r="K12" s="2">
        <v>511140</v>
      </c>
      <c r="L12" s="2">
        <v>1646100099</v>
      </c>
      <c r="M12" s="2" t="s">
        <v>14</v>
      </c>
    </row>
    <row r="13" spans="1:15" ht="14.45" x14ac:dyDescent="0.3">
      <c r="A13" s="2"/>
      <c r="B13" s="2" t="s">
        <v>0</v>
      </c>
      <c r="C13" s="2">
        <v>461</v>
      </c>
      <c r="D13" s="2">
        <v>46100099</v>
      </c>
      <c r="E13" s="2">
        <v>461</v>
      </c>
      <c r="F13" s="2">
        <v>70000</v>
      </c>
      <c r="G13" s="2">
        <v>16</v>
      </c>
      <c r="H13" s="2">
        <v>7000001</v>
      </c>
      <c r="I13" s="9">
        <v>31138.03</v>
      </c>
      <c r="J13" s="2" t="s">
        <v>13</v>
      </c>
      <c r="K13" s="2">
        <v>511140</v>
      </c>
      <c r="L13" s="2">
        <v>1646100099</v>
      </c>
      <c r="M13" s="2" t="s">
        <v>14</v>
      </c>
    </row>
    <row r="14" spans="1:15" ht="14.45" x14ac:dyDescent="0.3">
      <c r="A14" s="2"/>
      <c r="B14" s="2" t="s">
        <v>0</v>
      </c>
      <c r="C14" s="2">
        <v>461</v>
      </c>
      <c r="D14" s="2">
        <v>46100099</v>
      </c>
      <c r="E14" s="2">
        <v>461</v>
      </c>
      <c r="F14" s="2">
        <v>29000</v>
      </c>
      <c r="G14" s="2">
        <v>16</v>
      </c>
      <c r="H14" s="2">
        <v>1100001</v>
      </c>
      <c r="I14" s="9">
        <v>438290.68</v>
      </c>
      <c r="J14" s="2" t="s">
        <v>13</v>
      </c>
      <c r="K14" s="2">
        <v>511150</v>
      </c>
      <c r="L14" s="2">
        <v>1646100099</v>
      </c>
      <c r="M14" s="2" t="s">
        <v>17</v>
      </c>
    </row>
    <row r="15" spans="1:15" ht="14.45" x14ac:dyDescent="0.3">
      <c r="A15" s="2"/>
      <c r="B15" s="2" t="s">
        <v>0</v>
      </c>
      <c r="C15" s="2">
        <v>461</v>
      </c>
      <c r="D15" s="2">
        <v>46100099</v>
      </c>
      <c r="E15" s="2">
        <v>461</v>
      </c>
      <c r="F15" s="2">
        <v>43000</v>
      </c>
      <c r="G15" s="2">
        <v>16</v>
      </c>
      <c r="H15" s="2">
        <v>2100001</v>
      </c>
      <c r="I15" s="9">
        <v>33480.54</v>
      </c>
      <c r="J15" s="2" t="s">
        <v>13</v>
      </c>
      <c r="K15" s="2">
        <v>511150</v>
      </c>
      <c r="L15" s="2">
        <v>1646100099</v>
      </c>
      <c r="M15" s="2" t="s">
        <v>17</v>
      </c>
    </row>
    <row r="16" spans="1:15" ht="14.45" x14ac:dyDescent="0.3">
      <c r="A16" s="2"/>
      <c r="B16" s="2" t="s">
        <v>0</v>
      </c>
      <c r="C16" s="2">
        <v>461</v>
      </c>
      <c r="D16" s="2">
        <v>46100099</v>
      </c>
      <c r="E16" s="2">
        <v>461</v>
      </c>
      <c r="F16" s="2">
        <v>70000</v>
      </c>
      <c r="G16" s="2">
        <v>16</v>
      </c>
      <c r="H16" s="2">
        <v>7000001</v>
      </c>
      <c r="I16" s="9">
        <v>35509.660000000003</v>
      </c>
      <c r="J16" s="2" t="s">
        <v>13</v>
      </c>
      <c r="K16" s="2">
        <v>511150</v>
      </c>
      <c r="L16" s="2">
        <v>1646100099</v>
      </c>
      <c r="M16" s="2" t="s">
        <v>17</v>
      </c>
    </row>
    <row r="17" spans="1:15" ht="14.45" x14ac:dyDescent="0.3">
      <c r="A17" s="2"/>
      <c r="B17" s="2" t="s">
        <v>0</v>
      </c>
      <c r="C17" s="2">
        <v>461</v>
      </c>
      <c r="D17" s="2">
        <v>46100099</v>
      </c>
      <c r="E17" s="2">
        <v>461</v>
      </c>
      <c r="F17" s="2">
        <v>29000</v>
      </c>
      <c r="G17" s="2">
        <v>16</v>
      </c>
      <c r="H17" s="2">
        <v>1100001</v>
      </c>
      <c r="I17" s="9">
        <v>244423.85</v>
      </c>
      <c r="J17" s="2" t="s">
        <v>13</v>
      </c>
      <c r="K17" s="2">
        <v>511160</v>
      </c>
      <c r="L17" s="2">
        <v>1646100099</v>
      </c>
      <c r="M17" s="2" t="s">
        <v>15</v>
      </c>
    </row>
    <row r="18" spans="1:15" ht="14.45" x14ac:dyDescent="0.3">
      <c r="A18" s="2"/>
      <c r="B18" s="2" t="s">
        <v>0</v>
      </c>
      <c r="C18" s="2">
        <v>461</v>
      </c>
      <c r="D18" s="2">
        <v>46100099</v>
      </c>
      <c r="E18" s="2">
        <v>461</v>
      </c>
      <c r="F18" s="2">
        <v>43000</v>
      </c>
      <c r="G18" s="2">
        <v>16</v>
      </c>
      <c r="H18" s="2">
        <v>2100001</v>
      </c>
      <c r="I18" s="9">
        <v>18671.27</v>
      </c>
      <c r="J18" s="2" t="s">
        <v>13</v>
      </c>
      <c r="K18" s="2">
        <v>511160</v>
      </c>
      <c r="L18" s="2">
        <v>1646100099</v>
      </c>
      <c r="M18" s="2" t="s">
        <v>15</v>
      </c>
    </row>
    <row r="19" spans="1:15" ht="14.45" x14ac:dyDescent="0.3">
      <c r="A19" s="2"/>
      <c r="B19" s="2" t="s">
        <v>0</v>
      </c>
      <c r="C19" s="2">
        <v>461</v>
      </c>
      <c r="D19" s="2">
        <v>46100099</v>
      </c>
      <c r="E19" s="2">
        <v>461</v>
      </c>
      <c r="F19" s="2">
        <v>70000</v>
      </c>
      <c r="G19" s="2">
        <v>16</v>
      </c>
      <c r="H19" s="2">
        <v>7000001</v>
      </c>
      <c r="I19" s="9">
        <v>19802.86</v>
      </c>
      <c r="J19" s="2" t="s">
        <v>13</v>
      </c>
      <c r="K19" s="2">
        <v>511160</v>
      </c>
      <c r="L19" s="2">
        <v>1646100099</v>
      </c>
      <c r="M19" s="2" t="s">
        <v>15</v>
      </c>
    </row>
    <row r="20" spans="1:15" ht="14.45" x14ac:dyDescent="0.3">
      <c r="A20" s="2"/>
      <c r="B20" s="2" t="s">
        <v>0</v>
      </c>
      <c r="C20" s="2">
        <v>461</v>
      </c>
      <c r="D20" s="2">
        <v>46100099</v>
      </c>
      <c r="E20" s="2">
        <v>461</v>
      </c>
      <c r="F20" s="2">
        <v>29000</v>
      </c>
      <c r="G20" s="2">
        <v>16</v>
      </c>
      <c r="H20" s="2">
        <v>1100001</v>
      </c>
      <c r="I20" s="9">
        <v>93317.56</v>
      </c>
      <c r="J20" s="2" t="s">
        <v>13</v>
      </c>
      <c r="K20" s="2">
        <v>511170</v>
      </c>
      <c r="L20" s="2">
        <v>1646100099</v>
      </c>
      <c r="M20" s="2" t="s">
        <v>16</v>
      </c>
    </row>
    <row r="21" spans="1:15" ht="14.45" x14ac:dyDescent="0.3">
      <c r="A21" s="2"/>
      <c r="B21" s="2" t="s">
        <v>0</v>
      </c>
      <c r="C21" s="2">
        <v>461</v>
      </c>
      <c r="D21" s="2">
        <v>46100099</v>
      </c>
      <c r="E21" s="2">
        <v>461</v>
      </c>
      <c r="F21" s="2">
        <v>43000</v>
      </c>
      <c r="G21" s="2">
        <v>16</v>
      </c>
      <c r="H21" s="2">
        <v>2100001</v>
      </c>
      <c r="I21" s="9">
        <v>7128.42</v>
      </c>
      <c r="J21" s="2" t="s">
        <v>13</v>
      </c>
      <c r="K21" s="2">
        <v>511170</v>
      </c>
      <c r="L21" s="2">
        <v>1646100099</v>
      </c>
      <c r="M21" s="2" t="s">
        <v>16</v>
      </c>
    </row>
    <row r="22" spans="1:15" ht="14.45" x14ac:dyDescent="0.3">
      <c r="A22" s="2"/>
      <c r="B22" s="2" t="s">
        <v>0</v>
      </c>
      <c r="C22" s="2">
        <v>461</v>
      </c>
      <c r="D22" s="2">
        <v>46100099</v>
      </c>
      <c r="E22" s="2">
        <v>461</v>
      </c>
      <c r="F22" s="2">
        <v>70000</v>
      </c>
      <c r="G22" s="2">
        <v>16</v>
      </c>
      <c r="H22" s="2">
        <v>7000001</v>
      </c>
      <c r="I22" s="9">
        <v>7560.45</v>
      </c>
      <c r="J22" s="2" t="s">
        <v>13</v>
      </c>
      <c r="K22" s="2">
        <v>511170</v>
      </c>
      <c r="L22" s="2">
        <v>1646100099</v>
      </c>
      <c r="M22" s="2" t="s">
        <v>16</v>
      </c>
    </row>
    <row r="23" spans="1:15" ht="14.45" x14ac:dyDescent="0.3">
      <c r="A23" s="2"/>
      <c r="B23" s="2" t="s">
        <v>0</v>
      </c>
      <c r="C23" s="2">
        <v>461</v>
      </c>
      <c r="D23" s="2">
        <v>46100099</v>
      </c>
      <c r="E23" s="2">
        <v>461</v>
      </c>
      <c r="F23" s="2">
        <v>29000</v>
      </c>
      <c r="G23" s="2">
        <v>16</v>
      </c>
      <c r="H23" s="2">
        <v>1100001</v>
      </c>
      <c r="I23" s="9">
        <v>75586.17</v>
      </c>
      <c r="J23" s="2" t="s">
        <v>13</v>
      </c>
      <c r="K23" s="2">
        <v>511390</v>
      </c>
      <c r="L23" s="2">
        <v>1646100099</v>
      </c>
      <c r="M23" s="2" t="s">
        <v>18</v>
      </c>
    </row>
    <row r="24" spans="1:15" ht="14.45" x14ac:dyDescent="0.3">
      <c r="A24" s="2"/>
      <c r="B24" s="2" t="s">
        <v>0</v>
      </c>
      <c r="C24" s="2">
        <v>461</v>
      </c>
      <c r="D24" s="2">
        <v>46100099</v>
      </c>
      <c r="E24" s="2">
        <v>461</v>
      </c>
      <c r="F24" s="2">
        <v>43000</v>
      </c>
      <c r="G24" s="2">
        <v>16</v>
      </c>
      <c r="H24" s="2">
        <v>2100001</v>
      </c>
      <c r="I24" s="9">
        <v>5773.94</v>
      </c>
      <c r="J24" s="2" t="s">
        <v>13</v>
      </c>
      <c r="K24" s="2">
        <v>511390</v>
      </c>
      <c r="L24" s="2">
        <v>1646100099</v>
      </c>
      <c r="M24" s="2" t="s">
        <v>18</v>
      </c>
    </row>
    <row r="25" spans="1:15" ht="14.45" x14ac:dyDescent="0.3">
      <c r="A25" s="2"/>
      <c r="B25" s="2" t="s">
        <v>0</v>
      </c>
      <c r="C25" s="2">
        <v>461</v>
      </c>
      <c r="D25" s="2">
        <v>46100099</v>
      </c>
      <c r="E25" s="2">
        <v>461</v>
      </c>
      <c r="F25" s="2">
        <v>70000</v>
      </c>
      <c r="G25" s="2">
        <v>16</v>
      </c>
      <c r="H25" s="2">
        <v>7000001</v>
      </c>
      <c r="I25" s="9">
        <v>6123.87</v>
      </c>
      <c r="J25" s="2" t="s">
        <v>13</v>
      </c>
      <c r="K25" s="2">
        <v>511390</v>
      </c>
      <c r="L25" s="2">
        <v>1646100099</v>
      </c>
      <c r="M25" s="2" t="s">
        <v>18</v>
      </c>
      <c r="N25" s="7">
        <v>1430498.24</v>
      </c>
      <c r="O25" s="7">
        <f>SUM(I11:I25)-N25</f>
        <v>0</v>
      </c>
    </row>
    <row r="26" spans="1:15" ht="14.45" x14ac:dyDescent="0.3">
      <c r="A26" s="2"/>
      <c r="B26" s="2" t="s">
        <v>0</v>
      </c>
      <c r="C26" s="2">
        <v>461</v>
      </c>
      <c r="D26" s="2">
        <v>46100099</v>
      </c>
      <c r="E26" s="2">
        <v>461</v>
      </c>
      <c r="F26" s="2">
        <v>29000</v>
      </c>
      <c r="G26" s="2">
        <v>16</v>
      </c>
      <c r="H26" s="2">
        <v>1100001</v>
      </c>
      <c r="I26" s="9">
        <v>2100.31</v>
      </c>
      <c r="J26" s="2" t="s">
        <v>13</v>
      </c>
      <c r="K26" s="12">
        <v>512210</v>
      </c>
      <c r="L26" s="2">
        <v>1646100099</v>
      </c>
      <c r="M26" s="2" t="s">
        <v>19</v>
      </c>
    </row>
    <row r="27" spans="1:15" x14ac:dyDescent="0.25">
      <c r="A27" s="2"/>
      <c r="B27" s="2" t="s">
        <v>0</v>
      </c>
      <c r="C27" s="2">
        <v>461</v>
      </c>
      <c r="D27" s="2">
        <v>46100099</v>
      </c>
      <c r="E27" s="2">
        <v>461</v>
      </c>
      <c r="F27" s="2">
        <v>43000</v>
      </c>
      <c r="G27" s="2">
        <v>16</v>
      </c>
      <c r="H27" s="2">
        <v>2100001</v>
      </c>
      <c r="I27" s="9">
        <v>160.44</v>
      </c>
      <c r="J27" s="2" t="s">
        <v>13</v>
      </c>
      <c r="K27" s="12">
        <v>512210</v>
      </c>
      <c r="L27" s="2">
        <v>1646100099</v>
      </c>
      <c r="M27" s="2" t="s">
        <v>19</v>
      </c>
    </row>
    <row r="28" spans="1:15" x14ac:dyDescent="0.25">
      <c r="A28" s="2"/>
      <c r="B28" s="2" t="s">
        <v>0</v>
      </c>
      <c r="C28" s="2">
        <v>461</v>
      </c>
      <c r="D28" s="2">
        <v>46100099</v>
      </c>
      <c r="E28" s="2">
        <v>461</v>
      </c>
      <c r="F28" s="2">
        <v>70000</v>
      </c>
      <c r="G28" s="2">
        <v>16</v>
      </c>
      <c r="H28" s="2">
        <v>7000001</v>
      </c>
      <c r="I28" s="9">
        <v>170.17</v>
      </c>
      <c r="J28" s="2" t="s">
        <v>13</v>
      </c>
      <c r="K28" s="12">
        <v>512210</v>
      </c>
      <c r="L28" s="2">
        <v>1646100099</v>
      </c>
      <c r="M28" s="2" t="s">
        <v>19</v>
      </c>
      <c r="N28" s="7">
        <v>2430.92</v>
      </c>
      <c r="O28" s="7">
        <f>I26+I27+I28-N28</f>
        <v>0</v>
      </c>
    </row>
    <row r="29" spans="1:15" x14ac:dyDescent="0.25">
      <c r="A29" s="2"/>
      <c r="B29" s="2" t="s">
        <v>0</v>
      </c>
      <c r="C29" s="2">
        <v>461</v>
      </c>
      <c r="D29" s="2">
        <v>46100099</v>
      </c>
      <c r="E29" s="2">
        <v>461</v>
      </c>
      <c r="F29" s="2">
        <v>29000</v>
      </c>
      <c r="G29" s="2">
        <v>16</v>
      </c>
      <c r="H29" s="2">
        <v>1100001</v>
      </c>
      <c r="I29" s="9">
        <v>70039.210000000006</v>
      </c>
      <c r="J29" s="2" t="s">
        <v>13</v>
      </c>
      <c r="K29" s="2">
        <v>513110</v>
      </c>
      <c r="L29" s="2">
        <v>1646100099</v>
      </c>
      <c r="M29" s="2" t="s">
        <v>35</v>
      </c>
    </row>
    <row r="30" spans="1:15" x14ac:dyDescent="0.25">
      <c r="A30" s="2"/>
      <c r="B30" s="2" t="s">
        <v>0</v>
      </c>
      <c r="C30" s="2">
        <v>461</v>
      </c>
      <c r="D30" s="2">
        <v>46100099</v>
      </c>
      <c r="E30" s="2">
        <v>461</v>
      </c>
      <c r="F30" s="2">
        <v>43000</v>
      </c>
      <c r="G30" s="2">
        <v>16</v>
      </c>
      <c r="H30" s="2">
        <v>2100001</v>
      </c>
      <c r="I30" s="9">
        <v>5350.22</v>
      </c>
      <c r="J30" s="2" t="s">
        <v>13</v>
      </c>
      <c r="K30" s="2">
        <v>513110</v>
      </c>
      <c r="L30" s="2">
        <v>1646100099</v>
      </c>
      <c r="M30" s="2" t="s">
        <v>35</v>
      </c>
    </row>
    <row r="31" spans="1:15" x14ac:dyDescent="0.25">
      <c r="A31" s="2"/>
      <c r="B31" s="2" t="s">
        <v>0</v>
      </c>
      <c r="C31" s="2">
        <v>461</v>
      </c>
      <c r="D31" s="2">
        <v>46100099</v>
      </c>
      <c r="E31" s="2">
        <v>461</v>
      </c>
      <c r="F31" s="2">
        <v>70000</v>
      </c>
      <c r="G31" s="2">
        <v>16</v>
      </c>
      <c r="H31" s="2">
        <v>7000001</v>
      </c>
      <c r="I31" s="9">
        <v>5674.47</v>
      </c>
      <c r="J31" s="2" t="s">
        <v>13</v>
      </c>
      <c r="K31" s="2">
        <v>513110</v>
      </c>
      <c r="L31" s="2">
        <v>1646100099</v>
      </c>
      <c r="M31" s="2" t="s">
        <v>35</v>
      </c>
      <c r="N31" s="7">
        <v>81063.899999999994</v>
      </c>
      <c r="O31" s="7">
        <f>I29+I30+I31-N31</f>
        <v>0</v>
      </c>
    </row>
    <row r="32" spans="1:15" x14ac:dyDescent="0.25">
      <c r="A32" s="2"/>
      <c r="B32" s="2" t="s">
        <v>0</v>
      </c>
      <c r="C32" s="2">
        <v>461</v>
      </c>
      <c r="D32" s="2">
        <v>46100099</v>
      </c>
      <c r="E32" s="2">
        <v>461</v>
      </c>
      <c r="F32" s="2">
        <v>29000</v>
      </c>
      <c r="G32" s="2">
        <v>16</v>
      </c>
      <c r="H32" s="2">
        <v>1100001</v>
      </c>
      <c r="I32" s="9">
        <v>16491.5</v>
      </c>
      <c r="J32" s="2" t="s">
        <v>13</v>
      </c>
      <c r="K32" s="2">
        <v>513120</v>
      </c>
      <c r="L32" s="2">
        <v>1646100099</v>
      </c>
      <c r="M32" s="2" t="s">
        <v>20</v>
      </c>
    </row>
    <row r="33" spans="1:15" x14ac:dyDescent="0.25">
      <c r="A33" s="2"/>
      <c r="B33" s="2" t="s">
        <v>0</v>
      </c>
      <c r="C33" s="2">
        <v>461</v>
      </c>
      <c r="D33" s="2">
        <v>46100099</v>
      </c>
      <c r="E33" s="2">
        <v>461</v>
      </c>
      <c r="F33" s="2">
        <v>43000</v>
      </c>
      <c r="G33" s="2">
        <v>16</v>
      </c>
      <c r="H33" s="2">
        <v>2100001</v>
      </c>
      <c r="I33" s="9">
        <v>1259.77</v>
      </c>
      <c r="J33" s="2" t="s">
        <v>13</v>
      </c>
      <c r="K33" s="2">
        <v>513120</v>
      </c>
      <c r="L33" s="2">
        <v>1646100099</v>
      </c>
      <c r="M33" s="2" t="s">
        <v>20</v>
      </c>
    </row>
    <row r="34" spans="1:15" x14ac:dyDescent="0.25">
      <c r="A34" s="2"/>
      <c r="B34" s="2" t="s">
        <v>0</v>
      </c>
      <c r="C34" s="2">
        <v>461</v>
      </c>
      <c r="D34" s="2">
        <v>46100099</v>
      </c>
      <c r="E34" s="2">
        <v>461</v>
      </c>
      <c r="F34" s="2">
        <v>70000</v>
      </c>
      <c r="G34" s="2">
        <v>16</v>
      </c>
      <c r="H34" s="2">
        <v>7000001</v>
      </c>
      <c r="I34" s="9">
        <v>1336.11</v>
      </c>
      <c r="J34" s="2" t="s">
        <v>13</v>
      </c>
      <c r="K34" s="2">
        <v>513120</v>
      </c>
      <c r="L34" s="2">
        <v>1646100099</v>
      </c>
      <c r="M34" s="2" t="s">
        <v>20</v>
      </c>
      <c r="N34" s="7">
        <v>19087.38</v>
      </c>
      <c r="O34" s="7">
        <f>I32+I33+I34-N34</f>
        <v>0</v>
      </c>
    </row>
    <row r="35" spans="1:15" x14ac:dyDescent="0.25">
      <c r="A35" s="2"/>
      <c r="B35" s="2" t="s">
        <v>0</v>
      </c>
      <c r="C35" s="2">
        <v>461</v>
      </c>
      <c r="D35" s="2">
        <v>46100099</v>
      </c>
      <c r="E35" s="2">
        <v>461</v>
      </c>
      <c r="F35" s="2">
        <v>29000</v>
      </c>
      <c r="G35" s="2">
        <v>16</v>
      </c>
      <c r="H35" s="2">
        <v>1100001</v>
      </c>
      <c r="I35" s="9">
        <v>189381.08</v>
      </c>
      <c r="J35" s="2" t="s">
        <v>13</v>
      </c>
      <c r="K35" s="2">
        <v>513240</v>
      </c>
      <c r="L35" s="2">
        <v>1646100099</v>
      </c>
      <c r="M35" s="2" t="s">
        <v>21</v>
      </c>
    </row>
    <row r="36" spans="1:15" x14ac:dyDescent="0.25">
      <c r="A36" s="2"/>
      <c r="B36" s="2" t="s">
        <v>0</v>
      </c>
      <c r="C36" s="2">
        <v>461</v>
      </c>
      <c r="D36" s="2">
        <v>46100099</v>
      </c>
      <c r="E36" s="2">
        <v>461</v>
      </c>
      <c r="F36" s="2">
        <v>43000</v>
      </c>
      <c r="G36" s="2">
        <v>16</v>
      </c>
      <c r="H36" s="2">
        <v>2100001</v>
      </c>
      <c r="I36" s="9">
        <v>14466.61</v>
      </c>
      <c r="J36" s="2" t="s">
        <v>13</v>
      </c>
      <c r="K36" s="2">
        <v>513240</v>
      </c>
      <c r="L36" s="2">
        <v>1646100099</v>
      </c>
      <c r="M36" s="2" t="s">
        <v>21</v>
      </c>
    </row>
    <row r="37" spans="1:15" x14ac:dyDescent="0.25">
      <c r="A37" s="2"/>
      <c r="B37" s="2" t="s">
        <v>0</v>
      </c>
      <c r="C37" s="2">
        <v>461</v>
      </c>
      <c r="D37" s="2">
        <v>46100099</v>
      </c>
      <c r="E37" s="2">
        <v>461</v>
      </c>
      <c r="F37" s="2">
        <v>70000</v>
      </c>
      <c r="G37" s="2">
        <v>16</v>
      </c>
      <c r="H37" s="2">
        <v>7000001</v>
      </c>
      <c r="I37" s="9">
        <v>15343.37</v>
      </c>
      <c r="J37" s="2" t="s">
        <v>13</v>
      </c>
      <c r="K37" s="2">
        <v>513240</v>
      </c>
      <c r="L37" s="2">
        <v>1646100099</v>
      </c>
      <c r="M37" s="2" t="s">
        <v>21</v>
      </c>
      <c r="N37" s="7">
        <f>8967.12+208954.5+1269.44</f>
        <v>219191.06</v>
      </c>
      <c r="O37" s="7">
        <f>I35+I36+I37-N37</f>
        <v>0</v>
      </c>
    </row>
    <row r="38" spans="1:15" x14ac:dyDescent="0.25">
      <c r="A38" s="2"/>
      <c r="B38" s="2" t="s">
        <v>0</v>
      </c>
      <c r="C38" s="2">
        <v>461</v>
      </c>
      <c r="D38" s="2">
        <v>46100099</v>
      </c>
      <c r="E38" s="2">
        <v>461</v>
      </c>
      <c r="F38" s="11">
        <v>78900</v>
      </c>
      <c r="G38" s="12">
        <v>16</v>
      </c>
      <c r="H38" s="11">
        <v>8900001</v>
      </c>
      <c r="I38" s="3">
        <v>-4711.88</v>
      </c>
      <c r="J38" s="2" t="s">
        <v>13</v>
      </c>
      <c r="K38" s="2">
        <v>485310</v>
      </c>
      <c r="L38" s="2">
        <v>1646100099</v>
      </c>
      <c r="M38" s="2" t="s">
        <v>30</v>
      </c>
      <c r="N38" s="7">
        <v>4711.88</v>
      </c>
      <c r="O38" s="7">
        <f t="shared" ref="O38:O42" si="1">I38+N38</f>
        <v>0</v>
      </c>
    </row>
    <row r="39" spans="1:15" x14ac:dyDescent="0.25">
      <c r="A39" s="2"/>
      <c r="B39" s="2" t="s">
        <v>0</v>
      </c>
      <c r="C39" s="2">
        <v>461</v>
      </c>
      <c r="D39" s="2">
        <v>46100099</v>
      </c>
      <c r="E39" s="2">
        <v>461</v>
      </c>
      <c r="F39" s="11">
        <v>78900</v>
      </c>
      <c r="G39" s="12">
        <v>16</v>
      </c>
      <c r="H39" s="11">
        <v>8900001</v>
      </c>
      <c r="I39" s="3">
        <v>-220446.06</v>
      </c>
      <c r="J39" s="2" t="s">
        <v>13</v>
      </c>
      <c r="K39" s="2">
        <v>485315</v>
      </c>
      <c r="L39" s="2">
        <v>1646100099</v>
      </c>
      <c r="M39" s="2" t="s">
        <v>31</v>
      </c>
      <c r="N39" s="10">
        <f>8967.12+208954.5+1269.44+1255</f>
        <v>220446.06</v>
      </c>
      <c r="O39" s="7">
        <f t="shared" si="1"/>
        <v>0</v>
      </c>
    </row>
    <row r="40" spans="1:15" x14ac:dyDescent="0.25">
      <c r="A40" s="2"/>
      <c r="B40" s="2" t="s">
        <v>0</v>
      </c>
      <c r="C40" s="2">
        <v>461</v>
      </c>
      <c r="D40" s="2">
        <v>46100099</v>
      </c>
      <c r="E40" s="2">
        <v>461</v>
      </c>
      <c r="F40" s="11">
        <v>78900</v>
      </c>
      <c r="G40" s="12">
        <v>16</v>
      </c>
      <c r="H40" s="11">
        <v>8900001</v>
      </c>
      <c r="I40" s="3">
        <v>-118405.9</v>
      </c>
      <c r="J40" s="2" t="s">
        <v>13</v>
      </c>
      <c r="K40" s="2">
        <v>485350</v>
      </c>
      <c r="L40" s="2">
        <v>1646100099</v>
      </c>
      <c r="M40" s="2" t="s">
        <v>32</v>
      </c>
      <c r="N40" s="10">
        <f>108595.23+166.67+2864.5+6779.5</f>
        <v>118405.9</v>
      </c>
      <c r="O40" s="7">
        <f t="shared" si="1"/>
        <v>0</v>
      </c>
    </row>
    <row r="41" spans="1:15" x14ac:dyDescent="0.25">
      <c r="A41" s="2"/>
      <c r="B41" s="2" t="s">
        <v>0</v>
      </c>
      <c r="C41" s="2">
        <v>461</v>
      </c>
      <c r="D41" s="2">
        <v>46100099</v>
      </c>
      <c r="E41" s="2">
        <v>461</v>
      </c>
      <c r="F41" s="11">
        <v>78900</v>
      </c>
      <c r="G41" s="12">
        <v>16</v>
      </c>
      <c r="H41" s="11">
        <v>8900001</v>
      </c>
      <c r="I41" s="3">
        <v>-26924.29</v>
      </c>
      <c r="J41" s="2" t="s">
        <v>13</v>
      </c>
      <c r="K41" s="2">
        <v>485370</v>
      </c>
      <c r="L41" s="2">
        <v>1646100099</v>
      </c>
      <c r="M41" s="2" t="s">
        <v>34</v>
      </c>
      <c r="N41" s="10">
        <f>23334.64+3589.65</f>
        <v>26924.29</v>
      </c>
      <c r="O41" s="7">
        <f t="shared" si="1"/>
        <v>0</v>
      </c>
    </row>
    <row r="42" spans="1:15" x14ac:dyDescent="0.25">
      <c r="A42" s="2"/>
      <c r="B42" s="2" t="s">
        <v>0</v>
      </c>
      <c r="C42" s="2">
        <v>461</v>
      </c>
      <c r="D42" s="2">
        <v>46100099</v>
      </c>
      <c r="E42" s="2">
        <v>461</v>
      </c>
      <c r="F42" s="11">
        <v>78900</v>
      </c>
      <c r="G42" s="12">
        <v>16</v>
      </c>
      <c r="H42" s="11">
        <v>8900001</v>
      </c>
      <c r="I42" s="3">
        <v>-8426.84</v>
      </c>
      <c r="J42" s="2" t="s">
        <v>13</v>
      </c>
      <c r="K42" s="2">
        <v>485390</v>
      </c>
      <c r="L42" s="2">
        <v>1646100099</v>
      </c>
      <c r="M42" s="2" t="s">
        <v>33</v>
      </c>
      <c r="N42" s="10">
        <v>8426.84</v>
      </c>
      <c r="O42" s="7">
        <f t="shared" si="1"/>
        <v>0</v>
      </c>
    </row>
    <row r="43" spans="1:15" x14ac:dyDescent="0.25">
      <c r="I43" s="4">
        <f>SUM(I3:I42)</f>
        <v>3.2378011383116245E-10</v>
      </c>
      <c r="N43" s="10"/>
      <c r="O43" s="10"/>
    </row>
    <row r="44" spans="1:15" x14ac:dyDescent="0.25">
      <c r="N44" s="10"/>
      <c r="O44" s="10"/>
    </row>
    <row r="45" spans="1:15" x14ac:dyDescent="0.25">
      <c r="N45" s="10"/>
      <c r="O45" s="10"/>
    </row>
    <row r="46" spans="1:15" x14ac:dyDescent="0.25">
      <c r="N46" s="10"/>
      <c r="O46" s="10"/>
    </row>
  </sheetData>
  <autoFilter ref="A1:O44"/>
  <pageMargins left="0.2" right="0" top="0.5" bottom="0.25" header="0.3" footer="0.3"/>
  <pageSetup orientation="landscape" r:id="rId1"/>
  <headerFooter>
    <oddHeader>&amp;CHED Payroll Processing and Reporting
Payroll Fund Transfer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Sheet1!ColumnTitle</vt:lpstr>
      <vt:lpstr>Sheet1!Print_Area</vt:lpstr>
      <vt:lpstr>Sheet1!Print_Titles</vt:lpstr>
    </vt:vector>
  </TitlesOfParts>
  <Company>State of Oklahoma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of PFT</dc:title>
  <dc:subject>Example of a PFT spreadsheet with headers and desctriptions.</dc:subject>
  <dc:creator>Lucille Hicks</dc:creator>
  <cp:keywords>example, pft, header, desctiptions</cp:keywords>
  <cp:lastModifiedBy>Deidre Brown</cp:lastModifiedBy>
  <cp:lastPrinted>2015-07-28T13:29:52Z</cp:lastPrinted>
  <dcterms:created xsi:type="dcterms:W3CDTF">2015-07-27T14:30:21Z</dcterms:created>
  <dcterms:modified xsi:type="dcterms:W3CDTF">2015-08-05T14:33:10Z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