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880" windowHeight="9720" tabRatio="785"/>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45621"/>
</workbook>
</file>

<file path=xl/calcChain.xml><?xml version="1.0" encoding="utf-8"?>
<calcChain xmlns="http://schemas.openxmlformats.org/spreadsheetml/2006/main">
  <c r="J88" i="9" l="1"/>
  <c r="J90" i="9" s="1"/>
  <c r="J82" i="9"/>
  <c r="J84" i="9" s="1"/>
  <c r="J89" i="9"/>
  <c r="J83" i="9"/>
  <c r="F35" i="10" l="1"/>
  <c r="L85" i="1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H102" i="11" s="1"/>
  <c r="F35" i="11"/>
  <c r="F54" i="11" s="1"/>
  <c r="G64" i="11"/>
  <c r="L86" i="10"/>
  <c r="L87" i="11" l="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J102" i="10" s="1"/>
  <c r="H35" i="10"/>
  <c r="H102" i="10" s="1"/>
  <c r="G64" i="10"/>
  <c r="F102" i="10" l="1"/>
  <c r="F106" i="11"/>
  <c r="F111" i="11" s="1"/>
  <c r="H55" i="11"/>
  <c r="H56" i="11"/>
  <c r="L88" i="10"/>
  <c r="L81" i="10"/>
  <c r="L79" i="11" s="1"/>
  <c r="L81" i="11" s="1"/>
  <c r="F105" i="10"/>
  <c r="F110" i="10" s="1"/>
  <c r="J105" i="10"/>
  <c r="J110" i="10" s="1"/>
  <c r="H106" i="10"/>
  <c r="H111" i="10" s="1"/>
  <c r="F54" i="10"/>
  <c r="J54" i="10"/>
  <c r="F100" i="10"/>
  <c r="J100" i="10"/>
  <c r="H105" i="10"/>
  <c r="H110" i="10" s="1"/>
  <c r="F106" i="10"/>
  <c r="F111" i="10" s="1"/>
  <c r="J106" i="10"/>
  <c r="J111" i="10" s="1"/>
  <c r="F112" i="10"/>
  <c r="J112" i="10"/>
  <c r="H113" i="10"/>
  <c r="H54" i="10"/>
  <c r="H100" i="10"/>
  <c r="G81" i="9"/>
  <c r="H81" i="9"/>
  <c r="H56" i="10" l="1"/>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E103" i="9"/>
  <c r="E106" i="9" s="1"/>
  <c r="E111" i="9" s="1"/>
  <c r="G106" i="9"/>
  <c r="G111" i="9" s="1"/>
  <c r="E107" i="9"/>
  <c r="E112" i="9" s="1"/>
  <c r="G107" i="9"/>
  <c r="G112" i="9" s="1"/>
  <c r="F106" i="9"/>
  <c r="F111" i="9" s="1"/>
  <c r="H106" i="9"/>
  <c r="H111" i="9" s="1"/>
  <c r="F107" i="9"/>
  <c r="F112" i="9" s="1"/>
  <c r="H107" i="9"/>
  <c r="H112" i="9" s="1"/>
  <c r="E56" i="9"/>
  <c r="G56" i="9"/>
  <c r="E101" i="9"/>
  <c r="G101" i="9"/>
  <c r="F56" i="9"/>
  <c r="H56" i="9"/>
  <c r="F101" i="9"/>
  <c r="H101" i="9"/>
  <c r="H58" i="9" l="1"/>
  <c r="H57" i="9"/>
  <c r="G58" i="9"/>
  <c r="G57" i="9"/>
  <c r="F58" i="9"/>
  <c r="F57" i="9"/>
  <c r="E58" i="9"/>
  <c r="E57" i="9"/>
  <c r="C5" i="2" l="1"/>
  <c r="C4" i="9" s="1"/>
  <c r="D29" i="2"/>
  <c r="C29" i="2"/>
  <c r="D58" i="2"/>
  <c r="D57" i="2"/>
  <c r="D56" i="2"/>
  <c r="D55" i="2"/>
  <c r="D54" i="2"/>
  <c r="C58" i="2"/>
  <c r="C57" i="2"/>
  <c r="C56" i="2"/>
  <c r="C55" i="2"/>
  <c r="C54" i="2"/>
  <c r="I50" i="5"/>
  <c r="H50" i="5"/>
  <c r="F50" i="5"/>
  <c r="G49" i="5"/>
  <c r="G48" i="5"/>
  <c r="G47" i="5"/>
  <c r="G44" i="5"/>
  <c r="G43" i="5"/>
  <c r="G42" i="5"/>
  <c r="G41" i="5"/>
  <c r="G40" i="5"/>
  <c r="G39" i="5"/>
  <c r="G38" i="5"/>
  <c r="G37" i="5"/>
  <c r="G36" i="5"/>
  <c r="G35" i="5"/>
  <c r="G34" i="5"/>
  <c r="G33" i="5"/>
  <c r="G50" i="5" s="1"/>
  <c r="I31" i="5"/>
  <c r="I51" i="5" s="1"/>
  <c r="I52" i="5" s="1"/>
  <c r="H31" i="5"/>
  <c r="H51" i="5" s="1"/>
  <c r="F31" i="5"/>
  <c r="F51" i="5" s="1"/>
  <c r="G30" i="5"/>
  <c r="G29" i="5"/>
  <c r="G28" i="5"/>
  <c r="G27" i="5"/>
  <c r="G26" i="5"/>
  <c r="G25" i="5"/>
  <c r="G24" i="5"/>
  <c r="G23" i="5"/>
  <c r="G22" i="5"/>
  <c r="G21" i="5"/>
  <c r="G20" i="5"/>
  <c r="G19" i="5"/>
  <c r="G18" i="5"/>
  <c r="G17" i="5"/>
  <c r="G16" i="5"/>
  <c r="G15" i="5"/>
  <c r="G14" i="5"/>
  <c r="G13" i="5"/>
  <c r="G31" i="5" s="1"/>
  <c r="G51" i="5" s="1"/>
  <c r="G52" i="5" s="1"/>
  <c r="I10" i="5"/>
  <c r="I53" i="5" s="1"/>
  <c r="L9" i="5"/>
  <c r="H52" i="5" l="1"/>
  <c r="H53"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authors>
    <author>Mike Chambless</author>
  </authors>
  <commentList>
    <comment ref="B13" authorId="0">
      <text>
        <r>
          <rPr>
            <sz val="8"/>
            <color indexed="81"/>
            <rFont val="Tahoma"/>
            <family val="2"/>
          </rPr>
          <t xml:space="preserve">In FY2012, I revised from Assessment Fee to Academic Advising and/or Assessment Fee
</t>
        </r>
      </text>
    </comment>
    <comment ref="B22" authorId="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26" authorId="0">
      <text>
        <r>
          <rPr>
            <sz val="8"/>
            <color indexed="81"/>
            <rFont val="Tahoma"/>
            <family val="2"/>
          </rPr>
          <t xml:space="preserve">In FY2012, changed from Academic Advising Fee to Life Safety and/or Security Fee.
</t>
        </r>
      </text>
    </comment>
    <comment ref="J82"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FY2012, changed from Academic Advising Fee to Life Safety and/or Security Fee.
</t>
        </r>
      </text>
    </comment>
    <comment ref="B26" authorId="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<sst xmlns="http://schemas.openxmlformats.org/spreadsheetml/2006/main" count="678" uniqueCount="298">
  <si>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</si>
  <si>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</si>
  <si>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</si>
  <si>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</si>
  <si>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</si>
  <si>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</si>
  <si>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</si>
  <si>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</si>
  <si>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</si>
  <si>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</si>
  <si>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</si>
  <si>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</si>
  <si>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</si>
  <si>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</si>
  <si>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</si>
  <si>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</si>
  <si>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</si>
  <si>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</si>
  <si>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</si>
  <si>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</si>
  <si>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</si>
  <si>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</si>
  <si>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</si>
  <si>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</si>
  <si>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</si>
  <si>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</si>
  <si>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</si>
  <si>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</si>
  <si>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</si>
  <si>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</si>
  <si>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</si>
  <si>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</si>
  <si>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</si>
  <si>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</si>
  <si>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</si>
  <si>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</si>
  <si>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</si>
  <si>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</si>
  <si>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</si>
  <si>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</si>
  <si>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</si>
  <si>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</si>
  <si>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</si>
  <si>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</si>
  <si>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</si>
  <si>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</si>
  <si>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</si>
  <si>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</si>
  <si>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</si>
  <si>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</si>
  <si>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</si>
  <si>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</si>
  <si>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</si>
  <si>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</si>
  <si>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</si>
  <si>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</si>
  <si>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</si>
  <si>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</si>
  <si>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</si>
  <si>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</si>
  <si>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</si>
  <si>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</si>
  <si>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</si>
  <si>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</si>
  <si>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</si>
  <si>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</si>
  <si>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</si>
  <si>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</si>
  <si>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</si>
  <si>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</si>
  <si>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</si>
  <si>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</si>
  <si>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</si>
  <si>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</si>
  <si>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</si>
  <si>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</si>
  <si>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</si>
  <si>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</si>
  <si>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</si>
  <si>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</si>
  <si>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</si>
  <si>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</si>
  <si>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</si>
  <si>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</si>
  <si>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</si>
  <si>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</si>
  <si>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</si>
  <si>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</si>
  <si>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</si>
  <si>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</si>
  <si>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</si>
  <si>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</si>
  <si>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</si>
  <si>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</si>
  <si>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</si>
  <si>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</si>
  <si>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</si>
  <si>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</si>
  <si>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</si>
  <si>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</si>
  <si>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</si>
  <si>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</si>
  <si>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</si>
  <si>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</si>
  <si>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</si>
  <si>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</si>
  <si>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</si>
  <si>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</si>
  <si>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</si>
  <si>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</si>
  <si>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</si>
  <si>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</si>
  <si>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</si>
  <si>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</si>
  <si>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</si>
  <si>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</si>
  <si>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</si>
  <si>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</si>
  <si>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</si>
  <si>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</si>
  <si>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</si>
  <si>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</si>
  <si>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</si>
  <si>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</si>
  <si>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</si>
  <si>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</si>
  <si>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</si>
  <si>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</si>
  <si>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</si>
  <si>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</si>
  <si>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</si>
  <si>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</si>
  <si>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</si>
  <si>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</si>
  <si>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</si>
  <si>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</si>
  <si>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</si>
  <si>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</si>
  <si>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</si>
  <si>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</si>
  <si>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</si>
  <si>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</si>
  <si>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</si>
  <si>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</si>
  <si>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</si>
  <si>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</si>
  <si>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</si>
  <si>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</si>
  <si>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</si>
  <si>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</si>
  <si>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</si>
  <si>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</si>
  <si>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</si>
  <si>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</si>
  <si>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</si>
  <si>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</si>
  <si>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</si>
  <si>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</si>
  <si>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</si>
  <si>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</si>
  <si>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</si>
  <si>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</si>
  <si>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</si>
  <si>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</si>
  <si>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</si>
  <si>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</si>
  <si>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</si>
  <si>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</si>
  <si>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</si>
  <si>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</si>
  <si>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</si>
  <si>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</si>
  <si>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</si>
  <si>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</si>
  <si>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</si>
  <si>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</si>
  <si>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</si>
  <si>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</si>
  <si>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</si>
  <si>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</si>
  <si>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</si>
  <si>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</si>
  <si>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</si>
  <si>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</si>
  <si>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</si>
  <si>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</si>
  <si>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</si>
  <si>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</si>
  <si>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</si>
  <si>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</si>
  <si>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</si>
  <si>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</si>
  <si>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</si>
  <si>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</si>
  <si>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</si>
  <si>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</si>
  <si>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</si>
  <si>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</si>
  <si>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</si>
  <si>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</si>
  <si>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</si>
  <si>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</si>
  <si>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</si>
  <si>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</si>
  <si>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</si>
  <si>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</si>
  <si>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</si>
  <si>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</si>
  <si>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</si>
  <si>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</si>
  <si>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</si>
  <si>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</si>
  <si>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</si>
  <si>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</si>
  <si>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</si>
  <si>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</si>
  <si>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</si>
  <si>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</si>
  <si>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</si>
  <si>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</si>
  <si>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</si>
  <si>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</si>
  <si>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</si>
  <si>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</si>
  <si>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</si>
  <si>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</si>
  <si>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</si>
  <si>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</si>
  <si>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</si>
  <si>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</si>
  <si>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</si>
  <si>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</si>
  <si>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</si>
  <si>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</si>
  <si>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</si>
  <si>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</si>
  <si>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</si>
  <si>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</si>
  <si>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</si>
  <si>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</si>
  <si>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</si>
  <si>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</si>
  <si>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</si>
  <si>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</si>
  <si>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 xml:space="preserve">Hygene </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</si>
  <si>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</si>
  <si>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</si>
  <si>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</si>
  <si>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</si>
  <si>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</si>
  <si>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</si>
  <si>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</si>
  <si>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&lt;-- Difference s/b zero unless you have additional  academic service fees to report in adjacent worksheet.</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</si>
  <si>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</si>
  <si>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</si>
  <si>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</si>
  <si>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</si>
  <si>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</si>
  <si>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</si>
  <si>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</si>
  <si>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</si>
  <si>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</si>
  <si>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</si>
  <si>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</si>
  <si>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</si>
  <si>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</si>
  <si>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</si>
  <si>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</si>
  <si>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University of East Western</t>
  </si>
  <si>
    <t>8.  Projected Unobligated Reserve Balance June 30, 2019 (line 6  -  line 7)</t>
  </si>
  <si>
    <t>1.  Beginning Fund Balance July 1, 2018</t>
  </si>
  <si>
    <t>3.  Unobligated Reserve Balance July 1, 2018 (line 1 - line 2)</t>
  </si>
  <si>
    <t xml:space="preserve"> University Name</t>
  </si>
  <si>
    <t>Cell L79 is the difference, if any,  of Academic Services from worksheet named "Professional 1"</t>
  </si>
  <si>
    <t>Cell L85 is the difference in FTE, if any,  from worksheet named "Professional - 1".</t>
  </si>
  <si>
    <t>In Cell D9, report your institution's total budgeted  FY2020 income from academic service fees.  Note:  The budgeted academic service fee income is reported in Schedule C-1, Cell D39, of the  FY2020 SRA3.</t>
  </si>
  <si>
    <t>Student Cost Survey  FY2020</t>
  </si>
  <si>
    <t>I  Amount of Academic Service Fees per  FY2020 SRA3 - From Schedule C-1A - Cell D39</t>
  </si>
  <si>
    <t xml:space="preserve"> FY2020 - Average Academic Service Fees </t>
  </si>
  <si>
    <t>Report Estimated Annualized FTE for  FY2020</t>
  </si>
  <si>
    <t>Note 1:  Except for institutions with special programs and professional programs, the amounts reported on row 11 for undergraduate and graduate (24 Hours) academic service fees should agree with the total amount of academic service fees reported on Schedule C-1A of the  FY2020 SRA3.  Include both Fund 290 and Fund 700 academic service fees.</t>
  </si>
  <si>
    <t>Summary of Total Student Costs for  FY2020</t>
  </si>
  <si>
    <t>4.  Projected  FY2020 Receipts:</t>
  </si>
  <si>
    <t>5.  Total Projected  FY2020 Receipts</t>
  </si>
  <si>
    <t>7.  Less Budgeted Expenditures for  FY2020 Operations</t>
  </si>
  <si>
    <t xml:space="preserve"> FY2020 Tuition and Mandatory Fees for Full-time Undergraduate and Graduate Students</t>
  </si>
  <si>
    <t xml:space="preserve"> FY2020 Undergraduate Guaranteed Rate</t>
  </si>
  <si>
    <t xml:space="preserve">Note 1 - For undergraduate tuition:  Depending on your tuition structure in  FY2020,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</si>
  <si>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FY2020 tuition structure.</t>
  </si>
  <si>
    <t>Note 3 - The totals above must agree with your institution's tuition and mandatory fee request forms for  FY2020.</t>
  </si>
  <si>
    <t>Student Cost Survey for  FY2020</t>
  </si>
  <si>
    <t>FY2020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</si>
  <si>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FY2020 tuition structure.</t>
  </si>
  <si>
    <t>Note 2 - The totals above should agree with your institution's tuition and mandatory fee request forms for  FY2020.</t>
  </si>
  <si>
    <t>Report Projected Annualized Student FTE for  FY2020</t>
  </si>
  <si>
    <t>EDUCATIONAL AND GENERAL BUDGET - FY2019-2020</t>
  </si>
  <si>
    <t xml:space="preserve"> FY2019-2020</t>
  </si>
  <si>
    <t>At the bottom of the worksheet is a section titled "Summary of Total Student Costs for  FY2020".  This section is automated with links to the various cells in this workbook.  If you observe missing data, it is probable that a link has been broken.  You may either repair the link or contact Jared to repair the 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</si>
</sst>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8">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
      <b/>
      <sz val="16"/>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8">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57" fillId="0" borderId="0" xfId="4" applyFont="1" applyAlignment="1">
      <alignment horizontal="center"/>
    </xf>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11" fillId="0" borderId="2" xfId="0" applyFont="1" applyBorder="1" applyAlignment="1"/>
    <xf numFmtId="0" fontId="10" fillId="0" borderId="21" xfId="0" applyFont="1" applyFill="1" applyBorder="1" applyAlignment="1"/>
    <xf numFmtId="0" fontId="10" fillId="0" borderId="27" xfId="0" applyFont="1" applyFill="1" applyBorder="1" applyAlignment="1"/>
    <xf numFmtId="0" fontId="14" fillId="0" borderId="21" xfId="0" applyFont="1" applyBorder="1" applyAlignment="1"/>
    <xf numFmtId="0" fontId="14" fillId="0" borderId="27" xfId="0" applyFont="1" applyBorder="1" applyAlignment="1"/>
    <xf numFmtId="0" fontId="4" fillId="0" borderId="28" xfId="0" applyFont="1" applyBorder="1" applyAlignment="1"/>
    <xf numFmtId="0" fontId="4" fillId="0" borderId="0" xfId="0" applyFont="1" applyBorder="1" applyAlignment="1"/>
    <xf numFmtId="0" fontId="10" fillId="0" borderId="21" xfId="0" applyFont="1" applyBorder="1" applyAlignment="1"/>
    <xf numFmtId="0" fontId="4" fillId="0" borderId="28" xfId="0" applyFont="1" applyFill="1" applyBorder="1" applyAlignment="1"/>
    <xf numFmtId="0" fontId="2" fillId="0" borderId="28" xfId="0" applyFont="1" applyBorder="1" applyAlignment="1"/>
    <xf numFmtId="0" fontId="10" fillId="0" borderId="28" xfId="0" applyFont="1" applyFill="1" applyBorder="1" applyAlignment="1"/>
    <xf numFmtId="0" fontId="10" fillId="0" borderId="21" xfId="0" applyFont="1" applyFill="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4" fillId="0" borderId="18" xfId="0" applyFont="1" applyBorder="1" applyAlignment="1"/>
    <xf numFmtId="0" fontId="4" fillId="0" borderId="17" xfId="0" applyFont="1" applyBorder="1" applyAlignment="1"/>
    <xf numFmtId="0" fontId="4" fillId="0" borderId="26" xfId="0" applyFont="1" applyBorder="1" applyAlignment="1"/>
    <xf numFmtId="0" fontId="4"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Fill="1" applyBorder="1" applyAlignment="1"/>
    <xf numFmtId="0" fontId="0" fillId="0" borderId="21" xfId="0"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2" fillId="0" borderId="21" xfId="0" applyFont="1" applyBorder="1" applyAlignment="1"/>
    <xf numFmtId="0" fontId="4" fillId="0" borderId="21" xfId="0" applyFont="1" applyFill="1" applyBorder="1" applyAlignment="1">
      <alignment horizontal="left"/>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cellStyle name="Comma 3" xfId="7"/>
    <cellStyle name="Comma 4" xfId="8"/>
    <cellStyle name="Comma_DB-1-2" xfId="6"/>
    <cellStyle name="Currency" xfId="2" builtinId="4"/>
    <cellStyle name="Currency 2" xfId="9"/>
    <cellStyle name="Currency 3" xfId="10"/>
    <cellStyle name="Normal" xfId="0" builtinId="0"/>
    <cellStyle name="Normal 2" xfId="4"/>
    <cellStyle name="Normal 3" xfId="11"/>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Professional-2</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Professional-3 etc</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63"/>
  <sheetViews>
    <sheetView showGridLines="0" tabSelected="1" workbookViewId="0">
      <selection activeCell="D11" sqref="D11"/>
    </sheetView>
  </sheetViews>
  <sheetFormatPr defaultRowHeight="12.75"/>
  <cols>
    <col min="1" max="1" width="4.140625" customWidth="1"/>
    <col min="2" max="2" width="97.5703125" customWidth="1"/>
    <col min="3" max="3" width="3.28515625" customWidth="1"/>
    <col min="4" max="4" width="97.5703125" customWidth="1"/>
  </cols>
  <sheetData>
    <row r="2" spans="1:4" ht="15.75">
      <c r="A2" s="303"/>
      <c r="B2" s="303"/>
    </row>
    <row r="3" spans="1:4" ht="18.75">
      <c r="B3" s="396" t="s">
        <v>56</v>
      </c>
    </row>
    <row r="4" spans="1:4" ht="21.75" customHeight="1">
      <c r="A4" s="303"/>
      <c r="B4" s="303" t="s">
        <v>256</v>
      </c>
    </row>
    <row r="5" spans="1:4" ht="36.75" customHeight="1">
      <c r="A5" s="303"/>
      <c r="B5" s="303" t="s">
        <v>275</v>
      </c>
    </row>
    <row r="6" spans="1:4" ht="47.25">
      <c r="A6" s="303"/>
      <c r="B6" s="303" t="s">
        <v>261</v>
      </c>
    </row>
    <row r="7" spans="1:4" ht="63">
      <c r="A7" s="303"/>
      <c r="B7" s="303" t="s">
        <v>259</v>
      </c>
    </row>
    <row r="8" spans="1:4" ht="63">
      <c r="A8" s="303"/>
      <c r="B8" s="303" t="s">
        <v>265</v>
      </c>
      <c r="D8" s="303"/>
    </row>
    <row r="9" spans="1:4" ht="47.25">
      <c r="A9" s="303"/>
      <c r="B9" s="303" t="s">
        <v>254</v>
      </c>
    </row>
    <row r="10" spans="1:4" ht="15.75">
      <c r="A10" s="303"/>
      <c r="B10" s="303"/>
    </row>
    <row r="11" spans="1:4" ht="83.25" customHeight="1">
      <c r="A11" s="303"/>
      <c r="B11" s="303" t="s">
        <v>266</v>
      </c>
    </row>
    <row r="12" spans="1:4" ht="47.25">
      <c r="A12" s="303"/>
      <c r="B12" s="303" t="s">
        <v>267</v>
      </c>
    </row>
    <row r="13" spans="1:4" ht="15.75">
      <c r="A13" s="303"/>
      <c r="B13" s="303"/>
    </row>
    <row r="14" spans="1:4" ht="19.5">
      <c r="A14" s="303"/>
      <c r="B14" s="397" t="s">
        <v>209</v>
      </c>
    </row>
    <row r="15" spans="1:4" ht="32.25" customHeight="1">
      <c r="A15" s="303"/>
      <c r="B15" s="303" t="s">
        <v>210</v>
      </c>
    </row>
    <row r="16" spans="1:4" ht="15.75">
      <c r="A16" s="303"/>
      <c r="B16" s="303"/>
    </row>
    <row r="17" spans="1:2" ht="47.25">
      <c r="A17" s="303"/>
      <c r="B17" s="303" t="s">
        <v>297</v>
      </c>
    </row>
    <row r="18" spans="1:2" ht="15.75">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303"/>
      <c r="B2" s="303"/>
    </row>
    <row r="3" spans="1:2" ht="18.75">
      <c r="B3" s="396" t="s">
        <v>56</v>
      </c>
    </row>
    <row r="4" spans="1:2" ht="15.75">
      <c r="A4" s="303"/>
      <c r="B4" s="303" t="s">
        <v>236</v>
      </c>
    </row>
    <row r="5" spans="1:2" ht="36.75" customHeight="1">
      <c r="A5" s="303"/>
      <c r="B5" s="303" t="s">
        <v>208</v>
      </c>
    </row>
    <row r="6" spans="1:2" ht="47.25">
      <c r="A6" s="303"/>
      <c r="B6" s="303" t="s">
        <v>204</v>
      </c>
    </row>
    <row r="7" spans="1:2" ht="47.25">
      <c r="A7" s="303"/>
      <c r="B7" s="303" t="s">
        <v>237</v>
      </c>
    </row>
    <row r="8" spans="1:2" ht="39" customHeight="1">
      <c r="A8" s="303"/>
      <c r="B8" s="398" t="s">
        <v>238</v>
      </c>
    </row>
    <row r="9" spans="1:2" ht="78.75">
      <c r="A9" s="303"/>
      <c r="B9" s="303" t="s">
        <v>205</v>
      </c>
    </row>
    <row r="10" spans="1:2" ht="47.25">
      <c r="A10" s="303"/>
      <c r="B10" s="303" t="s">
        <v>239</v>
      </c>
    </row>
    <row r="11" spans="1:2" ht="15.75">
      <c r="A11" s="303"/>
      <c r="B11" s="303"/>
    </row>
    <row r="12" spans="1:2" ht="66" customHeight="1">
      <c r="A12" s="303"/>
      <c r="B12" s="303" t="s">
        <v>240</v>
      </c>
    </row>
    <row r="13" spans="1:2" ht="47.25">
      <c r="A13" s="303"/>
      <c r="B13" s="303" t="s">
        <v>206</v>
      </c>
    </row>
    <row r="14" spans="1:2" ht="15.75">
      <c r="A14" s="303"/>
      <c r="B14" s="303"/>
    </row>
    <row r="15" spans="1:2" ht="19.5">
      <c r="A15" s="303"/>
      <c r="B15" s="397" t="s">
        <v>209</v>
      </c>
    </row>
    <row r="16" spans="1:2" ht="32.25" customHeight="1">
      <c r="A16" s="303"/>
      <c r="B16" s="303" t="s">
        <v>210</v>
      </c>
    </row>
    <row r="17" spans="1:2" ht="15.75">
      <c r="A17" s="303"/>
      <c r="B17" s="303"/>
    </row>
    <row r="18" spans="1:2" ht="47.25">
      <c r="A18" s="303"/>
      <c r="B18" s="303" t="s">
        <v>207</v>
      </c>
    </row>
    <row r="19" spans="1:2" ht="15.75">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5"/>
  <sheetViews>
    <sheetView showGridLines="0" workbookViewId="0">
      <selection activeCell="B49" sqref="B49:D49"/>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68" t="s">
        <v>54</v>
      </c>
      <c r="C2" s="69"/>
      <c r="D2" s="69"/>
      <c r="H2" s="2"/>
    </row>
    <row r="3" spans="1:17" ht="18.75">
      <c r="B3" s="70" t="s">
        <v>276</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75">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277</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278</v>
      </c>
      <c r="C20" s="597"/>
      <c r="D20" s="598"/>
      <c r="E20" s="33"/>
      <c r="F20" s="103" t="s">
        <v>77</v>
      </c>
      <c r="G20" s="103"/>
      <c r="H20" s="2"/>
    </row>
    <row r="21" spans="1:8">
      <c r="A21" s="18"/>
      <c r="B21" s="104" t="s">
        <v>245</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5" thickBot="1">
      <c r="A28" s="18"/>
      <c r="B28" s="121" t="s">
        <v>81</v>
      </c>
      <c r="C28" s="122">
        <f>+C23-C25-C26-C27</f>
        <v>857635</v>
      </c>
      <c r="D28" s="122">
        <f>+D23-D25-D26-D27</f>
        <v>84400</v>
      </c>
      <c r="E28" s="33"/>
      <c r="H28" s="2"/>
    </row>
    <row r="29" spans="1:8" ht="13.5" thickBot="1">
      <c r="A29" s="18"/>
      <c r="B29" s="123" t="s">
        <v>279</v>
      </c>
      <c r="C29" s="124">
        <f>I10</f>
        <v>3713</v>
      </c>
      <c r="D29" s="124">
        <f>I11</f>
        <v>354</v>
      </c>
      <c r="E29" s="33"/>
      <c r="F29" s="119" t="s">
        <v>88</v>
      </c>
      <c r="G29" s="119"/>
      <c r="H29" s="2"/>
    </row>
    <row r="30" spans="1:8" ht="6.75" customHeight="1">
      <c r="A30" s="18"/>
      <c r="B30" s="62"/>
      <c r="C30" s="125"/>
      <c r="D30" s="125"/>
      <c r="E30" s="33"/>
      <c r="H30" s="2"/>
    </row>
    <row r="31" spans="1:8" ht="13.5"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280</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75">
      <c r="A49" s="18"/>
      <c r="B49" s="588" t="s">
        <v>281</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75">
      <c r="A52" s="18"/>
      <c r="B52" s="157"/>
      <c r="C52" s="140" t="s">
        <v>6</v>
      </c>
      <c r="D52" s="140" t="s">
        <v>7</v>
      </c>
      <c r="E52" s="158"/>
      <c r="F52" s="44"/>
      <c r="G52" s="44"/>
      <c r="H52" s="62"/>
      <c r="K52" s="67"/>
      <c r="L52" s="44"/>
    </row>
    <row r="53" spans="1:12" ht="13.5"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75">
      <c r="E73" s="187"/>
      <c r="F73" s="187"/>
      <c r="G73" s="187"/>
      <c r="H73" s="187"/>
      <c r="I73" s="187"/>
      <c r="J73" s="187"/>
    </row>
    <row r="74" spans="1:11" ht="15.75">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zoomScale="75" workbookViewId="0">
      <selection sqref="A1:C1"/>
    </sheetView>
  </sheetViews>
  <sheetFormatPr defaultColWidth="9.140625" defaultRowHeight="12.75"/>
  <cols>
    <col min="1" max="1" width="77.85546875" style="190" customWidth="1"/>
    <col min="2" max="2" width="23.28515625" style="190" customWidth="1"/>
    <col min="3" max="3" width="18.7109375" style="190" customWidth="1"/>
    <col min="4" max="4" width="14.28515625" style="190" customWidth="1"/>
    <col min="5" max="5" width="68.85546875" style="190" customWidth="1"/>
    <col min="6" max="6" width="11.28515625" style="190" customWidth="1"/>
    <col min="7" max="7" width="13.5703125" style="190" customWidth="1"/>
    <col min="8" max="8" width="1.7109375" style="190" customWidth="1"/>
    <col min="9" max="16384" width="9.140625" style="190"/>
  </cols>
  <sheetData>
    <row r="1" spans="1:5" ht="18.75" customHeight="1">
      <c r="A1" s="606" t="s">
        <v>54</v>
      </c>
      <c r="B1" s="606"/>
      <c r="C1" s="606"/>
    </row>
    <row r="2" spans="1:5" ht="9.75" customHeight="1">
      <c r="A2" s="188"/>
      <c r="B2" s="189"/>
      <c r="C2" s="189"/>
    </row>
    <row r="3" spans="1:5" s="192" customFormat="1" ht="18.75">
      <c r="A3" s="188" t="s">
        <v>295</v>
      </c>
      <c r="B3" s="188"/>
      <c r="C3" s="188"/>
      <c r="D3" s="191"/>
    </row>
    <row r="4" spans="1:5" ht="18.75">
      <c r="A4" s="188" t="s">
        <v>121</v>
      </c>
      <c r="B4" s="188"/>
      <c r="C4" s="188"/>
      <c r="D4" s="193"/>
    </row>
    <row r="5" spans="1:5" ht="9" customHeight="1">
      <c r="A5" s="194"/>
      <c r="B5" s="194"/>
      <c r="C5" s="194"/>
      <c r="D5" s="193"/>
      <c r="E5" s="286"/>
    </row>
    <row r="6" spans="1:5" ht="18" customHeight="1">
      <c r="A6" s="585" t="s">
        <v>255</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296</v>
      </c>
      <c r="C11" s="203" t="s">
        <v>125</v>
      </c>
      <c r="D11" s="199"/>
      <c r="E11" s="294"/>
    </row>
    <row r="12" spans="1:5" ht="15" customHeight="1">
      <c r="A12" s="204" t="s">
        <v>270</v>
      </c>
      <c r="B12" s="205">
        <f>4855041+2600000</f>
        <v>7455041</v>
      </c>
      <c r="C12" s="206"/>
      <c r="D12" s="199"/>
      <c r="E12" s="295"/>
    </row>
    <row r="13" spans="1:5" ht="15" customHeight="1">
      <c r="A13" s="207" t="s">
        <v>126</v>
      </c>
      <c r="B13" s="208">
        <v>2600000</v>
      </c>
      <c r="C13" s="209"/>
      <c r="D13" s="199"/>
      <c r="E13" s="295"/>
    </row>
    <row r="14" spans="1:5" ht="15" customHeight="1">
      <c r="A14" s="210" t="s">
        <v>271</v>
      </c>
      <c r="B14" s="213">
        <f>B12-B13</f>
        <v>4855041</v>
      </c>
      <c r="C14" s="211"/>
      <c r="D14" s="199"/>
      <c r="E14" s="295"/>
    </row>
    <row r="15" spans="1:5" s="216" customFormat="1" ht="15" customHeight="1">
      <c r="A15" s="212"/>
      <c r="B15" s="586"/>
      <c r="C15" s="214" t="s">
        <v>127</v>
      </c>
      <c r="D15" s="215"/>
      <c r="E15" s="295"/>
    </row>
    <row r="16" spans="1:5" s="216" customFormat="1" ht="15" customHeight="1">
      <c r="A16" s="210" t="s">
        <v>282</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283</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284</v>
      </c>
      <c r="B33" s="213">
        <v>52557236</v>
      </c>
      <c r="C33" s="214" t="s">
        <v>127</v>
      </c>
      <c r="D33" s="199"/>
      <c r="E33" s="287"/>
    </row>
    <row r="34" spans="1:5" ht="15" customHeight="1">
      <c r="A34" s="234" t="s">
        <v>269</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2">
    <mergeCell ref="B9:C9"/>
    <mergeCell ref="A1:C1"/>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7"/>
  <sheetViews>
    <sheetView showGridLines="0" workbookViewId="0">
      <selection activeCell="A5" sqref="A5:J5"/>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630" t="s">
        <v>0</v>
      </c>
      <c r="B1" s="630"/>
      <c r="C1" s="592" t="s">
        <v>260</v>
      </c>
      <c r="D1" s="592"/>
      <c r="E1" s="631"/>
      <c r="F1" s="1" t="s">
        <v>1</v>
      </c>
      <c r="G1" s="1"/>
      <c r="H1" s="592" t="s">
        <v>168</v>
      </c>
      <c r="I1" s="592"/>
      <c r="J1" s="2"/>
    </row>
    <row r="2" spans="1:12">
      <c r="A2" s="632"/>
      <c r="B2" s="632"/>
      <c r="C2" s="3"/>
      <c r="D2" s="3"/>
      <c r="E2" s="3"/>
      <c r="F2" s="1" t="s">
        <v>2</v>
      </c>
      <c r="G2" s="1"/>
      <c r="H2" s="633" t="s">
        <v>167</v>
      </c>
      <c r="I2" s="633"/>
      <c r="J2" s="2"/>
    </row>
    <row r="3" spans="1:12" ht="3" customHeight="1">
      <c r="A3" s="2"/>
      <c r="B3" s="2"/>
      <c r="C3" s="2"/>
      <c r="D3" s="2"/>
      <c r="E3" s="2"/>
      <c r="F3" s="2"/>
      <c r="G3" s="2"/>
      <c r="H3" s="2"/>
      <c r="I3" s="2"/>
      <c r="J3" s="2"/>
    </row>
    <row r="4" spans="1:12" ht="15" customHeight="1">
      <c r="A4" s="634" t="s">
        <v>285</v>
      </c>
      <c r="B4" s="634"/>
      <c r="C4" s="634"/>
      <c r="D4" s="634"/>
      <c r="E4" s="634"/>
      <c r="F4" s="634"/>
      <c r="G4" s="634"/>
      <c r="H4" s="634"/>
      <c r="I4" s="634"/>
      <c r="J4" s="634"/>
    </row>
    <row r="5" spans="1:12" ht="52.5" customHeight="1">
      <c r="A5" s="635" t="s">
        <v>3</v>
      </c>
      <c r="B5" s="636"/>
      <c r="C5" s="636"/>
      <c r="D5" s="636"/>
      <c r="E5" s="636"/>
      <c r="F5" s="636"/>
      <c r="G5" s="636"/>
      <c r="H5" s="636"/>
      <c r="I5" s="636"/>
      <c r="J5" s="637"/>
      <c r="L5" s="4" t="s">
        <v>4</v>
      </c>
    </row>
    <row r="6" spans="1:12" ht="40.5" customHeight="1">
      <c r="A6" s="5" t="s">
        <v>5</v>
      </c>
      <c r="B6" s="6"/>
      <c r="C6" s="6"/>
      <c r="D6" s="6"/>
      <c r="E6" s="7"/>
      <c r="F6" s="8" t="s">
        <v>6</v>
      </c>
      <c r="G6" s="9" t="s">
        <v>286</v>
      </c>
      <c r="H6" s="8" t="s">
        <v>7</v>
      </c>
      <c r="I6" s="8" t="s">
        <v>7</v>
      </c>
      <c r="J6" s="10"/>
      <c r="L6" s="11" t="s">
        <v>8</v>
      </c>
    </row>
    <row r="7" spans="1:12" ht="13.5" thickBot="1">
      <c r="A7" s="12"/>
      <c r="B7" s="13" t="s">
        <v>9</v>
      </c>
      <c r="C7" s="13"/>
      <c r="D7" s="13"/>
      <c r="E7" s="14"/>
      <c r="F7" s="15" t="s">
        <v>10</v>
      </c>
      <c r="G7" s="16" t="s">
        <v>10</v>
      </c>
      <c r="H7" s="15" t="s">
        <v>11</v>
      </c>
      <c r="I7" s="15" t="s">
        <v>12</v>
      </c>
      <c r="J7" s="10"/>
      <c r="L7" s="17"/>
    </row>
    <row r="8" spans="1:12">
      <c r="A8" s="18"/>
      <c r="B8" s="638" t="s">
        <v>13</v>
      </c>
      <c r="C8" s="639"/>
      <c r="D8" s="639"/>
      <c r="E8" s="19"/>
      <c r="F8" s="20"/>
      <c r="G8" s="21"/>
      <c r="H8" s="20"/>
      <c r="I8" s="20"/>
      <c r="J8" s="10"/>
      <c r="L8" s="22" t="s">
        <v>14</v>
      </c>
    </row>
    <row r="9" spans="1:12">
      <c r="A9" s="18"/>
      <c r="B9" s="629" t="s">
        <v>15</v>
      </c>
      <c r="C9" s="629"/>
      <c r="D9" s="629"/>
      <c r="E9" s="23" t="s">
        <v>16</v>
      </c>
      <c r="F9" s="24">
        <v>3975</v>
      </c>
      <c r="G9" s="25">
        <v>4560</v>
      </c>
      <c r="H9" s="24">
        <v>3380</v>
      </c>
      <c r="I9" s="26">
        <v>4056</v>
      </c>
      <c r="J9" s="10"/>
      <c r="L9" s="27">
        <f>+G9/F9</f>
        <v>1.1471698113207547</v>
      </c>
    </row>
    <row r="10" spans="1:12">
      <c r="A10" s="18"/>
      <c r="B10" s="629" t="s">
        <v>17</v>
      </c>
      <c r="C10" s="629"/>
      <c r="D10" s="629"/>
      <c r="E10" s="28"/>
      <c r="F10" s="29">
        <v>10335</v>
      </c>
      <c r="G10" s="30" t="s">
        <v>18</v>
      </c>
      <c r="H10" s="26">
        <v>8500</v>
      </c>
      <c r="I10" s="26">
        <f>4056+6144</f>
        <v>10200</v>
      </c>
      <c r="J10" s="10"/>
      <c r="L10" s="2"/>
    </row>
    <row r="11" spans="1:12" ht="4.5" customHeight="1">
      <c r="A11" s="18"/>
      <c r="B11" s="628"/>
      <c r="C11" s="640"/>
      <c r="D11" s="640"/>
      <c r="E11" s="28"/>
      <c r="F11" s="31"/>
      <c r="G11" s="32"/>
      <c r="H11" s="31"/>
      <c r="I11" s="31"/>
      <c r="J11" s="10"/>
      <c r="L11" s="2"/>
    </row>
    <row r="12" spans="1:12">
      <c r="A12" s="18"/>
      <c r="B12" s="628" t="s">
        <v>19</v>
      </c>
      <c r="C12" s="629"/>
      <c r="D12" s="629"/>
      <c r="E12" s="23"/>
      <c r="F12" s="24"/>
      <c r="G12" s="25"/>
      <c r="H12" s="24"/>
      <c r="I12" s="24"/>
      <c r="J12" s="33"/>
      <c r="L12" s="2"/>
    </row>
    <row r="13" spans="1:12">
      <c r="A13" s="18"/>
      <c r="B13" s="617" t="s">
        <v>20</v>
      </c>
      <c r="C13" s="617"/>
      <c r="D13" s="617"/>
      <c r="E13" s="23"/>
      <c r="F13" s="24"/>
      <c r="G13" s="25">
        <f>F13</f>
        <v>0</v>
      </c>
      <c r="H13" s="24"/>
      <c r="I13" s="34"/>
      <c r="J13" s="33"/>
      <c r="L13" s="2"/>
    </row>
    <row r="14" spans="1:12">
      <c r="A14" s="18"/>
      <c r="B14" s="617" t="s">
        <v>21</v>
      </c>
      <c r="C14" s="617"/>
      <c r="D14" s="617"/>
      <c r="E14" s="35"/>
      <c r="F14" s="34"/>
      <c r="G14" s="25">
        <f t="shared" ref="G14:G30" si="0">F14</f>
        <v>0</v>
      </c>
      <c r="H14" s="34"/>
      <c r="I14" s="34"/>
      <c r="J14" s="33"/>
      <c r="L14" s="2"/>
    </row>
    <row r="15" spans="1:12">
      <c r="A15" s="18"/>
      <c r="B15" s="617" t="s">
        <v>22</v>
      </c>
      <c r="C15" s="617"/>
      <c r="D15" s="617"/>
      <c r="E15" s="35"/>
      <c r="F15" s="36"/>
      <c r="G15" s="25">
        <f t="shared" si="0"/>
        <v>0</v>
      </c>
      <c r="H15" s="34"/>
      <c r="I15" s="34"/>
      <c r="J15" s="33"/>
      <c r="L15" s="2"/>
    </row>
    <row r="16" spans="1:12">
      <c r="A16" s="18"/>
      <c r="B16" s="617" t="s">
        <v>23</v>
      </c>
      <c r="C16" s="617"/>
      <c r="D16" s="617"/>
      <c r="E16" s="28"/>
      <c r="F16" s="36"/>
      <c r="G16" s="25">
        <f t="shared" si="0"/>
        <v>0</v>
      </c>
      <c r="H16" s="34"/>
      <c r="I16" s="34"/>
      <c r="J16" s="33"/>
      <c r="L16" s="2"/>
    </row>
    <row r="17" spans="1:12">
      <c r="A17" s="18"/>
      <c r="B17" s="617" t="s">
        <v>24</v>
      </c>
      <c r="C17" s="617"/>
      <c r="D17" s="617"/>
      <c r="E17" s="28"/>
      <c r="F17" s="36"/>
      <c r="G17" s="25">
        <f t="shared" si="0"/>
        <v>0</v>
      </c>
      <c r="H17" s="34"/>
      <c r="I17" s="34"/>
      <c r="J17" s="33"/>
      <c r="L17" s="2"/>
    </row>
    <row r="18" spans="1:12">
      <c r="A18" s="18"/>
      <c r="B18" s="627" t="s">
        <v>25</v>
      </c>
      <c r="C18" s="627"/>
      <c r="D18" s="627"/>
      <c r="E18" s="28"/>
      <c r="F18" s="36"/>
      <c r="G18" s="25">
        <f t="shared" si="0"/>
        <v>0</v>
      </c>
      <c r="H18" s="34"/>
      <c r="I18" s="34"/>
      <c r="J18" s="33"/>
      <c r="L18" s="2"/>
    </row>
    <row r="19" spans="1:12">
      <c r="A19" s="18"/>
      <c r="B19" s="617" t="s">
        <v>26</v>
      </c>
      <c r="C19" s="617"/>
      <c r="D19" s="617"/>
      <c r="E19" s="28"/>
      <c r="F19" s="34"/>
      <c r="G19" s="25">
        <f t="shared" si="0"/>
        <v>0</v>
      </c>
      <c r="H19" s="34"/>
      <c r="I19" s="34"/>
      <c r="J19" s="33"/>
      <c r="L19" s="37" t="s">
        <v>27</v>
      </c>
    </row>
    <row r="20" spans="1:12">
      <c r="A20" s="18"/>
      <c r="B20" s="617" t="s">
        <v>28</v>
      </c>
      <c r="C20" s="617"/>
      <c r="D20" s="617"/>
      <c r="E20" s="28"/>
      <c r="F20" s="34"/>
      <c r="G20" s="25">
        <f t="shared" si="0"/>
        <v>0</v>
      </c>
      <c r="H20" s="34"/>
      <c r="I20" s="34"/>
      <c r="J20" s="33"/>
      <c r="L20" s="2"/>
    </row>
    <row r="21" spans="1:12">
      <c r="A21" s="18"/>
      <c r="B21" s="617" t="s">
        <v>29</v>
      </c>
      <c r="C21" s="617"/>
      <c r="D21" s="617"/>
      <c r="E21" s="28"/>
      <c r="F21" s="34"/>
      <c r="G21" s="25">
        <f t="shared" si="0"/>
        <v>0</v>
      </c>
      <c r="H21" s="34"/>
      <c r="I21" s="34"/>
      <c r="J21" s="33"/>
      <c r="L21" s="37"/>
    </row>
    <row r="22" spans="1:12">
      <c r="A22" s="18"/>
      <c r="B22" s="617" t="s">
        <v>30</v>
      </c>
      <c r="C22" s="617"/>
      <c r="D22" s="617"/>
      <c r="E22" s="28"/>
      <c r="F22" s="34"/>
      <c r="G22" s="25">
        <f t="shared" si="0"/>
        <v>0</v>
      </c>
      <c r="H22" s="34"/>
      <c r="I22" s="34"/>
      <c r="J22" s="33"/>
      <c r="L22" s="37"/>
    </row>
    <row r="23" spans="1:12">
      <c r="A23" s="18"/>
      <c r="B23" s="617" t="s">
        <v>31</v>
      </c>
      <c r="C23" s="617"/>
      <c r="D23" s="617"/>
      <c r="E23" s="28"/>
      <c r="F23" s="34"/>
      <c r="G23" s="25">
        <f t="shared" si="0"/>
        <v>0</v>
      </c>
      <c r="H23" s="34"/>
      <c r="I23" s="34"/>
      <c r="J23" s="33"/>
    </row>
    <row r="24" spans="1:12">
      <c r="A24" s="18"/>
      <c r="B24" s="617" t="s">
        <v>32</v>
      </c>
      <c r="C24" s="617"/>
      <c r="D24" s="617"/>
      <c r="E24" s="28"/>
      <c r="F24" s="34">
        <v>270</v>
      </c>
      <c r="G24" s="25">
        <f t="shared" si="0"/>
        <v>270</v>
      </c>
      <c r="H24" s="34">
        <v>180</v>
      </c>
      <c r="I24" s="34">
        <v>216</v>
      </c>
      <c r="J24" s="33"/>
      <c r="L24" s="37"/>
    </row>
    <row r="25" spans="1:12">
      <c r="A25" s="18"/>
      <c r="B25" s="623" t="s">
        <v>33</v>
      </c>
      <c r="C25" s="623"/>
      <c r="D25" s="623"/>
      <c r="E25" s="28"/>
      <c r="F25" s="34"/>
      <c r="G25" s="25">
        <f t="shared" si="0"/>
        <v>0</v>
      </c>
      <c r="H25" s="34"/>
      <c r="I25" s="34"/>
      <c r="J25" s="33"/>
      <c r="L25" s="37"/>
    </row>
    <row r="26" spans="1:12">
      <c r="A26" s="18"/>
      <c r="B26" s="624"/>
      <c r="C26" s="624"/>
      <c r="D26" s="624"/>
      <c r="E26" s="28"/>
      <c r="F26" s="34"/>
      <c r="G26" s="25">
        <f t="shared" si="0"/>
        <v>0</v>
      </c>
      <c r="H26" s="34"/>
      <c r="I26" s="34"/>
      <c r="J26" s="33"/>
      <c r="L26" s="37"/>
    </row>
    <row r="27" spans="1:12">
      <c r="A27" s="18"/>
      <c r="B27" s="624"/>
      <c r="C27" s="624"/>
      <c r="D27" s="624"/>
      <c r="E27" s="28"/>
      <c r="F27" s="34"/>
      <c r="G27" s="25">
        <f t="shared" si="0"/>
        <v>0</v>
      </c>
      <c r="H27" s="34"/>
      <c r="I27" s="34"/>
      <c r="J27" s="33"/>
      <c r="L27" s="37"/>
    </row>
    <row r="28" spans="1:12">
      <c r="A28" s="18"/>
      <c r="B28" s="624"/>
      <c r="C28" s="624"/>
      <c r="D28" s="624"/>
      <c r="E28" s="28"/>
      <c r="F28" s="34"/>
      <c r="G28" s="25">
        <f t="shared" si="0"/>
        <v>0</v>
      </c>
      <c r="H28" s="34"/>
      <c r="I28" s="34"/>
      <c r="J28" s="33"/>
      <c r="L28" s="37"/>
    </row>
    <row r="29" spans="1:12" ht="12" customHeight="1">
      <c r="A29" s="18"/>
      <c r="B29" s="621"/>
      <c r="C29" s="621"/>
      <c r="D29" s="621"/>
      <c r="E29" s="28"/>
      <c r="F29" s="34"/>
      <c r="G29" s="25">
        <f t="shared" si="0"/>
        <v>0</v>
      </c>
      <c r="H29" s="34"/>
      <c r="I29" s="34"/>
      <c r="J29" s="33"/>
      <c r="L29" s="37"/>
    </row>
    <row r="30" spans="1:12" ht="12" customHeight="1">
      <c r="A30" s="18"/>
      <c r="B30" s="622"/>
      <c r="C30" s="622"/>
      <c r="D30" s="622"/>
      <c r="E30" s="38"/>
      <c r="F30" s="39"/>
      <c r="G30" s="25">
        <f t="shared" si="0"/>
        <v>0</v>
      </c>
      <c r="H30" s="39"/>
      <c r="I30" s="39"/>
      <c r="J30" s="33"/>
      <c r="L30" s="37"/>
    </row>
    <row r="31" spans="1:12" ht="13.5">
      <c r="A31" s="18"/>
      <c r="B31" s="616" t="s">
        <v>34</v>
      </c>
      <c r="C31" s="616"/>
      <c r="D31" s="616"/>
      <c r="E31" s="40" t="s">
        <v>16</v>
      </c>
      <c r="F31" s="41">
        <f>SUM(F13:F30)</f>
        <v>270</v>
      </c>
      <c r="G31" s="41">
        <f>SUM(G13:G30)</f>
        <v>270</v>
      </c>
      <c r="H31" s="41">
        <f>SUM(H13:H30)</f>
        <v>180</v>
      </c>
      <c r="I31" s="41">
        <f>SUM(I13:I30)</f>
        <v>216</v>
      </c>
      <c r="J31" s="33"/>
      <c r="L31" s="37"/>
    </row>
    <row r="32" spans="1:12">
      <c r="A32" s="18"/>
      <c r="B32" s="625" t="s">
        <v>35</v>
      </c>
      <c r="C32" s="621"/>
      <c r="D32" s="621"/>
      <c r="E32" s="42"/>
      <c r="F32" s="24"/>
      <c r="G32" s="25"/>
      <c r="H32" s="24"/>
      <c r="I32" s="24"/>
      <c r="J32" s="33"/>
      <c r="L32" s="37"/>
    </row>
    <row r="33" spans="1:14">
      <c r="A33" s="18"/>
      <c r="B33" s="626" t="s">
        <v>36</v>
      </c>
      <c r="C33" s="626"/>
      <c r="D33" s="626"/>
      <c r="E33" s="42"/>
      <c r="F33" s="24"/>
      <c r="G33" s="25">
        <f t="shared" ref="G33:G49" si="1">F33</f>
        <v>0</v>
      </c>
      <c r="H33" s="24"/>
      <c r="I33" s="24"/>
      <c r="J33" s="33"/>
      <c r="L33" s="2"/>
    </row>
    <row r="34" spans="1:14">
      <c r="A34" s="18"/>
      <c r="B34" s="626" t="s">
        <v>26</v>
      </c>
      <c r="C34" s="626"/>
      <c r="D34" s="626"/>
      <c r="E34" s="28"/>
      <c r="F34" s="34"/>
      <c r="G34" s="25">
        <f t="shared" si="1"/>
        <v>0</v>
      </c>
      <c r="H34" s="34"/>
      <c r="I34" s="34"/>
      <c r="J34" s="33"/>
      <c r="L34" s="2" t="s">
        <v>37</v>
      </c>
    </row>
    <row r="35" spans="1:14">
      <c r="A35" s="18"/>
      <c r="B35" s="626" t="s">
        <v>38</v>
      </c>
      <c r="C35" s="626"/>
      <c r="D35" s="626"/>
      <c r="E35" s="28"/>
      <c r="F35" s="34"/>
      <c r="G35" s="25">
        <f t="shared" si="1"/>
        <v>0</v>
      </c>
      <c r="H35" s="34"/>
      <c r="I35" s="34"/>
      <c r="J35" s="33"/>
      <c r="L35" s="37"/>
    </row>
    <row r="36" spans="1:14">
      <c r="A36" s="18"/>
      <c r="B36" s="617" t="s">
        <v>39</v>
      </c>
      <c r="C36" s="617"/>
      <c r="D36" s="618"/>
      <c r="E36" s="28"/>
      <c r="F36" s="34"/>
      <c r="G36" s="25">
        <f t="shared" si="1"/>
        <v>0</v>
      </c>
      <c r="H36" s="34"/>
      <c r="I36" s="34"/>
      <c r="J36" s="33"/>
      <c r="L36" s="37"/>
      <c r="M36" s="43"/>
      <c r="N36" s="43"/>
    </row>
    <row r="37" spans="1:14">
      <c r="A37" s="18"/>
      <c r="B37" s="617" t="s">
        <v>40</v>
      </c>
      <c r="C37" s="617"/>
      <c r="D37" s="618"/>
      <c r="E37" s="28"/>
      <c r="F37" s="34">
        <v>285</v>
      </c>
      <c r="G37" s="25">
        <f t="shared" si="1"/>
        <v>285</v>
      </c>
      <c r="H37" s="34">
        <v>190</v>
      </c>
      <c r="I37" s="34">
        <v>228</v>
      </c>
      <c r="J37" s="33"/>
      <c r="L37" s="37" t="s">
        <v>41</v>
      </c>
      <c r="M37" s="44"/>
      <c r="N37" s="44"/>
    </row>
    <row r="38" spans="1:14">
      <c r="A38" s="18"/>
      <c r="B38" s="617" t="s">
        <v>42</v>
      </c>
      <c r="C38" s="617"/>
      <c r="D38" s="618"/>
      <c r="E38" s="45"/>
      <c r="F38" s="34"/>
      <c r="G38" s="25">
        <f t="shared" si="1"/>
        <v>0</v>
      </c>
      <c r="H38" s="34"/>
      <c r="I38" s="34"/>
      <c r="J38" s="33"/>
      <c r="L38" s="46"/>
    </row>
    <row r="39" spans="1:14">
      <c r="A39" s="18"/>
      <c r="B39" s="617" t="s">
        <v>43</v>
      </c>
      <c r="C39" s="617"/>
      <c r="D39" s="618"/>
      <c r="E39" s="45"/>
      <c r="F39" s="34">
        <v>225</v>
      </c>
      <c r="G39" s="25">
        <f t="shared" si="1"/>
        <v>225</v>
      </c>
      <c r="H39" s="34">
        <v>150</v>
      </c>
      <c r="I39" s="34">
        <v>180</v>
      </c>
      <c r="J39" s="33"/>
    </row>
    <row r="40" spans="1:14">
      <c r="A40" s="18"/>
      <c r="B40" s="617" t="s">
        <v>44</v>
      </c>
      <c r="C40" s="617"/>
      <c r="D40" s="618"/>
      <c r="E40" s="47"/>
      <c r="F40" s="48">
        <v>150</v>
      </c>
      <c r="G40" s="25">
        <f t="shared" si="1"/>
        <v>150</v>
      </c>
      <c r="H40" s="48">
        <v>100</v>
      </c>
      <c r="I40" s="48">
        <v>120</v>
      </c>
      <c r="J40" s="33"/>
      <c r="L40" s="37"/>
    </row>
    <row r="41" spans="1:14">
      <c r="A41" s="18"/>
      <c r="B41" s="617" t="s">
        <v>45</v>
      </c>
      <c r="C41" s="617"/>
      <c r="D41" s="618"/>
      <c r="E41" s="47"/>
      <c r="F41" s="48"/>
      <c r="G41" s="25">
        <f t="shared" si="1"/>
        <v>0</v>
      </c>
      <c r="H41" s="48"/>
      <c r="I41" s="48"/>
      <c r="J41" s="33"/>
      <c r="L41" s="37"/>
    </row>
    <row r="42" spans="1:14">
      <c r="A42" s="18"/>
      <c r="B42" s="617" t="s">
        <v>46</v>
      </c>
      <c r="C42" s="617"/>
      <c r="D42" s="618"/>
      <c r="E42" s="47"/>
      <c r="F42" s="48"/>
      <c r="G42" s="25">
        <f t="shared" si="1"/>
        <v>0</v>
      </c>
      <c r="H42" s="48"/>
      <c r="I42" s="48"/>
      <c r="J42" s="33"/>
      <c r="L42" s="37"/>
    </row>
    <row r="43" spans="1:14">
      <c r="A43" s="18"/>
      <c r="B43" s="617" t="s">
        <v>47</v>
      </c>
      <c r="C43" s="619"/>
      <c r="D43" s="620"/>
      <c r="E43" s="47"/>
      <c r="F43" s="48"/>
      <c r="G43" s="25">
        <f t="shared" si="1"/>
        <v>0</v>
      </c>
      <c r="H43" s="48"/>
      <c r="I43" s="48"/>
      <c r="J43" s="33"/>
      <c r="L43" s="37"/>
    </row>
    <row r="44" spans="1:14">
      <c r="A44" s="18"/>
      <c r="B44" s="617" t="s">
        <v>48</v>
      </c>
      <c r="C44" s="617"/>
      <c r="D44" s="618"/>
      <c r="E44" s="47"/>
      <c r="F44" s="48"/>
      <c r="G44" s="25">
        <f t="shared" si="1"/>
        <v>0</v>
      </c>
      <c r="H44" s="48"/>
      <c r="I44" s="48"/>
      <c r="J44" s="33"/>
      <c r="L44" s="37"/>
    </row>
    <row r="45" spans="1:14">
      <c r="A45" s="18"/>
      <c r="B45" s="621"/>
      <c r="C45" s="621"/>
      <c r="D45" s="621"/>
      <c r="E45" s="47"/>
      <c r="F45" s="48"/>
      <c r="G45" s="25"/>
      <c r="H45" s="48"/>
      <c r="I45" s="48"/>
      <c r="J45" s="33"/>
      <c r="L45" s="37"/>
    </row>
    <row r="46" spans="1:14">
      <c r="A46" s="18"/>
      <c r="B46" s="621"/>
      <c r="C46" s="621"/>
      <c r="D46" s="621"/>
      <c r="E46" s="47"/>
      <c r="F46" s="48"/>
      <c r="G46" s="25"/>
      <c r="H46" s="48"/>
      <c r="I46" s="48"/>
      <c r="J46" s="33"/>
      <c r="L46" s="37"/>
    </row>
    <row r="47" spans="1:14" ht="12" customHeight="1">
      <c r="A47" s="18"/>
      <c r="B47" s="621"/>
      <c r="C47" s="621"/>
      <c r="D47" s="621"/>
      <c r="E47" s="45"/>
      <c r="F47" s="48"/>
      <c r="G47" s="25">
        <f t="shared" si="1"/>
        <v>0</v>
      </c>
      <c r="H47" s="48"/>
      <c r="I47" s="48"/>
      <c r="J47" s="33"/>
      <c r="L47" s="37"/>
    </row>
    <row r="48" spans="1:14" ht="12" customHeight="1">
      <c r="A48" s="18"/>
      <c r="B48" s="621"/>
      <c r="C48" s="621"/>
      <c r="D48" s="621"/>
      <c r="E48" s="45"/>
      <c r="F48" s="48"/>
      <c r="G48" s="25">
        <f t="shared" si="1"/>
        <v>0</v>
      </c>
      <c r="H48" s="48"/>
      <c r="I48" s="48"/>
      <c r="J48" s="33"/>
      <c r="L48" s="37"/>
    </row>
    <row r="49" spans="1:12" ht="12" customHeight="1">
      <c r="A49" s="18"/>
      <c r="B49" s="622"/>
      <c r="C49" s="622"/>
      <c r="D49" s="622"/>
      <c r="E49" s="49"/>
      <c r="F49" s="50"/>
      <c r="G49" s="25">
        <f t="shared" si="1"/>
        <v>0</v>
      </c>
      <c r="H49" s="50"/>
      <c r="I49" s="50"/>
      <c r="J49" s="33"/>
      <c r="L49" s="37"/>
    </row>
    <row r="50" spans="1:12" ht="13.5">
      <c r="A50" s="18"/>
      <c r="B50" s="616" t="s">
        <v>49</v>
      </c>
      <c r="C50" s="616"/>
      <c r="D50" s="616"/>
      <c r="E50" s="40" t="s">
        <v>16</v>
      </c>
      <c r="F50" s="51">
        <f>SUM(F33:F49)</f>
        <v>660</v>
      </c>
      <c r="G50" s="51">
        <f>SUM(G33:G49)</f>
        <v>660</v>
      </c>
      <c r="H50" s="51">
        <f>SUM(H33:H49)</f>
        <v>440</v>
      </c>
      <c r="I50" s="51">
        <f>SUM(I33:I49)</f>
        <v>528</v>
      </c>
      <c r="J50" s="33"/>
      <c r="L50" s="37"/>
    </row>
    <row r="51" spans="1:12" ht="13.5">
      <c r="A51" s="18"/>
      <c r="B51" s="608" t="s">
        <v>50</v>
      </c>
      <c r="C51" s="608"/>
      <c r="D51" s="608"/>
      <c r="E51" s="23" t="s">
        <v>16</v>
      </c>
      <c r="F51" s="24">
        <f>+F31+F50</f>
        <v>930</v>
      </c>
      <c r="G51" s="24">
        <f>+G31+G50</f>
        <v>930</v>
      </c>
      <c r="H51" s="24">
        <f>+H31+H50</f>
        <v>620</v>
      </c>
      <c r="I51" s="24">
        <f>+I31+I50</f>
        <v>744</v>
      </c>
      <c r="J51" s="33"/>
      <c r="L51" s="37"/>
    </row>
    <row r="52" spans="1:12" ht="13.5">
      <c r="A52" s="18"/>
      <c r="B52" s="52" t="s">
        <v>51</v>
      </c>
      <c r="C52" s="52"/>
      <c r="D52" s="52"/>
      <c r="E52" s="35" t="s">
        <v>16</v>
      </c>
      <c r="F52" s="34">
        <f>+F9+F51</f>
        <v>4905</v>
      </c>
      <c r="G52" s="34">
        <f>+G9+G51</f>
        <v>5490</v>
      </c>
      <c r="H52" s="34">
        <f>+H9+H51</f>
        <v>4000</v>
      </c>
      <c r="I52" s="34">
        <f>+I9+I51</f>
        <v>4800</v>
      </c>
      <c r="J52" s="33"/>
      <c r="L52" s="37"/>
    </row>
    <row r="53" spans="1:12" ht="13.5">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09" t="s">
        <v>287</v>
      </c>
      <c r="C54" s="610"/>
      <c r="D54" s="610"/>
      <c r="E54" s="610"/>
      <c r="F54" s="610"/>
      <c r="G54" s="610"/>
      <c r="H54" s="610"/>
      <c r="I54" s="610"/>
      <c r="J54" s="33"/>
      <c r="K54" s="60"/>
      <c r="L54" s="61"/>
    </row>
    <row r="55" spans="1:12" ht="24.75" customHeight="1">
      <c r="A55" s="18"/>
      <c r="B55" s="611" t="s">
        <v>288</v>
      </c>
      <c r="C55" s="612"/>
      <c r="D55" s="612"/>
      <c r="E55" s="612"/>
      <c r="F55" s="612"/>
      <c r="G55" s="612"/>
      <c r="H55" s="612"/>
      <c r="I55" s="612"/>
      <c r="J55" s="33"/>
      <c r="K55" s="60"/>
      <c r="L55" s="62"/>
    </row>
    <row r="56" spans="1:12" ht="12.75" customHeight="1">
      <c r="A56" s="18"/>
      <c r="B56" s="611" t="s">
        <v>289</v>
      </c>
      <c r="C56" s="612"/>
      <c r="D56" s="612"/>
      <c r="E56" s="612"/>
      <c r="F56" s="612"/>
      <c r="G56" s="612"/>
      <c r="H56" s="612"/>
      <c r="I56" s="612"/>
      <c r="J56" s="33"/>
      <c r="K56" s="60"/>
      <c r="L56" s="62"/>
    </row>
    <row r="57" spans="1:12">
      <c r="A57" s="613" t="s">
        <v>53</v>
      </c>
      <c r="B57" s="614"/>
      <c r="C57" s="614"/>
      <c r="D57" s="614"/>
      <c r="E57" s="614"/>
      <c r="F57" s="614"/>
      <c r="G57" s="614"/>
      <c r="H57" s="614"/>
      <c r="I57" s="614"/>
      <c r="J57" s="63"/>
      <c r="K57" s="60"/>
      <c r="L57" s="62"/>
    </row>
    <row r="58" spans="1:12" ht="24" customHeight="1">
      <c r="A58" s="53"/>
      <c r="B58" s="593"/>
      <c r="C58" s="615"/>
      <c r="D58" s="615"/>
      <c r="E58" s="615"/>
      <c r="F58" s="615"/>
      <c r="G58" s="615"/>
      <c r="H58" s="615"/>
      <c r="I58" s="615"/>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07"/>
      <c r="B99" s="607"/>
      <c r="C99" s="607"/>
      <c r="D99" s="607"/>
      <c r="E99" s="607"/>
      <c r="F99" s="607"/>
      <c r="G99" s="607"/>
    </row>
    <row r="100" spans="1:10">
      <c r="A100" s="44"/>
      <c r="B100" s="44"/>
      <c r="C100" s="44"/>
      <c r="D100" s="44"/>
      <c r="E100" s="44"/>
      <c r="F100" s="44"/>
      <c r="G100" s="44"/>
    </row>
    <row r="101" spans="1:10">
      <c r="A101" s="607"/>
      <c r="B101" s="607"/>
      <c r="C101" s="607"/>
      <c r="D101" s="607"/>
      <c r="E101" s="607"/>
      <c r="F101" s="607"/>
      <c r="G101" s="607"/>
    </row>
    <row r="102" spans="1:10">
      <c r="A102" s="607"/>
      <c r="B102" s="607"/>
      <c r="C102" s="607"/>
      <c r="D102" s="607"/>
      <c r="E102" s="607"/>
      <c r="F102" s="607"/>
      <c r="G102" s="607"/>
    </row>
    <row r="103" spans="1:10">
      <c r="A103" s="607"/>
      <c r="B103" s="607"/>
      <c r="C103" s="607"/>
      <c r="D103" s="607"/>
      <c r="E103" s="607"/>
      <c r="F103" s="607"/>
      <c r="G103" s="607"/>
    </row>
    <row r="104" spans="1:10">
      <c r="A104" s="607"/>
      <c r="B104" s="607"/>
      <c r="C104" s="607"/>
      <c r="D104" s="607"/>
      <c r="E104" s="607"/>
      <c r="F104" s="607"/>
      <c r="G104" s="607"/>
    </row>
    <row r="105" spans="1:10">
      <c r="A105" s="44"/>
      <c r="B105" s="44"/>
      <c r="C105" s="44"/>
      <c r="D105" s="44"/>
      <c r="E105" s="44"/>
      <c r="F105" s="44"/>
      <c r="G105" s="44"/>
    </row>
    <row r="106" spans="1:10">
      <c r="A106" s="607"/>
      <c r="B106" s="607"/>
      <c r="C106" s="607"/>
      <c r="D106" s="607"/>
      <c r="E106" s="607"/>
      <c r="F106" s="607"/>
      <c r="G106" s="607"/>
    </row>
    <row r="107" spans="1:10">
      <c r="A107" s="44"/>
      <c r="B107" s="44"/>
      <c r="C107" s="44"/>
      <c r="D107" s="44"/>
      <c r="E107" s="44"/>
      <c r="F107" s="44"/>
      <c r="G107" s="44"/>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5"/>
  <sheetViews>
    <sheetView showGridLines="0" zoomScaleNormal="100" workbookViewId="0"/>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304" t="s">
        <v>169</v>
      </c>
      <c r="B1" s="2"/>
      <c r="C1" s="305" t="s">
        <v>54</v>
      </c>
      <c r="D1" s="305"/>
      <c r="E1" s="305"/>
      <c r="F1" s="305"/>
      <c r="G1" s="305"/>
      <c r="H1" s="2"/>
    </row>
    <row r="2" spans="1:11" ht="15.75">
      <c r="B2" s="2"/>
      <c r="C2" s="306" t="s">
        <v>290</v>
      </c>
      <c r="D2" s="305"/>
      <c r="E2" s="305"/>
      <c r="F2" s="305"/>
      <c r="G2" s="305"/>
      <c r="H2" s="2"/>
    </row>
    <row r="4" spans="1:11" ht="15" customHeight="1">
      <c r="A4" s="630" t="s">
        <v>0</v>
      </c>
      <c r="B4" s="630"/>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34" t="s">
        <v>291</v>
      </c>
      <c r="B6" s="634"/>
      <c r="C6" s="634"/>
      <c r="D6" s="634"/>
      <c r="E6" s="634"/>
      <c r="F6" s="634"/>
      <c r="G6" s="634"/>
      <c r="H6" s="634"/>
      <c r="I6" s="634"/>
    </row>
    <row r="7" spans="1:11" ht="41.25" customHeight="1">
      <c r="A7" s="687" t="s">
        <v>170</v>
      </c>
      <c r="B7" s="688"/>
      <c r="C7" s="688"/>
      <c r="D7" s="688"/>
      <c r="E7" s="688"/>
      <c r="F7" s="688"/>
      <c r="G7" s="688"/>
      <c r="H7" s="688"/>
      <c r="I7" s="689"/>
    </row>
    <row r="8" spans="1:11" ht="40.5" customHeight="1">
      <c r="A8" s="690" t="s">
        <v>171</v>
      </c>
      <c r="B8" s="691"/>
      <c r="C8" s="691"/>
      <c r="D8" s="691"/>
      <c r="E8" s="691"/>
      <c r="F8" s="691"/>
      <c r="G8" s="691"/>
      <c r="H8" s="691"/>
      <c r="I8" s="692"/>
      <c r="K8" s="680" t="s">
        <v>262</v>
      </c>
    </row>
    <row r="9" spans="1:11" ht="25.5" customHeight="1">
      <c r="A9" s="307"/>
      <c r="B9" s="683" t="s">
        <v>172</v>
      </c>
      <c r="C9" s="683"/>
      <c r="D9" s="684"/>
      <c r="E9" s="308" t="s">
        <v>173</v>
      </c>
      <c r="F9" s="308"/>
      <c r="G9" s="308" t="s">
        <v>203</v>
      </c>
      <c r="H9" s="308"/>
      <c r="I9" s="309"/>
      <c r="K9" s="681"/>
    </row>
    <row r="10" spans="1:11">
      <c r="A10" s="310" t="s">
        <v>5</v>
      </c>
      <c r="B10" s="311"/>
      <c r="C10" s="311"/>
      <c r="D10" s="311"/>
      <c r="E10" s="312" t="s">
        <v>6</v>
      </c>
      <c r="F10" s="312" t="s">
        <v>6</v>
      </c>
      <c r="G10" s="312" t="s">
        <v>7</v>
      </c>
      <c r="H10" s="313" t="s">
        <v>7</v>
      </c>
      <c r="I10" s="10"/>
      <c r="K10" s="682"/>
    </row>
    <row r="11" spans="1:11" ht="13.5" thickBot="1">
      <c r="A11" s="12"/>
      <c r="B11" s="13" t="s">
        <v>9</v>
      </c>
      <c r="C11" s="13"/>
      <c r="D11" s="13"/>
      <c r="E11" s="16" t="s">
        <v>10</v>
      </c>
      <c r="F11" s="16" t="s">
        <v>10</v>
      </c>
      <c r="G11" s="16" t="s">
        <v>12</v>
      </c>
      <c r="H11" s="15" t="s">
        <v>12</v>
      </c>
      <c r="I11" s="10"/>
    </row>
    <row r="12" spans="1:11">
      <c r="A12" s="18"/>
      <c r="B12" s="685" t="s">
        <v>13</v>
      </c>
      <c r="C12" s="686"/>
      <c r="D12" s="686"/>
      <c r="E12" s="314"/>
      <c r="F12" s="314"/>
      <c r="G12" s="314"/>
      <c r="H12" s="315"/>
      <c r="I12" s="10"/>
    </row>
    <row r="13" spans="1:11">
      <c r="A13" s="18"/>
      <c r="B13" s="644" t="s">
        <v>174</v>
      </c>
      <c r="C13" s="644"/>
      <c r="D13" s="644"/>
      <c r="E13" s="25">
        <v>3975</v>
      </c>
      <c r="F13" s="25"/>
      <c r="G13" s="25">
        <v>3750</v>
      </c>
      <c r="H13" s="26"/>
      <c r="I13" s="10"/>
    </row>
    <row r="14" spans="1:11">
      <c r="A14" s="18"/>
      <c r="B14" s="644" t="s">
        <v>175</v>
      </c>
      <c r="C14" s="644"/>
      <c r="D14" s="644"/>
      <c r="E14" s="25">
        <v>6360</v>
      </c>
      <c r="F14" s="25"/>
      <c r="G14" s="25">
        <v>6200</v>
      </c>
      <c r="H14" s="26"/>
      <c r="I14" s="10"/>
    </row>
    <row r="15" spans="1:11" ht="6" customHeight="1">
      <c r="A15" s="18"/>
      <c r="B15" s="678"/>
      <c r="C15" s="671"/>
      <c r="D15" s="671"/>
      <c r="E15" s="316"/>
      <c r="F15" s="316"/>
      <c r="G15" s="316"/>
      <c r="H15" s="26"/>
      <c r="I15" s="10"/>
    </row>
    <row r="16" spans="1:11">
      <c r="A16" s="18"/>
      <c r="B16" s="678" t="s">
        <v>19</v>
      </c>
      <c r="C16" s="644"/>
      <c r="D16" s="644"/>
      <c r="E16" s="25"/>
      <c r="F16" s="25"/>
      <c r="G16" s="25"/>
      <c r="H16" s="24"/>
      <c r="I16" s="33"/>
    </row>
    <row r="17" spans="1:11">
      <c r="A17" s="18"/>
      <c r="B17" s="629" t="s">
        <v>20</v>
      </c>
      <c r="C17" s="629"/>
      <c r="D17" s="629"/>
      <c r="E17" s="25"/>
      <c r="F17" s="25"/>
      <c r="G17" s="25"/>
      <c r="H17" s="34"/>
      <c r="I17" s="33"/>
    </row>
    <row r="18" spans="1:11">
      <c r="A18" s="18"/>
      <c r="B18" s="629" t="s">
        <v>21</v>
      </c>
      <c r="C18" s="629"/>
      <c r="D18" s="629"/>
      <c r="E18" s="317"/>
      <c r="F18" s="317"/>
      <c r="G18" s="317"/>
      <c r="H18" s="34"/>
      <c r="I18" s="33"/>
    </row>
    <row r="19" spans="1:11">
      <c r="A19" s="18"/>
      <c r="B19" s="629" t="s">
        <v>22</v>
      </c>
      <c r="C19" s="629"/>
      <c r="D19" s="629"/>
      <c r="E19" s="317"/>
      <c r="F19" s="317"/>
      <c r="G19" s="317"/>
      <c r="H19" s="34"/>
      <c r="I19" s="33"/>
    </row>
    <row r="20" spans="1:11">
      <c r="A20" s="18"/>
      <c r="B20" s="629" t="s">
        <v>23</v>
      </c>
      <c r="C20" s="629"/>
      <c r="D20" s="629"/>
      <c r="E20" s="317"/>
      <c r="F20" s="317"/>
      <c r="G20" s="317"/>
      <c r="H20" s="34"/>
      <c r="I20" s="33"/>
    </row>
    <row r="21" spans="1:11">
      <c r="A21" s="18"/>
      <c r="B21" s="629" t="s">
        <v>24</v>
      </c>
      <c r="C21" s="629"/>
      <c r="D21" s="629"/>
      <c r="E21" s="317"/>
      <c r="F21" s="317"/>
      <c r="G21" s="317"/>
      <c r="H21" s="34"/>
      <c r="I21" s="33"/>
    </row>
    <row r="22" spans="1:11">
      <c r="A22" s="18"/>
      <c r="B22" s="679" t="s">
        <v>25</v>
      </c>
      <c r="C22" s="679"/>
      <c r="D22" s="679"/>
      <c r="E22" s="317"/>
      <c r="F22" s="317"/>
      <c r="G22" s="317"/>
      <c r="H22" s="34"/>
      <c r="I22" s="33"/>
    </row>
    <row r="23" spans="1:11">
      <c r="A23" s="18"/>
      <c r="B23" s="629" t="s">
        <v>26</v>
      </c>
      <c r="C23" s="629"/>
      <c r="D23" s="629"/>
      <c r="E23" s="317"/>
      <c r="F23" s="317"/>
      <c r="G23" s="317"/>
      <c r="H23" s="34"/>
      <c r="I23" s="33"/>
    </row>
    <row r="24" spans="1:11">
      <c r="A24" s="18"/>
      <c r="B24" s="629" t="s">
        <v>28</v>
      </c>
      <c r="C24" s="629"/>
      <c r="D24" s="629"/>
      <c r="E24" s="317"/>
      <c r="F24" s="317"/>
      <c r="G24" s="317"/>
      <c r="H24" s="34"/>
      <c r="I24" s="33"/>
    </row>
    <row r="25" spans="1:11">
      <c r="A25" s="18"/>
      <c r="B25" s="629" t="s">
        <v>29</v>
      </c>
      <c r="C25" s="629"/>
      <c r="D25" s="629"/>
      <c r="E25" s="317"/>
      <c r="F25" s="317"/>
      <c r="G25" s="317"/>
      <c r="H25" s="34"/>
      <c r="I25" s="33"/>
    </row>
    <row r="26" spans="1:11">
      <c r="A26" s="18"/>
      <c r="B26" s="629" t="s">
        <v>30</v>
      </c>
      <c r="C26" s="629"/>
      <c r="D26" s="629"/>
      <c r="E26" s="317"/>
      <c r="F26" s="317"/>
      <c r="G26" s="317"/>
      <c r="H26" s="34"/>
      <c r="I26" s="33"/>
    </row>
    <row r="27" spans="1:11">
      <c r="A27" s="18"/>
      <c r="B27" s="629" t="s">
        <v>31</v>
      </c>
      <c r="C27" s="629"/>
      <c r="D27" s="629"/>
      <c r="E27" s="317"/>
      <c r="F27" s="317"/>
      <c r="G27" s="317"/>
      <c r="H27" s="34"/>
      <c r="I27" s="33"/>
    </row>
    <row r="28" spans="1:11">
      <c r="A28" s="18"/>
      <c r="B28" s="629" t="s">
        <v>32</v>
      </c>
      <c r="C28" s="629"/>
      <c r="D28" s="629"/>
      <c r="E28" s="317">
        <v>270</v>
      </c>
      <c r="F28" s="317"/>
      <c r="G28" s="317">
        <v>216</v>
      </c>
      <c r="H28" s="34"/>
      <c r="I28" s="33"/>
      <c r="K28" s="285"/>
    </row>
    <row r="29" spans="1:11">
      <c r="A29" s="18"/>
      <c r="B29" s="629" t="s">
        <v>33</v>
      </c>
      <c r="C29" s="629"/>
      <c r="D29" s="629"/>
      <c r="E29" s="317"/>
      <c r="F29" s="317"/>
      <c r="G29" s="317"/>
      <c r="H29" s="34"/>
      <c r="I29" s="33"/>
      <c r="K29" s="285"/>
    </row>
    <row r="30" spans="1:11">
      <c r="A30" s="18"/>
      <c r="B30" s="624"/>
      <c r="C30" s="624"/>
      <c r="D30" s="624"/>
      <c r="E30" s="317"/>
      <c r="F30" s="317"/>
      <c r="G30" s="317"/>
      <c r="H30" s="34"/>
      <c r="I30" s="33"/>
      <c r="K30" s="285"/>
    </row>
    <row r="31" spans="1:11">
      <c r="A31" s="18"/>
      <c r="B31" s="624"/>
      <c r="C31" s="624"/>
      <c r="D31" s="624"/>
      <c r="E31" s="317"/>
      <c r="F31" s="317"/>
      <c r="G31" s="317"/>
      <c r="H31" s="34"/>
      <c r="I31" s="33"/>
      <c r="K31" s="285"/>
    </row>
    <row r="32" spans="1:11">
      <c r="A32" s="18"/>
      <c r="B32" s="624"/>
      <c r="C32" s="624"/>
      <c r="D32" s="624"/>
      <c r="E32" s="317"/>
      <c r="F32" s="317"/>
      <c r="G32" s="317"/>
      <c r="H32" s="34"/>
      <c r="I32" s="33"/>
      <c r="K32" s="285"/>
    </row>
    <row r="33" spans="1:11">
      <c r="A33" s="18"/>
      <c r="B33" s="624"/>
      <c r="C33" s="624"/>
      <c r="D33" s="624"/>
      <c r="E33" s="317"/>
      <c r="F33" s="317"/>
      <c r="G33" s="317"/>
      <c r="H33" s="34"/>
      <c r="I33" s="33"/>
      <c r="K33" s="285"/>
    </row>
    <row r="34" spans="1:11" ht="12" customHeight="1">
      <c r="A34" s="18"/>
      <c r="B34" s="624"/>
      <c r="C34" s="624"/>
      <c r="D34" s="624"/>
      <c r="E34" s="317"/>
      <c r="F34" s="317"/>
      <c r="G34" s="317"/>
      <c r="H34" s="34"/>
      <c r="I34" s="33"/>
      <c r="K34" s="285"/>
    </row>
    <row r="35" spans="1:11" ht="4.5" customHeight="1">
      <c r="A35" s="18"/>
      <c r="B35" s="675"/>
      <c r="C35" s="675"/>
      <c r="D35" s="675"/>
      <c r="E35" s="318"/>
      <c r="F35" s="318"/>
      <c r="G35" s="318"/>
      <c r="H35" s="39"/>
      <c r="I35" s="33"/>
      <c r="K35" s="285"/>
    </row>
    <row r="36" spans="1:11" ht="13.5">
      <c r="A36" s="18"/>
      <c r="B36" s="676" t="s">
        <v>176</v>
      </c>
      <c r="C36" s="676"/>
      <c r="D36" s="676"/>
      <c r="E36" s="319">
        <f>SUM(E17:E35)</f>
        <v>270</v>
      </c>
      <c r="F36" s="319">
        <f>SUM(F17:F35)</f>
        <v>0</v>
      </c>
      <c r="G36" s="319">
        <f>SUM(G17:G35)</f>
        <v>216</v>
      </c>
      <c r="H36" s="41">
        <f>SUM(H17:H35)</f>
        <v>0</v>
      </c>
      <c r="I36" s="33"/>
      <c r="K36" s="285"/>
    </row>
    <row r="37" spans="1:11">
      <c r="A37" s="18"/>
      <c r="B37" s="677" t="s">
        <v>35</v>
      </c>
      <c r="C37" s="624"/>
      <c r="D37" s="624"/>
      <c r="E37" s="25"/>
      <c r="F37" s="25"/>
      <c r="G37" s="25"/>
      <c r="H37" s="24"/>
      <c r="I37" s="33"/>
      <c r="K37" s="285"/>
    </row>
    <row r="38" spans="1:11">
      <c r="A38" s="18"/>
      <c r="B38" s="624" t="s">
        <v>36</v>
      </c>
      <c r="C38" s="624"/>
      <c r="D38" s="624"/>
      <c r="E38" s="25"/>
      <c r="F38" s="25"/>
      <c r="G38" s="25"/>
      <c r="H38" s="24"/>
      <c r="I38" s="33"/>
      <c r="K38" s="285"/>
    </row>
    <row r="39" spans="1:11">
      <c r="A39" s="18"/>
      <c r="B39" s="624" t="s">
        <v>26</v>
      </c>
      <c r="C39" s="624"/>
      <c r="D39" s="624"/>
      <c r="E39" s="317"/>
      <c r="F39" s="317"/>
      <c r="G39" s="317"/>
      <c r="H39" s="34"/>
      <c r="I39" s="33"/>
      <c r="K39" s="285"/>
    </row>
    <row r="40" spans="1:11">
      <c r="A40" s="18"/>
      <c r="B40" s="624" t="s">
        <v>38</v>
      </c>
      <c r="C40" s="624"/>
      <c r="D40" s="624"/>
      <c r="E40" s="317"/>
      <c r="F40" s="317"/>
      <c r="G40" s="317"/>
      <c r="H40" s="34"/>
      <c r="I40" s="33"/>
      <c r="K40" s="285"/>
    </row>
    <row r="41" spans="1:11">
      <c r="A41" s="18"/>
      <c r="B41" s="629" t="s">
        <v>39</v>
      </c>
      <c r="C41" s="629"/>
      <c r="D41" s="670"/>
      <c r="E41" s="317"/>
      <c r="F41" s="317"/>
      <c r="G41" s="317"/>
      <c r="H41" s="34"/>
      <c r="I41" s="33"/>
      <c r="K41" s="285"/>
    </row>
    <row r="42" spans="1:11">
      <c r="A42" s="18"/>
      <c r="B42" s="629" t="s">
        <v>177</v>
      </c>
      <c r="C42" s="629"/>
      <c r="D42" s="670"/>
      <c r="E42" s="317">
        <v>285</v>
      </c>
      <c r="F42" s="317"/>
      <c r="G42" s="317">
        <v>228</v>
      </c>
      <c r="H42" s="34"/>
      <c r="I42" s="33"/>
      <c r="K42" s="285"/>
    </row>
    <row r="43" spans="1:11">
      <c r="A43" s="18"/>
      <c r="B43" s="629" t="s">
        <v>42</v>
      </c>
      <c r="C43" s="629"/>
      <c r="D43" s="670"/>
      <c r="E43" s="317"/>
      <c r="F43" s="317"/>
      <c r="G43" s="317"/>
      <c r="H43" s="34"/>
      <c r="I43" s="33"/>
      <c r="K43" s="285"/>
    </row>
    <row r="44" spans="1:11">
      <c r="A44" s="18"/>
      <c r="B44" s="629" t="s">
        <v>43</v>
      </c>
      <c r="C44" s="629"/>
      <c r="D44" s="670"/>
      <c r="E44" s="317">
        <v>225</v>
      </c>
      <c r="F44" s="317"/>
      <c r="G44" s="317">
        <v>180</v>
      </c>
      <c r="H44" s="34"/>
      <c r="I44" s="33"/>
      <c r="K44" s="285"/>
    </row>
    <row r="45" spans="1:11">
      <c r="A45" s="18"/>
      <c r="B45" s="629" t="s">
        <v>44</v>
      </c>
      <c r="C45" s="629"/>
      <c r="D45" s="670"/>
      <c r="E45" s="320">
        <v>150</v>
      </c>
      <c r="F45" s="320"/>
      <c r="G45" s="320">
        <v>120</v>
      </c>
      <c r="H45" s="48"/>
      <c r="I45" s="33"/>
      <c r="K45" s="285"/>
    </row>
    <row r="46" spans="1:11">
      <c r="A46" s="18"/>
      <c r="B46" s="629" t="s">
        <v>45</v>
      </c>
      <c r="C46" s="629"/>
      <c r="D46" s="670"/>
      <c r="E46" s="320"/>
      <c r="F46" s="320"/>
      <c r="G46" s="320"/>
      <c r="H46" s="48"/>
      <c r="I46" s="33"/>
      <c r="K46" s="285"/>
    </row>
    <row r="47" spans="1:11">
      <c r="A47" s="18"/>
      <c r="B47" s="629" t="s">
        <v>46</v>
      </c>
      <c r="C47" s="629"/>
      <c r="D47" s="670"/>
      <c r="E47" s="320"/>
      <c r="F47" s="320"/>
      <c r="G47" s="320"/>
      <c r="H47" s="48"/>
      <c r="I47" s="33"/>
      <c r="K47" s="285"/>
    </row>
    <row r="48" spans="1:11">
      <c r="A48" s="18"/>
      <c r="B48" s="629" t="s">
        <v>47</v>
      </c>
      <c r="C48" s="671"/>
      <c r="D48" s="672"/>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73"/>
      <c r="C50" s="673"/>
      <c r="D50" s="674"/>
      <c r="E50" s="320"/>
      <c r="F50" s="320"/>
      <c r="G50" s="320"/>
      <c r="H50" s="48"/>
      <c r="I50" s="33"/>
      <c r="K50" s="285"/>
    </row>
    <row r="51" spans="1:11" ht="12" customHeight="1">
      <c r="A51" s="18"/>
      <c r="B51" s="673"/>
      <c r="C51" s="673"/>
      <c r="D51" s="674"/>
      <c r="E51" s="320"/>
      <c r="F51" s="320"/>
      <c r="G51" s="320"/>
      <c r="H51" s="48"/>
      <c r="I51" s="33"/>
      <c r="K51" s="285"/>
    </row>
    <row r="52" spans="1:11" ht="12" customHeight="1">
      <c r="A52" s="18"/>
      <c r="B52" s="673"/>
      <c r="C52" s="673"/>
      <c r="D52" s="674"/>
      <c r="E52" s="320"/>
      <c r="F52" s="320"/>
      <c r="G52" s="320"/>
      <c r="H52" s="48"/>
      <c r="I52" s="33"/>
      <c r="K52" s="285"/>
    </row>
    <row r="53" spans="1:11" ht="12" customHeight="1">
      <c r="A53" s="18"/>
      <c r="B53" s="624"/>
      <c r="C53" s="624"/>
      <c r="D53" s="624"/>
      <c r="E53" s="320"/>
      <c r="F53" s="320"/>
      <c r="G53" s="320"/>
      <c r="H53" s="48"/>
      <c r="I53" s="33"/>
    </row>
    <row r="54" spans="1:11" ht="12" customHeight="1">
      <c r="A54" s="18"/>
      <c r="B54" s="622"/>
      <c r="C54" s="622"/>
      <c r="D54" s="622"/>
      <c r="E54" s="322"/>
      <c r="F54" s="322"/>
      <c r="G54" s="322"/>
      <c r="H54" s="50"/>
      <c r="I54" s="33"/>
    </row>
    <row r="55" spans="1:11" ht="13.5">
      <c r="A55" s="18"/>
      <c r="B55" s="616" t="s">
        <v>49</v>
      </c>
      <c r="C55" s="616"/>
      <c r="D55" s="616"/>
      <c r="E55" s="323">
        <f>SUM(E38:E54)</f>
        <v>660</v>
      </c>
      <c r="F55" s="323">
        <f>SUM(F38:F54)</f>
        <v>0</v>
      </c>
      <c r="G55" s="323">
        <f>SUM(G38:G54)</f>
        <v>528</v>
      </c>
      <c r="H55" s="51">
        <f>SUM(H38:H54)</f>
        <v>0</v>
      </c>
      <c r="I55" s="33"/>
    </row>
    <row r="56" spans="1:11" ht="13.5">
      <c r="A56" s="18"/>
      <c r="B56" s="608" t="s">
        <v>50</v>
      </c>
      <c r="C56" s="608"/>
      <c r="D56" s="608"/>
      <c r="E56" s="25">
        <f>+E36+E55</f>
        <v>930</v>
      </c>
      <c r="F56" s="25">
        <f>+F36+F55</f>
        <v>0</v>
      </c>
      <c r="G56" s="25">
        <f>+G36+G55</f>
        <v>744</v>
      </c>
      <c r="H56" s="24">
        <f>+H36+H55</f>
        <v>0</v>
      </c>
      <c r="I56" s="33"/>
    </row>
    <row r="57" spans="1:11" ht="13.5">
      <c r="A57" s="18"/>
      <c r="B57" s="52" t="s">
        <v>178</v>
      </c>
      <c r="C57" s="52"/>
      <c r="D57" s="52"/>
      <c r="E57" s="317">
        <f>+E13+E56</f>
        <v>4905</v>
      </c>
      <c r="F57" s="317">
        <f>+F13+F56</f>
        <v>0</v>
      </c>
      <c r="G57" s="317">
        <f>+G13+G56</f>
        <v>4494</v>
      </c>
      <c r="H57" s="34">
        <f>+H13+H56</f>
        <v>0</v>
      </c>
      <c r="I57" s="33"/>
    </row>
    <row r="58" spans="1:11" ht="13.5">
      <c r="A58" s="53"/>
      <c r="B58" s="54" t="s">
        <v>179</v>
      </c>
      <c r="C58" s="54"/>
      <c r="D58" s="54"/>
      <c r="E58" s="324">
        <f>+E14+E56</f>
        <v>7290</v>
      </c>
      <c r="F58" s="324">
        <f>+F14+F56</f>
        <v>0</v>
      </c>
      <c r="G58" s="324">
        <f>+G14+G56</f>
        <v>6944</v>
      </c>
      <c r="H58" s="57">
        <f>+H14+H56</f>
        <v>0</v>
      </c>
      <c r="I58" s="59"/>
      <c r="J58" s="60"/>
      <c r="K58" s="44"/>
    </row>
    <row r="59" spans="1:11" ht="24.75" customHeight="1">
      <c r="A59" s="18"/>
      <c r="B59" s="658" t="s">
        <v>292</v>
      </c>
      <c r="C59" s="659"/>
      <c r="D59" s="659"/>
      <c r="E59" s="659"/>
      <c r="F59" s="659"/>
      <c r="G59" s="659"/>
      <c r="H59" s="659"/>
      <c r="I59" s="33"/>
      <c r="J59" s="60"/>
      <c r="K59" s="44"/>
    </row>
    <row r="60" spans="1:11" ht="12.75" customHeight="1">
      <c r="A60" s="18"/>
      <c r="B60" s="658" t="s">
        <v>293</v>
      </c>
      <c r="C60" s="659"/>
      <c r="D60" s="659"/>
      <c r="E60" s="659"/>
      <c r="F60" s="659"/>
      <c r="G60" s="659"/>
      <c r="H60" s="659"/>
      <c r="I60" s="33"/>
      <c r="J60" s="60"/>
      <c r="K60" s="44"/>
    </row>
    <row r="61" spans="1:11" ht="18" customHeight="1">
      <c r="A61" s="660" t="s">
        <v>53</v>
      </c>
      <c r="B61" s="661"/>
      <c r="C61" s="661"/>
      <c r="D61" s="661"/>
      <c r="E61" s="661"/>
      <c r="F61" s="661"/>
      <c r="G61" s="661"/>
      <c r="H61" s="661"/>
      <c r="I61" s="63"/>
      <c r="J61" s="60"/>
      <c r="K61" s="44"/>
    </row>
    <row r="62" spans="1:11" ht="6" customHeight="1">
      <c r="A62" s="53"/>
      <c r="B62" s="593"/>
      <c r="C62" s="615"/>
      <c r="D62" s="615"/>
      <c r="E62" s="615"/>
      <c r="F62" s="615"/>
      <c r="G62" s="615"/>
      <c r="H62" s="615"/>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62"/>
      <c r="H65" s="663"/>
    </row>
    <row r="66" spans="1:9" ht="10.5" customHeight="1">
      <c r="A66" s="3"/>
      <c r="B66" s="2"/>
      <c r="C66" s="2"/>
      <c r="D66" s="2"/>
      <c r="E66" s="73"/>
      <c r="F66" s="73"/>
      <c r="G66" s="325"/>
      <c r="H66" s="326"/>
    </row>
    <row r="67" spans="1:9" ht="37.5" customHeight="1">
      <c r="A67" s="634" t="s">
        <v>180</v>
      </c>
      <c r="B67" s="634"/>
      <c r="C67" s="634"/>
      <c r="D67" s="634"/>
      <c r="E67" s="634"/>
      <c r="F67" s="634"/>
      <c r="G67" s="634"/>
      <c r="H67" s="634"/>
      <c r="I67" s="634"/>
    </row>
    <row r="68" spans="1:9" ht="14.25" customHeight="1">
      <c r="A68" s="2"/>
      <c r="B68" s="2"/>
      <c r="C68" s="2"/>
      <c r="D68" s="2"/>
      <c r="E68" s="2"/>
      <c r="F68" s="2"/>
      <c r="G68" s="2"/>
    </row>
    <row r="69" spans="1:9" ht="16.5" customHeight="1">
      <c r="A69" s="664" t="s">
        <v>181</v>
      </c>
      <c r="B69" s="665"/>
      <c r="C69" s="665"/>
      <c r="D69" s="665"/>
      <c r="E69" s="665"/>
      <c r="F69" s="665"/>
      <c r="G69" s="665"/>
      <c r="H69" s="666"/>
    </row>
    <row r="70" spans="1:9" ht="6" customHeight="1">
      <c r="A70" s="327"/>
      <c r="B70" s="328"/>
      <c r="C70" s="328"/>
      <c r="D70" s="328"/>
      <c r="E70" s="328"/>
      <c r="F70" s="328"/>
      <c r="G70" s="328"/>
      <c r="H70" s="131"/>
    </row>
    <row r="71" spans="1:9" ht="15.75">
      <c r="A71" s="101"/>
      <c r="B71" s="601" t="s">
        <v>182</v>
      </c>
      <c r="C71" s="667"/>
      <c r="D71" s="667"/>
      <c r="E71" s="667"/>
      <c r="F71" s="667"/>
      <c r="G71" s="667"/>
      <c r="H71" s="666"/>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65" t="s">
        <v>245</v>
      </c>
      <c r="C80" s="668"/>
      <c r="D80" s="668"/>
      <c r="E80" s="667"/>
      <c r="F80" s="667"/>
      <c r="G80" s="667"/>
      <c r="H80" s="669"/>
    </row>
    <row r="81" spans="1:13" ht="24" customHeight="1">
      <c r="A81" s="53"/>
      <c r="B81" s="656" t="s">
        <v>172</v>
      </c>
      <c r="C81" s="656"/>
      <c r="D81" s="657"/>
      <c r="E81" s="378" t="str">
        <f>E9</f>
        <v>Nursing</v>
      </c>
      <c r="F81" s="378">
        <f t="shared" ref="F81:H81" si="0">F9</f>
        <v>0</v>
      </c>
      <c r="G81" s="378" t="str">
        <f t="shared" si="0"/>
        <v>Nursing
Masters</v>
      </c>
      <c r="H81" s="378">
        <f t="shared" si="0"/>
        <v>0</v>
      </c>
    </row>
    <row r="82" spans="1:13" ht="38.25" customHeight="1">
      <c r="A82" s="18"/>
      <c r="B82" s="645" t="s">
        <v>245</v>
      </c>
      <c r="C82" s="646"/>
      <c r="D82" s="647"/>
      <c r="E82" s="332" t="s">
        <v>185</v>
      </c>
      <c r="F82" s="332" t="s">
        <v>185</v>
      </c>
      <c r="G82" s="333" t="s">
        <v>186</v>
      </c>
      <c r="H82" s="333" t="s">
        <v>186</v>
      </c>
      <c r="J82" s="379">
        <f>' Acad Serv Fees Etc. '!D12</f>
        <v>330000</v>
      </c>
      <c r="K82" s="380" t="s">
        <v>197</v>
      </c>
    </row>
    <row r="83" spans="1:13">
      <c r="A83" s="18"/>
      <c r="B83" s="648" t="s">
        <v>187</v>
      </c>
      <c r="C83" s="649"/>
      <c r="D83" s="649"/>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264</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50" t="s">
        <v>188</v>
      </c>
      <c r="C87" s="651"/>
      <c r="D87" s="651"/>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294</v>
      </c>
      <c r="C89" s="384"/>
      <c r="D89" s="384"/>
      <c r="E89" s="388">
        <v>125</v>
      </c>
      <c r="F89" s="388">
        <v>0</v>
      </c>
      <c r="G89" s="388">
        <v>75</v>
      </c>
      <c r="H89" s="389">
        <v>0</v>
      </c>
      <c r="J89" s="390">
        <f>SUM(E89:H89)</f>
        <v>200</v>
      </c>
      <c r="K89" s="567" t="s">
        <v>200</v>
      </c>
    </row>
    <row r="90" spans="1:13" ht="13.5" thickBot="1">
      <c r="A90" s="18"/>
      <c r="B90" s="343" t="s">
        <v>189</v>
      </c>
      <c r="C90" s="344"/>
      <c r="D90" s="344"/>
      <c r="E90" s="345">
        <f>+E88/E89</f>
        <v>1800</v>
      </c>
      <c r="F90" s="345" t="e">
        <f>+F88/F89</f>
        <v>#DIV/0!</v>
      </c>
      <c r="G90" s="345">
        <f>+G88/G89</f>
        <v>1400</v>
      </c>
      <c r="H90" s="346" t="e">
        <f>+H88/H89</f>
        <v>#DIV/0!</v>
      </c>
      <c r="J90" s="391">
        <f>+J88-J89</f>
        <v>0</v>
      </c>
      <c r="K90" s="567" t="s">
        <v>263</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52" t="s">
        <v>281</v>
      </c>
      <c r="C95" s="653"/>
      <c r="D95" s="653"/>
      <c r="E95" s="654"/>
      <c r="F95" s="654"/>
      <c r="G95" s="654"/>
      <c r="H95" s="654"/>
      <c r="I95" s="63"/>
    </row>
    <row r="96" spans="1:13" ht="18.75" customHeight="1">
      <c r="A96" s="18"/>
      <c r="B96" s="588" t="s">
        <v>190</v>
      </c>
      <c r="C96" s="655"/>
      <c r="D96" s="655"/>
      <c r="E96" s="622"/>
      <c r="F96" s="622"/>
      <c r="G96" s="622"/>
      <c r="H96" s="622"/>
      <c r="I96" s="33"/>
    </row>
    <row r="97" spans="1:11" ht="29.25" customHeight="1">
      <c r="A97" s="53"/>
      <c r="B97" s="656" t="s">
        <v>172</v>
      </c>
      <c r="C97" s="656"/>
      <c r="D97" s="657"/>
      <c r="E97" s="378" t="str">
        <f>E9</f>
        <v>Nursing</v>
      </c>
      <c r="F97" s="378">
        <f t="shared" ref="F97:H97" si="1">F9</f>
        <v>0</v>
      </c>
      <c r="G97" s="378" t="str">
        <f t="shared" si="1"/>
        <v>Nursing
Masters</v>
      </c>
      <c r="H97" s="378">
        <f t="shared" si="1"/>
        <v>0</v>
      </c>
      <c r="I97" s="64"/>
    </row>
    <row r="98" spans="1:11" ht="26.25" thickBot="1">
      <c r="A98" s="18"/>
      <c r="B98" s="348" t="s">
        <v>97</v>
      </c>
      <c r="C98" s="349"/>
      <c r="D98" s="349"/>
      <c r="E98" s="350" t="s">
        <v>185</v>
      </c>
      <c r="F98" s="351" t="s">
        <v>202</v>
      </c>
      <c r="G98" s="352" t="s">
        <v>186</v>
      </c>
      <c r="H98" s="353" t="s">
        <v>186</v>
      </c>
      <c r="I98" s="33"/>
    </row>
    <row r="99" spans="1:11">
      <c r="A99" s="18"/>
      <c r="B99" s="641" t="s">
        <v>98</v>
      </c>
      <c r="C99" s="642"/>
      <c r="D99" s="642"/>
      <c r="E99" s="354">
        <f t="shared" ref="E99:H100" si="2">E13</f>
        <v>3975</v>
      </c>
      <c r="F99" s="354">
        <f>F13</f>
        <v>0</v>
      </c>
      <c r="G99" s="354">
        <f>G13</f>
        <v>3750</v>
      </c>
      <c r="H99" s="354">
        <f t="shared" si="2"/>
        <v>0</v>
      </c>
      <c r="I99" s="33"/>
    </row>
    <row r="100" spans="1:11">
      <c r="A100" s="18"/>
      <c r="B100" s="643" t="s">
        <v>191</v>
      </c>
      <c r="C100" s="644"/>
      <c r="D100" s="644"/>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A8" sqref="A8:K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408" t="s">
        <v>215</v>
      </c>
      <c r="C1" s="69"/>
      <c r="D1" s="69"/>
      <c r="E1" s="69"/>
      <c r="F1" s="69"/>
      <c r="G1" s="69"/>
      <c r="H1" s="69"/>
      <c r="I1" s="69"/>
      <c r="J1" s="69"/>
    </row>
    <row r="2" spans="1:13" ht="15">
      <c r="B2" s="408" t="s">
        <v>276</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272</v>
      </c>
      <c r="D4" s="592"/>
      <c r="E4" s="631"/>
      <c r="F4" s="1" t="s">
        <v>1</v>
      </c>
      <c r="G4" s="592"/>
      <c r="H4" s="592"/>
      <c r="I4" s="592"/>
      <c r="J4" s="592"/>
      <c r="K4" s="2"/>
    </row>
    <row r="5" spans="1:13">
      <c r="A5" s="632"/>
      <c r="B5" s="632"/>
      <c r="C5" s="3"/>
      <c r="D5" s="3"/>
      <c r="E5" s="3"/>
      <c r="F5" s="1"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187"/>
    </row>
    <row r="8" spans="1:13" ht="42.75" customHeight="1">
      <c r="A8" s="695" t="s">
        <v>217</v>
      </c>
      <c r="B8" s="696"/>
      <c r="C8" s="696"/>
      <c r="D8" s="696"/>
      <c r="E8" s="696"/>
      <c r="F8" s="696"/>
      <c r="G8" s="696"/>
      <c r="H8" s="696"/>
      <c r="I8" s="696"/>
      <c r="J8" s="697"/>
      <c r="K8" s="698"/>
      <c r="M8" s="409"/>
    </row>
    <row r="9" spans="1:13" ht="15.75" customHeight="1">
      <c r="A9" s="310"/>
      <c r="B9" s="311"/>
      <c r="C9" s="311"/>
      <c r="D9" s="410"/>
      <c r="E9" s="699" t="s">
        <v>218</v>
      </c>
      <c r="F9" s="700"/>
      <c r="G9" s="699" t="s">
        <v>218</v>
      </c>
      <c r="H9" s="700"/>
      <c r="I9" s="699" t="s">
        <v>218</v>
      </c>
      <c r="J9" s="700"/>
      <c r="K9" s="10"/>
    </row>
    <row r="10" spans="1:13">
      <c r="A10" s="411"/>
      <c r="B10" s="339" t="s">
        <v>9</v>
      </c>
      <c r="C10" s="339"/>
      <c r="D10" s="339"/>
      <c r="E10" s="701" t="s">
        <v>235</v>
      </c>
      <c r="F10" s="702"/>
      <c r="G10" s="703"/>
      <c r="H10" s="704"/>
      <c r="I10" s="703"/>
      <c r="J10" s="704"/>
      <c r="K10" s="10"/>
      <c r="M10" t="s">
        <v>219</v>
      </c>
    </row>
    <row r="11" spans="1:13" ht="15.75" customHeight="1" thickBot="1">
      <c r="A11" s="5"/>
      <c r="B11" s="412" t="s">
        <v>220</v>
      </c>
      <c r="C11" s="412"/>
      <c r="D11" s="412"/>
      <c r="E11" s="413"/>
      <c r="F11" s="703">
        <v>30</v>
      </c>
      <c r="G11" s="704"/>
      <c r="H11" s="703"/>
      <c r="I11" s="704"/>
      <c r="J11" s="414"/>
      <c r="K11" s="415"/>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v>13122</v>
      </c>
      <c r="G13" s="23" t="s">
        <v>16</v>
      </c>
      <c r="H13" s="24"/>
      <c r="I13" s="23" t="s">
        <v>16</v>
      </c>
      <c r="J13" s="29"/>
      <c r="K13" s="10"/>
    </row>
    <row r="14" spans="1:13">
      <c r="A14" s="18"/>
      <c r="B14" s="644" t="s">
        <v>222</v>
      </c>
      <c r="C14" s="644"/>
      <c r="D14" s="644"/>
      <c r="E14" s="23" t="s">
        <v>16</v>
      </c>
      <c r="F14" s="24">
        <v>23050.5</v>
      </c>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v>900</v>
      </c>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v>330</v>
      </c>
      <c r="G19" s="419"/>
      <c r="H19" s="34"/>
      <c r="I19" s="420"/>
      <c r="J19" s="34"/>
      <c r="K19" s="33"/>
    </row>
    <row r="20" spans="1:13">
      <c r="A20" s="18"/>
      <c r="B20" s="629" t="s">
        <v>22</v>
      </c>
      <c r="C20" s="629"/>
      <c r="D20" s="629"/>
      <c r="E20" s="28"/>
      <c r="F20" s="34">
        <v>444</v>
      </c>
      <c r="G20" s="420"/>
      <c r="H20" s="34"/>
      <c r="I20" s="420"/>
      <c r="J20" s="34"/>
      <c r="K20" s="33"/>
    </row>
    <row r="21" spans="1:13">
      <c r="A21" s="18"/>
      <c r="B21" s="629" t="s">
        <v>23</v>
      </c>
      <c r="C21" s="629"/>
      <c r="D21" s="629"/>
      <c r="E21" s="28"/>
      <c r="F21" s="34">
        <v>30</v>
      </c>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224</v>
      </c>
      <c r="C26" s="617"/>
      <c r="D26" s="617"/>
      <c r="E26" s="28"/>
      <c r="F26" s="34">
        <v>109.5</v>
      </c>
      <c r="G26" s="420"/>
      <c r="H26" s="34"/>
      <c r="I26" s="420"/>
      <c r="J26" s="34"/>
      <c r="K26" s="33"/>
    </row>
    <row r="27" spans="1:13">
      <c r="A27" s="18"/>
      <c r="B27" s="629" t="s">
        <v>31</v>
      </c>
      <c r="C27" s="629"/>
      <c r="D27" s="629"/>
      <c r="E27" s="28"/>
      <c r="F27" s="34">
        <v>403.5</v>
      </c>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v>300</v>
      </c>
      <c r="G34" s="422"/>
      <c r="H34" s="50"/>
      <c r="I34" s="422"/>
      <c r="J34" s="50"/>
      <c r="K34" s="406"/>
      <c r="L34" s="60"/>
      <c r="M34" s="60"/>
    </row>
    <row r="35" spans="1:13" ht="13.5">
      <c r="A35" s="18"/>
      <c r="B35" s="676" t="s">
        <v>176</v>
      </c>
      <c r="C35" s="676"/>
      <c r="D35" s="676"/>
      <c r="E35" s="423" t="s">
        <v>16</v>
      </c>
      <c r="F35" s="51">
        <f>SUM(F17:F34)</f>
        <v>2517</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v>178.5</v>
      </c>
      <c r="G37" s="428"/>
      <c r="H37" s="24"/>
      <c r="I37" s="428"/>
      <c r="J37" s="24"/>
      <c r="K37" s="406"/>
      <c r="L37" s="60"/>
      <c r="M37" s="429" t="s">
        <v>41</v>
      </c>
    </row>
    <row r="38" spans="1:13">
      <c r="A38" s="18"/>
      <c r="B38" s="624" t="s">
        <v>26</v>
      </c>
      <c r="C38" s="624"/>
      <c r="D38" s="624"/>
      <c r="E38" s="45"/>
      <c r="F38" s="34">
        <v>390</v>
      </c>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v>148</v>
      </c>
      <c r="G40" s="420"/>
      <c r="H40" s="34"/>
      <c r="I40" s="420"/>
      <c r="J40" s="34"/>
      <c r="K40" s="406"/>
      <c r="L40" s="60"/>
      <c r="M40" s="60"/>
    </row>
    <row r="41" spans="1:13">
      <c r="A41" s="18"/>
      <c r="B41" s="629" t="s">
        <v>177</v>
      </c>
      <c r="C41" s="629"/>
      <c r="D41" s="670"/>
      <c r="E41" s="45"/>
      <c r="F41" s="34">
        <v>25</v>
      </c>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v>60</v>
      </c>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v>60</v>
      </c>
      <c r="G51" s="421"/>
      <c r="H51" s="48"/>
      <c r="I51" s="421"/>
      <c r="J51" s="48"/>
      <c r="K51" s="406"/>
      <c r="L51" s="60"/>
      <c r="M51" s="60"/>
    </row>
    <row r="52" spans="1:13" ht="12" customHeight="1">
      <c r="A52" s="18"/>
      <c r="B52" s="624"/>
      <c r="C52" s="624"/>
      <c r="D52" s="624"/>
      <c r="E52" s="45"/>
      <c r="F52" s="48">
        <v>525</v>
      </c>
      <c r="G52" s="421"/>
      <c r="H52" s="48"/>
      <c r="I52" s="421"/>
      <c r="J52" s="48"/>
      <c r="K52" s="406"/>
      <c r="L52" s="60"/>
      <c r="M52" s="60"/>
    </row>
    <row r="53" spans="1:13" ht="13.5">
      <c r="A53" s="18"/>
      <c r="B53" s="705" t="s">
        <v>49</v>
      </c>
      <c r="C53" s="705"/>
      <c r="D53" s="705"/>
      <c r="E53" s="430" t="s">
        <v>16</v>
      </c>
      <c r="F53" s="48">
        <f>SUM(F37:F52)</f>
        <v>1386.5</v>
      </c>
      <c r="G53" s="431" t="s">
        <v>16</v>
      </c>
      <c r="H53" s="48">
        <f>SUM(H37:H52)</f>
        <v>0</v>
      </c>
      <c r="I53" s="421" t="s">
        <v>16</v>
      </c>
      <c r="J53" s="48">
        <f>SUM(J37:J52)</f>
        <v>0</v>
      </c>
      <c r="K53" s="406"/>
      <c r="L53" s="60"/>
      <c r="M53" s="60"/>
    </row>
    <row r="54" spans="1:13" ht="13.5">
      <c r="A54" s="18"/>
      <c r="B54" s="706" t="s">
        <v>50</v>
      </c>
      <c r="C54" s="706"/>
      <c r="D54" s="706"/>
      <c r="E54" s="432" t="s">
        <v>16</v>
      </c>
      <c r="F54" s="34">
        <f>+F35+F53</f>
        <v>3903.5</v>
      </c>
      <c r="G54" s="433" t="s">
        <v>16</v>
      </c>
      <c r="H54" s="34">
        <f>+H35+H53</f>
        <v>0</v>
      </c>
      <c r="I54" s="433" t="s">
        <v>16</v>
      </c>
      <c r="J54" s="34">
        <f>+J35+J53</f>
        <v>0</v>
      </c>
      <c r="K54" s="33"/>
    </row>
    <row r="55" spans="1:13" ht="13.5">
      <c r="A55" s="18"/>
      <c r="B55" s="52" t="s">
        <v>178</v>
      </c>
      <c r="C55" s="52"/>
      <c r="D55" s="52"/>
      <c r="E55" s="432" t="s">
        <v>16</v>
      </c>
      <c r="F55" s="34">
        <f>+F13+F54</f>
        <v>17025.5</v>
      </c>
      <c r="G55" s="433" t="s">
        <v>16</v>
      </c>
      <c r="H55" s="34">
        <f>+H13+H54</f>
        <v>0</v>
      </c>
      <c r="I55" s="433" t="s">
        <v>16</v>
      </c>
      <c r="J55" s="34">
        <f>+J13+J54</f>
        <v>0</v>
      </c>
      <c r="K55" s="33"/>
    </row>
    <row r="56" spans="1:13" ht="13.5">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292</v>
      </c>
      <c r="C58" s="659"/>
      <c r="D58" s="659"/>
      <c r="E58" s="659"/>
      <c r="F58" s="659"/>
      <c r="G58" s="659"/>
      <c r="H58" s="659"/>
      <c r="I58" s="659"/>
      <c r="J58" s="659"/>
      <c r="K58" s="33"/>
      <c r="L58" s="60"/>
      <c r="M58" s="44"/>
    </row>
    <row r="59" spans="1:13" ht="12.75" customHeight="1">
      <c r="A59" s="18"/>
      <c r="B59" s="658" t="s">
        <v>293</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 xml:space="preserve"> University Name</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E10</f>
        <v>Medicine</v>
      </c>
      <c r="F71" s="704"/>
      <c r="G71" s="703">
        <f>G10</f>
        <v>0</v>
      </c>
      <c r="H71" s="704"/>
      <c r="I71" s="703">
        <f>I10</f>
        <v>0</v>
      </c>
      <c r="J71" s="713"/>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65" t="s">
        <v>245</v>
      </c>
      <c r="C77" s="668"/>
      <c r="D77" s="668"/>
      <c r="E77" s="667"/>
      <c r="F77" s="667"/>
      <c r="G77" s="667"/>
      <c r="H77" s="667"/>
      <c r="I77" s="614"/>
      <c r="J77" s="669"/>
    </row>
    <row r="78" spans="1:13" ht="16.5" customHeight="1">
      <c r="A78" s="411"/>
      <c r="B78" s="453"/>
      <c r="C78" s="444" t="s">
        <v>227</v>
      </c>
      <c r="D78" s="445"/>
      <c r="E78" s="454"/>
      <c r="F78" s="544" t="str">
        <f>E10</f>
        <v>Medicine</v>
      </c>
      <c r="G78" s="456"/>
      <c r="H78" s="455">
        <f>G10</f>
        <v>0</v>
      </c>
      <c r="I78" s="456"/>
      <c r="J78" s="457">
        <f>I10</f>
        <v>0</v>
      </c>
      <c r="L78" s="569"/>
      <c r="M78" s="563" t="s">
        <v>246</v>
      </c>
    </row>
    <row r="79" spans="1:13" ht="25.5" customHeight="1">
      <c r="A79" s="18"/>
      <c r="B79" s="645" t="s">
        <v>245</v>
      </c>
      <c r="C79" s="646"/>
      <c r="D79" s="647"/>
      <c r="E79" s="570"/>
      <c r="F79" s="571"/>
      <c r="G79" s="572"/>
      <c r="H79" s="572"/>
      <c r="I79" s="570"/>
      <c r="J79" s="573"/>
      <c r="K79" s="574"/>
      <c r="L79" s="575">
        <f>' Acad Serv Fees Etc. '!D13</f>
        <v>67125</v>
      </c>
      <c r="M79" s="576" t="s">
        <v>247</v>
      </c>
    </row>
    <row r="80" spans="1:13">
      <c r="A80" s="18"/>
      <c r="B80" s="707" t="s">
        <v>187</v>
      </c>
      <c r="C80" s="708"/>
      <c r="D80" s="708"/>
      <c r="E80" s="526" t="s">
        <v>16</v>
      </c>
      <c r="F80" s="527">
        <v>55000</v>
      </c>
      <c r="G80" s="528"/>
      <c r="H80" s="462">
        <v>0</v>
      </c>
      <c r="I80" s="23"/>
      <c r="J80" s="462">
        <v>0</v>
      </c>
      <c r="L80" s="556">
        <f>SUM(F80:J80)</f>
        <v>55000</v>
      </c>
      <c r="M80" s="564" t="s">
        <v>248</v>
      </c>
    </row>
    <row r="81" spans="1:13">
      <c r="A81" s="18"/>
      <c r="B81" s="6" t="s">
        <v>83</v>
      </c>
      <c r="C81" s="334"/>
      <c r="D81" s="334"/>
      <c r="E81" s="463"/>
      <c r="F81" s="464"/>
      <c r="G81" s="65"/>
      <c r="H81" s="464"/>
      <c r="I81" s="463"/>
      <c r="J81" s="464"/>
      <c r="L81" s="557">
        <f>+L79-L80</f>
        <v>12125</v>
      </c>
      <c r="M81" s="564" t="s">
        <v>253</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50" t="s">
        <v>188</v>
      </c>
      <c r="C84" s="714"/>
      <c r="D84" s="715"/>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251</v>
      </c>
    </row>
    <row r="86" spans="1:13">
      <c r="A86" s="18"/>
      <c r="B86" s="533" t="s">
        <v>294</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249</v>
      </c>
    </row>
    <row r="88" spans="1:13" ht="13.5"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250</v>
      </c>
    </row>
    <row r="89" spans="1:13" ht="7.5" customHeight="1" thickTop="1">
      <c r="A89" s="53"/>
      <c r="B89" s="128"/>
      <c r="C89" s="128"/>
      <c r="D89" s="128"/>
      <c r="E89" s="128"/>
      <c r="F89" s="128"/>
      <c r="G89" s="128"/>
      <c r="H89" s="311"/>
      <c r="I89" s="128"/>
      <c r="J89" s="347"/>
    </row>
    <row r="92" spans="1:13" ht="9" customHeight="1"/>
    <row r="93" spans="1:13" ht="18.75" customHeight="1">
      <c r="A93" s="101"/>
      <c r="B93" s="652" t="s">
        <v>281</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18" t="str">
        <f>E10</f>
        <v>Medicine</v>
      </c>
      <c r="F97" s="719"/>
      <c r="G97" s="720">
        <f>G10</f>
        <v>0</v>
      </c>
      <c r="H97" s="721"/>
      <c r="I97" s="720">
        <f>I10</f>
        <v>0</v>
      </c>
      <c r="J97" s="721"/>
      <c r="K97" s="33"/>
    </row>
    <row r="98" spans="1:11">
      <c r="A98" s="18"/>
      <c r="B98" s="641" t="s">
        <v>98</v>
      </c>
      <c r="C98" s="642"/>
      <c r="D98" s="722"/>
      <c r="E98" s="484" t="s">
        <v>16</v>
      </c>
      <c r="F98" s="485">
        <f>F13</f>
        <v>13122</v>
      </c>
      <c r="G98" s="486" t="s">
        <v>16</v>
      </c>
      <c r="H98" s="487">
        <f>H13</f>
        <v>0</v>
      </c>
      <c r="I98" s="484" t="s">
        <v>16</v>
      </c>
      <c r="J98" s="485">
        <f>J13</f>
        <v>0</v>
      </c>
      <c r="K98" s="33"/>
    </row>
    <row r="99" spans="1:11">
      <c r="A99" s="18"/>
      <c r="B99" s="643" t="s">
        <v>230</v>
      </c>
      <c r="C99" s="644"/>
      <c r="D99" s="723"/>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showGridLines="0" zoomScaleNormal="100" workbookViewId="0">
      <selection activeCell="A8" sqref="A8:K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408" t="s">
        <v>215</v>
      </c>
      <c r="C1" s="69"/>
      <c r="D1" s="69"/>
      <c r="E1" s="69"/>
      <c r="F1" s="69"/>
      <c r="G1" s="69"/>
      <c r="H1" s="69"/>
      <c r="I1" s="69"/>
      <c r="J1" s="69"/>
    </row>
    <row r="2" spans="1:13" ht="15">
      <c r="B2" s="408" t="s">
        <v>276</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268</v>
      </c>
      <c r="D4" s="592"/>
      <c r="E4" s="631"/>
      <c r="F4" s="394" t="s">
        <v>1</v>
      </c>
      <c r="G4" s="592" t="s">
        <v>241</v>
      </c>
      <c r="H4" s="592"/>
      <c r="I4" s="592"/>
      <c r="J4" s="592"/>
      <c r="K4" s="2"/>
    </row>
    <row r="5" spans="1:13">
      <c r="A5" s="632"/>
      <c r="B5" s="632"/>
      <c r="C5" s="3"/>
      <c r="D5" s="3"/>
      <c r="E5" s="3"/>
      <c r="F5" s="394"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395"/>
    </row>
    <row r="8" spans="1:13" ht="42.75" customHeight="1">
      <c r="A8" s="695" t="s">
        <v>217</v>
      </c>
      <c r="B8" s="696"/>
      <c r="C8" s="696"/>
      <c r="D8" s="696"/>
      <c r="E8" s="696"/>
      <c r="F8" s="696"/>
      <c r="G8" s="696"/>
      <c r="H8" s="696"/>
      <c r="I8" s="696"/>
      <c r="J8" s="697"/>
      <c r="K8" s="698"/>
      <c r="M8" s="409"/>
    </row>
    <row r="9" spans="1:13" ht="15.75" customHeight="1">
      <c r="A9" s="310"/>
      <c r="B9" s="683" t="s">
        <v>172</v>
      </c>
      <c r="C9" s="683"/>
      <c r="D9" s="684"/>
      <c r="E9" s="726" t="s">
        <v>244</v>
      </c>
      <c r="F9" s="727"/>
      <c r="G9" s="726"/>
      <c r="H9" s="727"/>
      <c r="I9" s="726"/>
      <c r="J9" s="727"/>
      <c r="K9" s="10"/>
    </row>
    <row r="10" spans="1:13">
      <c r="A10" s="411"/>
      <c r="B10" s="339" t="s">
        <v>9</v>
      </c>
      <c r="C10" s="339"/>
      <c r="D10" s="339"/>
      <c r="E10" s="703"/>
      <c r="F10" s="704"/>
      <c r="G10" s="703"/>
      <c r="H10" s="704"/>
      <c r="I10" s="703"/>
      <c r="J10" s="704"/>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c r="G13" s="23" t="s">
        <v>16</v>
      </c>
      <c r="H13" s="24"/>
      <c r="I13" s="23" t="s">
        <v>16</v>
      </c>
      <c r="J13" s="29"/>
      <c r="K13" s="10"/>
    </row>
    <row r="14" spans="1:13">
      <c r="A14" s="18"/>
      <c r="B14" s="644" t="s">
        <v>222</v>
      </c>
      <c r="C14" s="644"/>
      <c r="D14" s="644"/>
      <c r="E14" s="23" t="s">
        <v>16</v>
      </c>
      <c r="F14" s="24"/>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c r="G19" s="419"/>
      <c r="H19" s="34"/>
      <c r="I19" s="420"/>
      <c r="J19" s="34"/>
      <c r="K19" s="33"/>
    </row>
    <row r="20" spans="1:13">
      <c r="A20" s="18"/>
      <c r="B20" s="629" t="s">
        <v>22</v>
      </c>
      <c r="C20" s="629"/>
      <c r="D20" s="629"/>
      <c r="E20" s="28"/>
      <c r="F20" s="34"/>
      <c r="G20" s="420"/>
      <c r="H20" s="34"/>
      <c r="I20" s="420"/>
      <c r="J20" s="34"/>
      <c r="K20" s="33"/>
    </row>
    <row r="21" spans="1:13">
      <c r="A21" s="18"/>
      <c r="B21" s="629" t="s">
        <v>23</v>
      </c>
      <c r="C21" s="629"/>
      <c r="D21" s="629"/>
      <c r="E21" s="28"/>
      <c r="F21" s="34"/>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30</v>
      </c>
      <c r="C26" s="617"/>
      <c r="D26" s="617"/>
      <c r="E26" s="28"/>
      <c r="F26" s="34"/>
      <c r="G26" s="420"/>
      <c r="H26" s="34"/>
      <c r="I26" s="420"/>
      <c r="J26" s="34"/>
      <c r="K26" s="33"/>
    </row>
    <row r="27" spans="1:13">
      <c r="A27" s="18"/>
      <c r="B27" s="629" t="s">
        <v>31</v>
      </c>
      <c r="C27" s="629"/>
      <c r="D27" s="629"/>
      <c r="E27" s="28"/>
      <c r="F27" s="34"/>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c r="G34" s="422"/>
      <c r="H34" s="50"/>
      <c r="I34" s="422"/>
      <c r="J34" s="50"/>
      <c r="K34" s="406"/>
      <c r="L34" s="60"/>
      <c r="M34" s="60"/>
    </row>
    <row r="35" spans="1:13" ht="13.5">
      <c r="A35" s="18"/>
      <c r="B35" s="676" t="s">
        <v>176</v>
      </c>
      <c r="C35" s="676"/>
      <c r="D35" s="676"/>
      <c r="E35" s="423" t="s">
        <v>16</v>
      </c>
      <c r="F35" s="51">
        <f>SUM(F17:F34)</f>
        <v>0</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c r="G37" s="428"/>
      <c r="H37" s="24"/>
      <c r="I37" s="428"/>
      <c r="J37" s="24"/>
      <c r="K37" s="406"/>
      <c r="L37" s="60"/>
      <c r="M37" s="429" t="s">
        <v>41</v>
      </c>
    </row>
    <row r="38" spans="1:13">
      <c r="A38" s="18"/>
      <c r="B38" s="624" t="s">
        <v>26</v>
      </c>
      <c r="C38" s="624"/>
      <c r="D38" s="624"/>
      <c r="E38" s="45"/>
      <c r="F38" s="34"/>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c r="G40" s="420"/>
      <c r="H40" s="34"/>
      <c r="I40" s="420"/>
      <c r="J40" s="34"/>
      <c r="K40" s="406"/>
      <c r="L40" s="60"/>
      <c r="M40" s="60"/>
    </row>
    <row r="41" spans="1:13">
      <c r="A41" s="18"/>
      <c r="B41" s="629" t="s">
        <v>177</v>
      </c>
      <c r="C41" s="629"/>
      <c r="D41" s="670"/>
      <c r="E41" s="45"/>
      <c r="F41" s="34"/>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c r="G51" s="421"/>
      <c r="H51" s="48"/>
      <c r="I51" s="421"/>
      <c r="J51" s="48"/>
      <c r="K51" s="406"/>
      <c r="L51" s="60"/>
      <c r="M51" s="60"/>
    </row>
    <row r="52" spans="1:13" ht="12" customHeight="1">
      <c r="A52" s="18"/>
      <c r="B52" s="624"/>
      <c r="C52" s="624"/>
      <c r="D52" s="624"/>
      <c r="E52" s="45"/>
      <c r="F52" s="48"/>
      <c r="G52" s="421"/>
      <c r="H52" s="48"/>
      <c r="I52" s="421"/>
      <c r="J52" s="48"/>
      <c r="K52" s="406"/>
      <c r="L52" s="60"/>
      <c r="M52" s="60"/>
    </row>
    <row r="53" spans="1:13" ht="13.5">
      <c r="A53" s="18"/>
      <c r="B53" s="705" t="s">
        <v>49</v>
      </c>
      <c r="C53" s="705"/>
      <c r="D53" s="705"/>
      <c r="E53" s="430" t="s">
        <v>16</v>
      </c>
      <c r="F53" s="48">
        <f>SUM(F37:F52)</f>
        <v>0</v>
      </c>
      <c r="G53" s="431" t="s">
        <v>16</v>
      </c>
      <c r="H53" s="48">
        <f>SUM(H37:H52)</f>
        <v>0</v>
      </c>
      <c r="I53" s="421" t="s">
        <v>16</v>
      </c>
      <c r="J53" s="48">
        <f>SUM(J37:J52)</f>
        <v>0</v>
      </c>
      <c r="K53" s="406"/>
      <c r="L53" s="60"/>
      <c r="M53" s="60"/>
    </row>
    <row r="54" spans="1:13" ht="13.5">
      <c r="A54" s="18"/>
      <c r="B54" s="706" t="s">
        <v>50</v>
      </c>
      <c r="C54" s="706"/>
      <c r="D54" s="706"/>
      <c r="E54" s="432" t="s">
        <v>16</v>
      </c>
      <c r="F54" s="34">
        <f>+F35+F53</f>
        <v>0</v>
      </c>
      <c r="G54" s="433" t="s">
        <v>16</v>
      </c>
      <c r="H54" s="34">
        <f>+H35+H53</f>
        <v>0</v>
      </c>
      <c r="I54" s="433" t="s">
        <v>16</v>
      </c>
      <c r="J54" s="34">
        <f>+J35+J53</f>
        <v>0</v>
      </c>
      <c r="K54" s="33"/>
    </row>
    <row r="55" spans="1:13" ht="13.5">
      <c r="A55" s="18"/>
      <c r="B55" s="52" t="s">
        <v>178</v>
      </c>
      <c r="C55" s="52"/>
      <c r="D55" s="52"/>
      <c r="E55" s="432" t="s">
        <v>16</v>
      </c>
      <c r="F55" s="34">
        <f>+F13+F54</f>
        <v>0</v>
      </c>
      <c r="G55" s="433" t="s">
        <v>16</v>
      </c>
      <c r="H55" s="34">
        <f>+H13+H54</f>
        <v>0</v>
      </c>
      <c r="I55" s="433" t="s">
        <v>16</v>
      </c>
      <c r="J55" s="34">
        <f>+J13+J54</f>
        <v>0</v>
      </c>
      <c r="K55" s="33"/>
    </row>
    <row r="56" spans="1:13" ht="13.5">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292</v>
      </c>
      <c r="C58" s="659"/>
      <c r="D58" s="659"/>
      <c r="E58" s="659"/>
      <c r="F58" s="659"/>
      <c r="G58" s="659"/>
      <c r="H58" s="659"/>
      <c r="I58" s="659"/>
      <c r="J58" s="659"/>
      <c r="K58" s="33"/>
      <c r="L58" s="60"/>
      <c r="M58" s="44"/>
    </row>
    <row r="59" spans="1:13" ht="12.75" customHeight="1">
      <c r="A59" s="18"/>
      <c r="B59" s="658" t="s">
        <v>293</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University of East Western</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E9</f>
        <v xml:space="preserve">Hygene </v>
      </c>
      <c r="F71" s="704"/>
      <c r="G71" s="703">
        <f>G9</f>
        <v>0</v>
      </c>
      <c r="H71" s="704"/>
      <c r="I71" s="703">
        <f>I9</f>
        <v>0</v>
      </c>
      <c r="J71" s="713"/>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65" t="s">
        <v>245</v>
      </c>
      <c r="C77" s="668"/>
      <c r="D77" s="668"/>
      <c r="E77" s="667"/>
      <c r="F77" s="667"/>
      <c r="G77" s="667"/>
      <c r="H77" s="667"/>
      <c r="I77" s="614"/>
      <c r="J77" s="669"/>
    </row>
    <row r="78" spans="1:13" ht="16.5" customHeight="1">
      <c r="A78" s="411"/>
      <c r="B78" s="453"/>
      <c r="C78" s="444" t="s">
        <v>227</v>
      </c>
      <c r="D78" s="445"/>
      <c r="E78" s="454"/>
      <c r="F78" s="455" t="str">
        <f>E9</f>
        <v xml:space="preserve">Hygene </v>
      </c>
      <c r="G78" s="456"/>
      <c r="H78" s="455">
        <f>G9</f>
        <v>0</v>
      </c>
      <c r="I78" s="456"/>
      <c r="J78" s="457">
        <f>I9</f>
        <v>0</v>
      </c>
      <c r="L78" s="583"/>
      <c r="M78" s="561" t="s">
        <v>257</v>
      </c>
    </row>
    <row r="79" spans="1:13" ht="12.75" customHeight="1">
      <c r="A79" s="18"/>
      <c r="B79" s="645" t="s">
        <v>245</v>
      </c>
      <c r="C79" s="646"/>
      <c r="D79" s="647"/>
      <c r="E79" s="458"/>
      <c r="F79" s="459"/>
      <c r="G79" s="460"/>
      <c r="H79" s="460"/>
      <c r="I79" s="458"/>
      <c r="J79" s="461"/>
      <c r="L79" s="579">
        <f>'Professional - 1'!L81</f>
        <v>12125</v>
      </c>
      <c r="M79" s="546" t="s">
        <v>273</v>
      </c>
    </row>
    <row r="80" spans="1:13">
      <c r="A80" s="18"/>
      <c r="B80" s="724" t="s">
        <v>187</v>
      </c>
      <c r="C80" s="725"/>
      <c r="D80" s="725"/>
      <c r="E80" s="23" t="s">
        <v>16</v>
      </c>
      <c r="F80" s="462">
        <v>12125</v>
      </c>
      <c r="G80" s="547"/>
      <c r="H80" s="462">
        <v>0</v>
      </c>
      <c r="I80" s="23"/>
      <c r="J80" s="462">
        <v>0</v>
      </c>
      <c r="L80" s="580">
        <f>SUM(F80:J80)</f>
        <v>12125</v>
      </c>
      <c r="M80" s="567" t="s">
        <v>248</v>
      </c>
    </row>
    <row r="81" spans="1:13">
      <c r="A81" s="18"/>
      <c r="B81" s="6" t="s">
        <v>83</v>
      </c>
      <c r="C81" s="334"/>
      <c r="D81" s="334"/>
      <c r="E81" s="463"/>
      <c r="F81" s="464"/>
      <c r="G81" s="65"/>
      <c r="H81" s="464"/>
      <c r="I81" s="463"/>
      <c r="J81" s="464"/>
      <c r="L81" s="580">
        <f>+L79-L80</f>
        <v>0</v>
      </c>
      <c r="M81" s="548" t="s">
        <v>252</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50" t="s">
        <v>188</v>
      </c>
      <c r="C84" s="714"/>
      <c r="D84" s="715"/>
      <c r="E84" s="463"/>
      <c r="F84" s="465"/>
      <c r="G84" s="65"/>
      <c r="H84" s="465"/>
      <c r="I84" s="463"/>
      <c r="J84" s="465"/>
      <c r="L84" s="581"/>
      <c r="M84" s="566" t="s">
        <v>258</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274</v>
      </c>
    </row>
    <row r="86" spans="1:13">
      <c r="A86" s="18"/>
      <c r="B86" s="311" t="s">
        <v>294</v>
      </c>
      <c r="C86" s="128"/>
      <c r="D86" s="128"/>
      <c r="E86" s="551"/>
      <c r="F86" s="469">
        <v>67</v>
      </c>
      <c r="G86" s="470"/>
      <c r="H86" s="469">
        <v>0</v>
      </c>
      <c r="I86" s="471"/>
      <c r="J86" s="469">
        <v>0</v>
      </c>
      <c r="L86" s="552">
        <f>F86+H86+J86</f>
        <v>67</v>
      </c>
      <c r="M86" s="567" t="s">
        <v>249</v>
      </c>
    </row>
    <row r="87" spans="1:13" ht="12.75" customHeight="1">
      <c r="A87" s="18"/>
      <c r="B87" s="62"/>
      <c r="C87" s="62"/>
      <c r="D87" s="62"/>
      <c r="E87" s="472"/>
      <c r="F87" s="473"/>
      <c r="G87" s="474"/>
      <c r="H87" s="474"/>
      <c r="I87" s="475"/>
      <c r="J87" s="476"/>
      <c r="L87" s="552">
        <f>+L85-L86</f>
        <v>0</v>
      </c>
      <c r="M87" s="562" t="s">
        <v>250</v>
      </c>
    </row>
    <row r="88" spans="1:13" ht="13.5"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52" t="s">
        <v>281</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20" t="str">
        <f>E9</f>
        <v xml:space="preserve">Hygene </v>
      </c>
      <c r="F97" s="721"/>
      <c r="G97" s="720">
        <f>G9</f>
        <v>0</v>
      </c>
      <c r="H97" s="721"/>
      <c r="I97" s="720">
        <f>I9</f>
        <v>0</v>
      </c>
      <c r="J97" s="721"/>
      <c r="K97" s="33"/>
    </row>
    <row r="98" spans="1:11">
      <c r="A98" s="18"/>
      <c r="B98" s="641" t="s">
        <v>98</v>
      </c>
      <c r="C98" s="642"/>
      <c r="D98" s="722"/>
      <c r="E98" s="484" t="s">
        <v>16</v>
      </c>
      <c r="F98" s="485">
        <f>F13</f>
        <v>0</v>
      </c>
      <c r="G98" s="486" t="s">
        <v>16</v>
      </c>
      <c r="H98" s="487">
        <f>H13</f>
        <v>0</v>
      </c>
      <c r="I98" s="484" t="s">
        <v>16</v>
      </c>
      <c r="J98" s="485">
        <f>J13</f>
        <v>0</v>
      </c>
      <c r="K98" s="33"/>
    </row>
    <row r="99" spans="1:11">
      <c r="A99" s="18"/>
      <c r="B99" s="643" t="s">
        <v>230</v>
      </c>
      <c r="C99" s="644"/>
      <c r="D99" s="723"/>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Bellingar, Jared</cp:lastModifiedBy>
  <cp:lastPrinted>2014-05-13T17:05:45Z</cp:lastPrinted>
  <dcterms:created xsi:type="dcterms:W3CDTF">2013-04-22T15:34:11Z</dcterms:created>
  <dcterms:modified xsi:type="dcterms:W3CDTF">2019-05-15T16:31:25Z</dcterms:modified>
</cp:coreProperties>
</file>