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mc:AlternateContent xmlns:mc="http://schemas.openxmlformats.org/markup-compatibility/2006">
    <mc:Choice Requires="x15">
      <x15ac:absPath xmlns:x15ac="http://schemas.microsoft.com/office/spreadsheetml/2010/11/ac" url="C:\Users\sherig\AppData\Local\Microsoft\Windows\INetCache\Content.Outlook\3P3HE3J2\"/>
    </mc:Choice>
  </mc:AlternateContent>
  <xr:revisionPtr revIDLastSave="0" documentId="13_ncr:1_{045BD0EE-BD0B-47CF-AD52-1C85F005738E}" xr6:coauthVersionLast="36" xr6:coauthVersionMax="36" xr10:uidLastSave="{00000000-0000-0000-0000-000000000000}"/>
  <bookViews>
    <workbookView xWindow="0" yWindow="1476" windowWidth="12000" windowHeight="6528" tabRatio="951" activeTab="11" xr2:uid="{00000000-000D-0000-FFFF-FFFF00000000}"/>
  </bookViews>
  <sheets>
    <sheet name="Research" sheetId="32" r:id="rId1"/>
    <sheet name="Regional" sheetId="35" r:id="rId2"/>
    <sheet name="UCO" sheetId="53" r:id="rId3"/>
    <sheet name="USAO" sheetId="56" r:id="rId4"/>
    <sheet name=" Comm Coll" sheetId="36" r:id="rId5"/>
    <sheet name="Grad Research" sheetId="22" r:id="rId6"/>
    <sheet name="Grad Regional" sheetId="23" r:id="rId7"/>
    <sheet name="Grad UCO" sheetId="57" r:id="rId8"/>
    <sheet name="Professional" sheetId="18" r:id="rId9"/>
    <sheet name="Flat-Rate" sheetId="58" r:id="rId10"/>
    <sheet name="Narrative" sheetId="7" r:id="rId11"/>
    <sheet name="Timeline" sheetId="19" r:id="rId12"/>
    <sheet name="UnderGrad&amp;GradPeerLimits" sheetId="46" r:id="rId13"/>
    <sheet name="Prof'l PeerLimit" sheetId="12" r:id="rId14"/>
  </sheets>
  <externalReferences>
    <externalReference r:id="rId15"/>
  </externalReferences>
  <definedNames>
    <definedName name="A_Comp_BigTwelve">#REF!</definedName>
    <definedName name="B_Regional">#REF!</definedName>
    <definedName name="C_Urban_Colleges">#REF!</definedName>
    <definedName name="D_Rural">#REF!</definedName>
    <definedName name="_xlnm.Print_Area" localSheetId="4">' Comm Coll'!$A$1:$I$61</definedName>
    <definedName name="_xlnm.Print_Area" localSheetId="9">'Flat-Rate'!$A$1:$I$43</definedName>
    <definedName name="_xlnm.Print_Area" localSheetId="6">'Grad Regional'!$A$1:$I$60</definedName>
    <definedName name="_xlnm.Print_Area" localSheetId="5">'Grad Research'!$A$1:$I$60</definedName>
    <definedName name="_xlnm.Print_Area" localSheetId="7">'Grad UCO'!$A$1:$I$60</definedName>
    <definedName name="_xlnm.Print_Area" localSheetId="10">Narrative!$A$1:$D$24</definedName>
    <definedName name="_xlnm.Print_Area" localSheetId="8">Professional!$A$1:$I$62</definedName>
    <definedName name="_xlnm.Print_Area" localSheetId="13">'Prof''l PeerLimit'!#REF!</definedName>
    <definedName name="_xlnm.Print_Area" localSheetId="1">Regional!$A$1:$M$66</definedName>
    <definedName name="_xlnm.Print_Area" localSheetId="0">Research!$A$1:$M$63</definedName>
    <definedName name="_xlnm.Print_Area" localSheetId="11">Timeline!$A$1:$E$32</definedName>
    <definedName name="_xlnm.Print_Area" localSheetId="2">UCO!$A$1:$M$66</definedName>
    <definedName name="_xlnm.Print_Area" localSheetId="12">'UnderGrad&amp;GradPeerLimits'!#REF!</definedName>
    <definedName name="_xlnm.Print_Area" localSheetId="3">USAO!$A$1:$M$66</definedName>
    <definedName name="Professional">#REF!</definedName>
    <definedName name="UG_Regional_Univ">#REF!</definedName>
    <definedName name="Undergrad_Graduate">#REF!</definedName>
  </definedNames>
  <calcPr calcId="191029"/>
</workbook>
</file>

<file path=xl/calcChain.xml><?xml version="1.0" encoding="utf-8"?>
<calcChain xmlns="http://schemas.openxmlformats.org/spreadsheetml/2006/main">
  <c r="H30" i="18" l="1"/>
  <c r="I30" i="18" s="1"/>
  <c r="G30" i="18"/>
  <c r="E30" i="18"/>
  <c r="G29" i="18"/>
  <c r="E29" i="18"/>
  <c r="H29" i="18" s="1"/>
  <c r="I29" i="18" s="1"/>
  <c r="G28" i="18"/>
  <c r="H28" i="18" s="1"/>
  <c r="I28" i="18" s="1"/>
  <c r="E28" i="18"/>
  <c r="H26" i="18"/>
  <c r="I26" i="18" s="1"/>
  <c r="G26" i="18"/>
  <c r="E26" i="18"/>
  <c r="G25" i="18"/>
  <c r="E25" i="18"/>
  <c r="H25" i="18" s="1"/>
  <c r="I25" i="18" s="1"/>
  <c r="G24" i="18"/>
  <c r="H24" i="18" s="1"/>
  <c r="I24" i="18" s="1"/>
  <c r="E24" i="18"/>
  <c r="H23" i="18"/>
  <c r="I23" i="18" s="1"/>
  <c r="G23" i="18"/>
  <c r="E23" i="18"/>
  <c r="G22" i="18"/>
  <c r="E22" i="18"/>
  <c r="H22" i="18" s="1"/>
  <c r="I22" i="18" s="1"/>
  <c r="G21" i="18"/>
  <c r="H21" i="18" s="1"/>
  <c r="I21" i="18" s="1"/>
  <c r="E21" i="18"/>
  <c r="H20" i="18"/>
  <c r="I20" i="18" s="1"/>
  <c r="G20" i="18"/>
  <c r="E20" i="18"/>
  <c r="G19" i="18"/>
  <c r="E19" i="18"/>
  <c r="H19" i="18" s="1"/>
  <c r="I19" i="18" s="1"/>
  <c r="G18" i="18"/>
  <c r="H18" i="18" s="1"/>
  <c r="I18" i="18" s="1"/>
  <c r="E18" i="18"/>
  <c r="H17" i="18"/>
  <c r="I17" i="18" s="1"/>
  <c r="G17" i="18"/>
  <c r="E17" i="18"/>
  <c r="G16" i="18"/>
  <c r="E16" i="18"/>
  <c r="H16" i="18" s="1"/>
  <c r="I16" i="18" s="1"/>
  <c r="G15" i="18"/>
  <c r="H15" i="18" s="1"/>
  <c r="I15" i="18" s="1"/>
  <c r="E15" i="18"/>
  <c r="C26" i="12" l="1"/>
  <c r="B26" i="12"/>
  <c r="C25" i="12"/>
  <c r="B25" i="12"/>
  <c r="C23" i="12"/>
  <c r="B23" i="12"/>
  <c r="C21" i="12"/>
  <c r="B21" i="12"/>
  <c r="C19" i="12"/>
  <c r="B19" i="12"/>
  <c r="C18" i="12"/>
  <c r="B18" i="12"/>
  <c r="C16" i="12"/>
  <c r="B16" i="12"/>
  <c r="C15" i="12"/>
  <c r="B15" i="12"/>
  <c r="C14" i="12"/>
  <c r="B14" i="12"/>
  <c r="C13" i="12"/>
  <c r="B13" i="12"/>
  <c r="C12" i="12"/>
  <c r="C28" i="12" s="1"/>
  <c r="B12" i="12"/>
  <c r="B28" i="12" s="1"/>
  <c r="C11" i="12"/>
  <c r="B11" i="12"/>
  <c r="C10" i="12"/>
  <c r="B10" i="12"/>
  <c r="C9" i="12"/>
  <c r="B9" i="12"/>
  <c r="C8" i="12"/>
  <c r="B8" i="12"/>
  <c r="C7" i="12"/>
  <c r="B7" i="12"/>
  <c r="C5" i="12"/>
  <c r="B5" i="12"/>
  <c r="G29" i="57" l="1"/>
  <c r="H29" i="57" s="1"/>
  <c r="I29" i="57" s="1"/>
  <c r="E29" i="57"/>
  <c r="H28" i="57"/>
  <c r="I28" i="57" s="1"/>
  <c r="G28" i="57"/>
  <c r="E28" i="57"/>
  <c r="H27" i="57"/>
  <c r="I27" i="57" s="1"/>
  <c r="G27" i="57"/>
  <c r="E27" i="57"/>
  <c r="G25" i="57"/>
  <c r="H25" i="57" s="1"/>
  <c r="I25" i="57" s="1"/>
  <c r="E25" i="57"/>
  <c r="H24" i="57"/>
  <c r="I24" i="57" s="1"/>
  <c r="G24" i="57"/>
  <c r="E24" i="57"/>
  <c r="H23" i="57"/>
  <c r="I23" i="57" s="1"/>
  <c r="G23" i="57"/>
  <c r="E23" i="57"/>
  <c r="G22" i="57"/>
  <c r="H22" i="57" s="1"/>
  <c r="I22" i="57" s="1"/>
  <c r="E22" i="57"/>
  <c r="H21" i="57"/>
  <c r="I21" i="57" s="1"/>
  <c r="G21" i="57"/>
  <c r="E21" i="57"/>
  <c r="H20" i="57"/>
  <c r="I20" i="57" s="1"/>
  <c r="G20" i="57"/>
  <c r="E20" i="57"/>
  <c r="G19" i="57"/>
  <c r="H19" i="57" s="1"/>
  <c r="I19" i="57" s="1"/>
  <c r="E19" i="57"/>
  <c r="H18" i="57"/>
  <c r="I18" i="57" s="1"/>
  <c r="G18" i="57"/>
  <c r="E18" i="57"/>
  <c r="H17" i="57"/>
  <c r="I17" i="57" s="1"/>
  <c r="G17" i="57"/>
  <c r="E17" i="57"/>
  <c r="G16" i="57"/>
  <c r="G30" i="57" s="1"/>
  <c r="E16" i="57"/>
  <c r="H15" i="57"/>
  <c r="I15" i="57" s="1"/>
  <c r="G15" i="57"/>
  <c r="E15" i="57"/>
  <c r="H14" i="57"/>
  <c r="I14" i="57" s="1"/>
  <c r="G14" i="57"/>
  <c r="E14" i="57"/>
  <c r="E30" i="57" s="1"/>
  <c r="D30" i="57" s="1"/>
  <c r="E33" i="57"/>
  <c r="G33" i="57"/>
  <c r="H33" i="57" s="1"/>
  <c r="I33" i="57" s="1"/>
  <c r="E34" i="57"/>
  <c r="G34" i="57"/>
  <c r="G46" i="57" s="1"/>
  <c r="E35" i="57"/>
  <c r="E46" i="57" s="1"/>
  <c r="G35" i="57"/>
  <c r="H35" i="57"/>
  <c r="I35" i="57"/>
  <c r="E36" i="57"/>
  <c r="G36" i="57"/>
  <c r="H36" i="57"/>
  <c r="I36" i="57" s="1"/>
  <c r="E37" i="57"/>
  <c r="G37" i="57"/>
  <c r="H37" i="57"/>
  <c r="I37" i="57"/>
  <c r="E38" i="57"/>
  <c r="G38" i="57"/>
  <c r="H38" i="57"/>
  <c r="I38" i="57"/>
  <c r="E39" i="57"/>
  <c r="G39" i="57"/>
  <c r="H39" i="57"/>
  <c r="I39" i="57" s="1"/>
  <c r="E40" i="57"/>
  <c r="G40" i="57"/>
  <c r="H40" i="57"/>
  <c r="I40" i="57"/>
  <c r="E41" i="57"/>
  <c r="G41" i="57"/>
  <c r="H41" i="57"/>
  <c r="I41" i="57"/>
  <c r="E43" i="57"/>
  <c r="G43" i="57"/>
  <c r="H43" i="57"/>
  <c r="I43" i="57" s="1"/>
  <c r="E44" i="57"/>
  <c r="G44" i="57"/>
  <c r="H44" i="57"/>
  <c r="I44" i="57"/>
  <c r="E45" i="57"/>
  <c r="G45" i="57"/>
  <c r="H45" i="57"/>
  <c r="I45" i="57"/>
  <c r="G30" i="23"/>
  <c r="F30" i="23"/>
  <c r="G29" i="23"/>
  <c r="H29" i="23" s="1"/>
  <c r="I29" i="23" s="1"/>
  <c r="E29" i="23"/>
  <c r="G28" i="23"/>
  <c r="H28" i="23" s="1"/>
  <c r="I28" i="23" s="1"/>
  <c r="E28" i="23"/>
  <c r="H27" i="23"/>
  <c r="I27" i="23" s="1"/>
  <c r="G27" i="23"/>
  <c r="E27" i="23"/>
  <c r="G25" i="23"/>
  <c r="H25" i="23" s="1"/>
  <c r="I25" i="23" s="1"/>
  <c r="E25" i="23"/>
  <c r="G24" i="23"/>
  <c r="H24" i="23" s="1"/>
  <c r="I24" i="23" s="1"/>
  <c r="E24" i="23"/>
  <c r="H23" i="23"/>
  <c r="I23" i="23" s="1"/>
  <c r="G23" i="23"/>
  <c r="E23" i="23"/>
  <c r="G22" i="23"/>
  <c r="H22" i="23" s="1"/>
  <c r="I22" i="23" s="1"/>
  <c r="E22" i="23"/>
  <c r="G21" i="23"/>
  <c r="H21" i="23" s="1"/>
  <c r="I21" i="23" s="1"/>
  <c r="E21" i="23"/>
  <c r="H20" i="23"/>
  <c r="I20" i="23" s="1"/>
  <c r="G20" i="23"/>
  <c r="E20" i="23"/>
  <c r="G19" i="23"/>
  <c r="H19" i="23" s="1"/>
  <c r="I19" i="23" s="1"/>
  <c r="E19" i="23"/>
  <c r="G18" i="23"/>
  <c r="H18" i="23" s="1"/>
  <c r="I18" i="23" s="1"/>
  <c r="E18" i="23"/>
  <c r="H17" i="23"/>
  <c r="I17" i="23" s="1"/>
  <c r="G17" i="23"/>
  <c r="E17" i="23"/>
  <c r="G16" i="23"/>
  <c r="H16" i="23" s="1"/>
  <c r="I16" i="23" s="1"/>
  <c r="E16" i="23"/>
  <c r="G15" i="23"/>
  <c r="H15" i="23" s="1"/>
  <c r="I15" i="23" s="1"/>
  <c r="E15" i="23"/>
  <c r="H14" i="23"/>
  <c r="I14" i="23" s="1"/>
  <c r="G14" i="23"/>
  <c r="E14" i="23"/>
  <c r="E30" i="23" s="1"/>
  <c r="D30" i="23" s="1"/>
  <c r="G29" i="22"/>
  <c r="H29" i="22" s="1"/>
  <c r="I29" i="22" s="1"/>
  <c r="E29" i="22"/>
  <c r="G28" i="22"/>
  <c r="H28" i="22" s="1"/>
  <c r="I28" i="22" s="1"/>
  <c r="E28" i="22"/>
  <c r="H27" i="22"/>
  <c r="I27" i="22" s="1"/>
  <c r="G27" i="22"/>
  <c r="E27" i="22"/>
  <c r="G25" i="22"/>
  <c r="H25" i="22" s="1"/>
  <c r="I25" i="22" s="1"/>
  <c r="E25" i="22"/>
  <c r="G24" i="22"/>
  <c r="H24" i="22" s="1"/>
  <c r="I24" i="22" s="1"/>
  <c r="E24" i="22"/>
  <c r="H23" i="22"/>
  <c r="I23" i="22" s="1"/>
  <c r="G23" i="22"/>
  <c r="E23" i="22"/>
  <c r="G22" i="22"/>
  <c r="H22" i="22" s="1"/>
  <c r="I22" i="22" s="1"/>
  <c r="E22" i="22"/>
  <c r="G21" i="22"/>
  <c r="H21" i="22" s="1"/>
  <c r="I21" i="22" s="1"/>
  <c r="E21" i="22"/>
  <c r="H20" i="22"/>
  <c r="I20" i="22" s="1"/>
  <c r="G20" i="22"/>
  <c r="E20" i="22"/>
  <c r="G19" i="22"/>
  <c r="H19" i="22" s="1"/>
  <c r="I19" i="22" s="1"/>
  <c r="E19" i="22"/>
  <c r="G18" i="22"/>
  <c r="H18" i="22" s="1"/>
  <c r="I18" i="22" s="1"/>
  <c r="E18" i="22"/>
  <c r="H17" i="22"/>
  <c r="I17" i="22" s="1"/>
  <c r="G17" i="22"/>
  <c r="E17" i="22"/>
  <c r="G16" i="22"/>
  <c r="H16" i="22" s="1"/>
  <c r="I16" i="22" s="1"/>
  <c r="E16" i="22"/>
  <c r="G15" i="22"/>
  <c r="H15" i="22" s="1"/>
  <c r="I15" i="22" s="1"/>
  <c r="E15" i="22"/>
  <c r="H14" i="22"/>
  <c r="I14" i="22" s="1"/>
  <c r="G14" i="22"/>
  <c r="E14" i="22"/>
  <c r="G28" i="36"/>
  <c r="H28" i="36" s="1"/>
  <c r="I28" i="36" s="1"/>
  <c r="E28" i="36"/>
  <c r="G27" i="36"/>
  <c r="E27" i="36"/>
  <c r="H27" i="36" s="1"/>
  <c r="I27" i="36" s="1"/>
  <c r="H26" i="36"/>
  <c r="I26" i="36" s="1"/>
  <c r="G26" i="36"/>
  <c r="E26" i="36"/>
  <c r="G24" i="36"/>
  <c r="H24" i="36" s="1"/>
  <c r="I24" i="36" s="1"/>
  <c r="E24" i="36"/>
  <c r="G23" i="36"/>
  <c r="E23" i="36"/>
  <c r="H23" i="36" s="1"/>
  <c r="I23" i="36" s="1"/>
  <c r="H22" i="36"/>
  <c r="I22" i="36" s="1"/>
  <c r="G22" i="36"/>
  <c r="E22" i="36"/>
  <c r="G21" i="36"/>
  <c r="H21" i="36" s="1"/>
  <c r="I21" i="36" s="1"/>
  <c r="E21" i="36"/>
  <c r="G20" i="36"/>
  <c r="E20" i="36"/>
  <c r="H20" i="36" s="1"/>
  <c r="I20" i="36" s="1"/>
  <c r="H19" i="36"/>
  <c r="I19" i="36" s="1"/>
  <c r="G19" i="36"/>
  <c r="E19" i="36"/>
  <c r="G18" i="36"/>
  <c r="H18" i="36" s="1"/>
  <c r="I18" i="36" s="1"/>
  <c r="E18" i="36"/>
  <c r="G17" i="36"/>
  <c r="E17" i="36"/>
  <c r="H17" i="36" s="1"/>
  <c r="I17" i="36" s="1"/>
  <c r="H16" i="36"/>
  <c r="I16" i="36" s="1"/>
  <c r="G16" i="36"/>
  <c r="E16" i="36"/>
  <c r="G15" i="36"/>
  <c r="H15" i="36" s="1"/>
  <c r="I15" i="36" s="1"/>
  <c r="E15" i="36"/>
  <c r="G14" i="36"/>
  <c r="E14" i="36"/>
  <c r="H14" i="36" s="1"/>
  <c r="I14" i="36" s="1"/>
  <c r="K28" i="56"/>
  <c r="J28" i="56"/>
  <c r="G28" i="56"/>
  <c r="H28" i="56" s="1"/>
  <c r="E28" i="56"/>
  <c r="J27" i="56"/>
  <c r="G27" i="56"/>
  <c r="H27" i="56" s="1"/>
  <c r="E27" i="56"/>
  <c r="J26" i="56"/>
  <c r="G26" i="56"/>
  <c r="K26" i="56" s="1"/>
  <c r="E26" i="56"/>
  <c r="M25" i="56"/>
  <c r="L25" i="56"/>
  <c r="K25" i="56"/>
  <c r="J25" i="56"/>
  <c r="J24" i="56"/>
  <c r="G24" i="56"/>
  <c r="K24" i="56" s="1"/>
  <c r="E24" i="56"/>
  <c r="K23" i="56"/>
  <c r="J23" i="56"/>
  <c r="G23" i="56"/>
  <c r="H23" i="56" s="1"/>
  <c r="E23" i="56"/>
  <c r="J22" i="56"/>
  <c r="G22" i="56"/>
  <c r="H22" i="56" s="1"/>
  <c r="E22" i="56"/>
  <c r="J21" i="56"/>
  <c r="G21" i="56"/>
  <c r="K21" i="56" s="1"/>
  <c r="E21" i="56"/>
  <c r="K20" i="56"/>
  <c r="J20" i="56"/>
  <c r="G20" i="56"/>
  <c r="H20" i="56" s="1"/>
  <c r="E20" i="56"/>
  <c r="J19" i="56"/>
  <c r="G19" i="56"/>
  <c r="H19" i="56" s="1"/>
  <c r="E19" i="56"/>
  <c r="J18" i="56"/>
  <c r="G18" i="56"/>
  <c r="K18" i="56" s="1"/>
  <c r="E18" i="56"/>
  <c r="K17" i="56"/>
  <c r="J17" i="56"/>
  <c r="G17" i="56"/>
  <c r="H17" i="56" s="1"/>
  <c r="E17" i="56"/>
  <c r="J16" i="56"/>
  <c r="G16" i="56"/>
  <c r="H16" i="56" s="1"/>
  <c r="E16" i="56"/>
  <c r="J15" i="56"/>
  <c r="G15" i="56"/>
  <c r="K15" i="56" s="1"/>
  <c r="E15" i="56"/>
  <c r="K14" i="56"/>
  <c r="J14" i="56"/>
  <c r="G14" i="56"/>
  <c r="H14" i="56" s="1"/>
  <c r="E14" i="56"/>
  <c r="G28" i="53"/>
  <c r="H28" i="53" s="1"/>
  <c r="I28" i="53" s="1"/>
  <c r="E28" i="53"/>
  <c r="G27" i="53"/>
  <c r="H27" i="53" s="1"/>
  <c r="I27" i="53" s="1"/>
  <c r="E27" i="53"/>
  <c r="H26" i="53"/>
  <c r="I26" i="53" s="1"/>
  <c r="G26" i="53"/>
  <c r="E26" i="53"/>
  <c r="G24" i="53"/>
  <c r="H24" i="53" s="1"/>
  <c r="I24" i="53" s="1"/>
  <c r="E24" i="53"/>
  <c r="G23" i="53"/>
  <c r="H23" i="53" s="1"/>
  <c r="I23" i="53" s="1"/>
  <c r="E23" i="53"/>
  <c r="H22" i="53"/>
  <c r="I22" i="53" s="1"/>
  <c r="G22" i="53"/>
  <c r="E22" i="53"/>
  <c r="G21" i="53"/>
  <c r="H21" i="53" s="1"/>
  <c r="I21" i="53" s="1"/>
  <c r="E21" i="53"/>
  <c r="G20" i="53"/>
  <c r="H20" i="53" s="1"/>
  <c r="I20" i="53" s="1"/>
  <c r="E20" i="53"/>
  <c r="H19" i="53"/>
  <c r="I19" i="53" s="1"/>
  <c r="G19" i="53"/>
  <c r="E19" i="53"/>
  <c r="G18" i="53"/>
  <c r="H18" i="53" s="1"/>
  <c r="I18" i="53" s="1"/>
  <c r="E18" i="53"/>
  <c r="G17" i="53"/>
  <c r="H17" i="53" s="1"/>
  <c r="I17" i="53" s="1"/>
  <c r="E17" i="53"/>
  <c r="H16" i="53"/>
  <c r="I16" i="53" s="1"/>
  <c r="G16" i="53"/>
  <c r="E16" i="53"/>
  <c r="G15" i="53"/>
  <c r="H15" i="53" s="1"/>
  <c r="I15" i="53" s="1"/>
  <c r="E15" i="53"/>
  <c r="G14" i="53"/>
  <c r="H14" i="53" s="1"/>
  <c r="I14" i="53" s="1"/>
  <c r="E14" i="53"/>
  <c r="M30" i="35"/>
  <c r="L30" i="35"/>
  <c r="K30" i="35"/>
  <c r="J30" i="35"/>
  <c r="M29" i="35"/>
  <c r="L29" i="35"/>
  <c r="K29" i="35"/>
  <c r="J29" i="35"/>
  <c r="J28" i="35"/>
  <c r="G28" i="35"/>
  <c r="H28" i="35" s="1"/>
  <c r="E28" i="35"/>
  <c r="J27" i="35"/>
  <c r="H27" i="35"/>
  <c r="L27" i="35" s="1"/>
  <c r="G27" i="35"/>
  <c r="K27" i="35" s="1"/>
  <c r="E27" i="35"/>
  <c r="L26" i="35"/>
  <c r="K26" i="35"/>
  <c r="J26" i="35"/>
  <c r="H26" i="35"/>
  <c r="I26" i="35" s="1"/>
  <c r="M26" i="35" s="1"/>
  <c r="G26" i="35"/>
  <c r="E26" i="35"/>
  <c r="M25" i="35"/>
  <c r="L25" i="35"/>
  <c r="K25" i="35"/>
  <c r="J25" i="35"/>
  <c r="L24" i="35"/>
  <c r="K24" i="35"/>
  <c r="J24" i="35"/>
  <c r="H24" i="35"/>
  <c r="I24" i="35" s="1"/>
  <c r="M24" i="35" s="1"/>
  <c r="G24" i="35"/>
  <c r="E24" i="35"/>
  <c r="J23" i="35"/>
  <c r="G23" i="35"/>
  <c r="K23" i="35" s="1"/>
  <c r="E23" i="35"/>
  <c r="J22" i="35"/>
  <c r="H22" i="35"/>
  <c r="L22" i="35" s="1"/>
  <c r="G22" i="35"/>
  <c r="K22" i="35" s="1"/>
  <c r="E22" i="35"/>
  <c r="L21" i="35"/>
  <c r="K21" i="35"/>
  <c r="J21" i="35"/>
  <c r="H21" i="35"/>
  <c r="I21" i="35" s="1"/>
  <c r="M21" i="35" s="1"/>
  <c r="G21" i="35"/>
  <c r="E21" i="35"/>
  <c r="J20" i="35"/>
  <c r="G20" i="35"/>
  <c r="K20" i="35" s="1"/>
  <c r="E20" i="35"/>
  <c r="J19" i="35"/>
  <c r="H19" i="35"/>
  <c r="L19" i="35" s="1"/>
  <c r="G19" i="35"/>
  <c r="K19" i="35" s="1"/>
  <c r="E19" i="35"/>
  <c r="L18" i="35"/>
  <c r="K18" i="35"/>
  <c r="J18" i="35"/>
  <c r="H18" i="35"/>
  <c r="I18" i="35" s="1"/>
  <c r="M18" i="35" s="1"/>
  <c r="G18" i="35"/>
  <c r="E18" i="35"/>
  <c r="J17" i="35"/>
  <c r="G17" i="35"/>
  <c r="K17" i="35" s="1"/>
  <c r="E17" i="35"/>
  <c r="J16" i="35"/>
  <c r="H16" i="35"/>
  <c r="L16" i="35" s="1"/>
  <c r="G16" i="35"/>
  <c r="K16" i="35" s="1"/>
  <c r="E16" i="35"/>
  <c r="L15" i="35"/>
  <c r="K15" i="35"/>
  <c r="J15" i="35"/>
  <c r="H15" i="35"/>
  <c r="I15" i="35" s="1"/>
  <c r="M15" i="35" s="1"/>
  <c r="G15" i="35"/>
  <c r="E15" i="35"/>
  <c r="J14" i="35"/>
  <c r="G14" i="35"/>
  <c r="H14" i="35" s="1"/>
  <c r="E14" i="35"/>
  <c r="K22" i="32"/>
  <c r="J22" i="32"/>
  <c r="H22" i="32"/>
  <c r="I22" i="32" s="1"/>
  <c r="K21" i="32"/>
  <c r="J21" i="32"/>
  <c r="H21" i="32"/>
  <c r="I21" i="32" s="1"/>
  <c r="F30" i="57" l="1"/>
  <c r="H30" i="57"/>
  <c r="I30" i="57" s="1"/>
  <c r="H16" i="57"/>
  <c r="I16" i="57" s="1"/>
  <c r="D46" i="57"/>
  <c r="E48" i="57"/>
  <c r="F46" i="57"/>
  <c r="G48" i="57"/>
  <c r="H46" i="57"/>
  <c r="I46" i="57" s="1"/>
  <c r="H34" i="57"/>
  <c r="I34" i="57" s="1"/>
  <c r="H30" i="23"/>
  <c r="I30" i="23" s="1"/>
  <c r="L17" i="56"/>
  <c r="I17" i="56"/>
  <c r="M17" i="56" s="1"/>
  <c r="I22" i="56"/>
  <c r="M22" i="56" s="1"/>
  <c r="L22" i="56"/>
  <c r="L14" i="56"/>
  <c r="I14" i="56"/>
  <c r="M14" i="56" s="1"/>
  <c r="L28" i="56"/>
  <c r="I28" i="56"/>
  <c r="M28" i="56" s="1"/>
  <c r="I19" i="56"/>
  <c r="M19" i="56" s="1"/>
  <c r="L19" i="56"/>
  <c r="L23" i="56"/>
  <c r="I23" i="56"/>
  <c r="M23" i="56" s="1"/>
  <c r="I16" i="56"/>
  <c r="M16" i="56" s="1"/>
  <c r="L16" i="56"/>
  <c r="L20" i="56"/>
  <c r="I20" i="56"/>
  <c r="M20" i="56" s="1"/>
  <c r="I27" i="56"/>
  <c r="M27" i="56" s="1"/>
  <c r="L27" i="56"/>
  <c r="K16" i="56"/>
  <c r="K22" i="56"/>
  <c r="K27" i="56"/>
  <c r="K19" i="56"/>
  <c r="H15" i="56"/>
  <c r="H18" i="56"/>
  <c r="H21" i="56"/>
  <c r="H24" i="56"/>
  <c r="H26" i="56"/>
  <c r="I14" i="35"/>
  <c r="M14" i="35" s="1"/>
  <c r="L14" i="35"/>
  <c r="I28" i="35"/>
  <c r="M28" i="35" s="1"/>
  <c r="L28" i="35"/>
  <c r="H17" i="35"/>
  <c r="H20" i="35"/>
  <c r="H23" i="35"/>
  <c r="K14" i="35"/>
  <c r="K28" i="35"/>
  <c r="I16" i="35"/>
  <c r="M16" i="35" s="1"/>
  <c r="I19" i="35"/>
  <c r="M19" i="35" s="1"/>
  <c r="I27" i="35"/>
  <c r="M27" i="35" s="1"/>
  <c r="I22" i="35"/>
  <c r="M22" i="35" s="1"/>
  <c r="L21" i="32"/>
  <c r="M21" i="32" s="1"/>
  <c r="L22" i="32"/>
  <c r="M22" i="32" s="1"/>
  <c r="G50" i="57" l="1"/>
  <c r="F48" i="57"/>
  <c r="H48" i="57"/>
  <c r="I48" i="57" s="1"/>
  <c r="E50" i="57"/>
  <c r="D50" i="57" s="1"/>
  <c r="D48" i="57"/>
  <c r="I15" i="56"/>
  <c r="M15" i="56" s="1"/>
  <c r="L15" i="56"/>
  <c r="I26" i="56"/>
  <c r="M26" i="56" s="1"/>
  <c r="L26" i="56"/>
  <c r="L24" i="56"/>
  <c r="I24" i="56"/>
  <c r="M24" i="56" s="1"/>
  <c r="I21" i="56"/>
  <c r="M21" i="56" s="1"/>
  <c r="L21" i="56"/>
  <c r="I18" i="56"/>
  <c r="M18" i="56" s="1"/>
  <c r="L18" i="56"/>
  <c r="I20" i="35"/>
  <c r="M20" i="35" s="1"/>
  <c r="L20" i="35"/>
  <c r="I17" i="35"/>
  <c r="M17" i="35" s="1"/>
  <c r="L17" i="35"/>
  <c r="I23" i="35"/>
  <c r="M23" i="35" s="1"/>
  <c r="L23" i="35"/>
  <c r="F50" i="57" l="1"/>
  <c r="H50" i="57"/>
  <c r="I50" i="57" s="1"/>
  <c r="D15" i="46" l="1"/>
  <c r="B15" i="46"/>
  <c r="D14" i="46"/>
  <c r="B14" i="46"/>
  <c r="D13" i="46"/>
  <c r="B13" i="46"/>
  <c r="D9" i="46"/>
  <c r="B9" i="46"/>
  <c r="D8" i="46"/>
  <c r="B8" i="46"/>
  <c r="D7" i="46"/>
  <c r="B7" i="46"/>
  <c r="D6" i="46"/>
  <c r="B6" i="46"/>
  <c r="D5" i="46"/>
  <c r="E5" i="46" s="1"/>
  <c r="B5" i="46"/>
  <c r="C5" i="46" s="1"/>
  <c r="E13" i="46" l="1"/>
  <c r="F54" i="22"/>
  <c r="C8" i="46"/>
  <c r="D57" i="56"/>
  <c r="C13" i="46"/>
  <c r="D54" i="22"/>
  <c r="C14" i="46"/>
  <c r="D54" i="23"/>
  <c r="E9" i="46"/>
  <c r="F55" i="36"/>
  <c r="E14" i="46"/>
  <c r="F54" i="23"/>
  <c r="C9" i="46"/>
  <c r="D55" i="36"/>
  <c r="C6" i="46"/>
  <c r="D57" i="35"/>
  <c r="C15" i="46"/>
  <c r="D54" i="57"/>
  <c r="E8" i="46"/>
  <c r="F57" i="56"/>
  <c r="E6" i="46"/>
  <c r="F57" i="35"/>
  <c r="E15" i="46"/>
  <c r="F54" i="57"/>
  <c r="C7" i="46"/>
  <c r="D57" i="53"/>
  <c r="D57" i="32"/>
  <c r="E7" i="46"/>
  <c r="F57" i="53"/>
  <c r="F57" i="32"/>
  <c r="J35" i="32" l="1"/>
  <c r="K35" i="32"/>
  <c r="J36" i="32"/>
  <c r="K36" i="32"/>
  <c r="J37" i="32"/>
  <c r="K37" i="32"/>
  <c r="J38" i="32"/>
  <c r="K38" i="32"/>
  <c r="L38" i="32" s="1"/>
  <c r="M38" i="32" s="1"/>
  <c r="J39" i="32"/>
  <c r="K39" i="32"/>
  <c r="L39" i="32" s="1"/>
  <c r="M39" i="32" s="1"/>
  <c r="J40" i="32"/>
  <c r="K40" i="32"/>
  <c r="J41" i="32"/>
  <c r="K41" i="32"/>
  <c r="J42" i="32"/>
  <c r="K42" i="32"/>
  <c r="J44" i="32"/>
  <c r="K44" i="32"/>
  <c r="J45" i="32"/>
  <c r="K45" i="32"/>
  <c r="L45" i="32" s="1"/>
  <c r="M45" i="32" s="1"/>
  <c r="J46" i="32"/>
  <c r="K46" i="32"/>
  <c r="L46" i="32" s="1"/>
  <c r="M46" i="32" s="1"/>
  <c r="J47" i="32"/>
  <c r="K47" i="32"/>
  <c r="K34" i="32"/>
  <c r="J34" i="32"/>
  <c r="J15" i="32"/>
  <c r="K15" i="32"/>
  <c r="J16" i="32"/>
  <c r="K16" i="32"/>
  <c r="L16" i="32" s="1"/>
  <c r="M16" i="32" s="1"/>
  <c r="J17" i="32"/>
  <c r="K17" i="32"/>
  <c r="L17" i="32" s="1"/>
  <c r="M17" i="32" s="1"/>
  <c r="J18" i="32"/>
  <c r="K18" i="32"/>
  <c r="L18" i="32" s="1"/>
  <c r="M18" i="32" s="1"/>
  <c r="J19" i="32"/>
  <c r="K19" i="32"/>
  <c r="L19" i="32" s="1"/>
  <c r="M19" i="32" s="1"/>
  <c r="J20" i="32"/>
  <c r="K20" i="32"/>
  <c r="J23" i="32"/>
  <c r="K23" i="32"/>
  <c r="L23" i="32" s="1"/>
  <c r="M23" i="32" s="1"/>
  <c r="J24" i="32"/>
  <c r="K24" i="32"/>
  <c r="J26" i="32"/>
  <c r="K26" i="32"/>
  <c r="J27" i="32"/>
  <c r="K27" i="32"/>
  <c r="J28" i="32"/>
  <c r="K28" i="32"/>
  <c r="L28" i="32" s="1"/>
  <c r="M28" i="32" s="1"/>
  <c r="K14" i="32"/>
  <c r="J14" i="32"/>
  <c r="L37" i="32"/>
  <c r="M37" i="32" s="1"/>
  <c r="L35" i="32"/>
  <c r="M35" i="32" s="1"/>
  <c r="L34" i="32"/>
  <c r="M34" i="32" s="1"/>
  <c r="L26" i="32"/>
  <c r="M26" i="32" s="1"/>
  <c r="L24" i="32"/>
  <c r="M24" i="32" s="1"/>
  <c r="H47" i="32"/>
  <c r="I47" i="32" s="1"/>
  <c r="H46" i="32"/>
  <c r="I46" i="32" s="1"/>
  <c r="H45" i="32"/>
  <c r="I45" i="32" s="1"/>
  <c r="H44" i="32"/>
  <c r="I44" i="32" s="1"/>
  <c r="H42" i="32"/>
  <c r="I42" i="32" s="1"/>
  <c r="L42" i="32" s="1"/>
  <c r="M42" i="32" s="1"/>
  <c r="H41" i="32"/>
  <c r="I41" i="32" s="1"/>
  <c r="L41" i="32" s="1"/>
  <c r="M41" i="32" s="1"/>
  <c r="H40" i="32"/>
  <c r="I40" i="32" s="1"/>
  <c r="H39" i="32"/>
  <c r="I39" i="32" s="1"/>
  <c r="H38" i="32"/>
  <c r="I38" i="32" s="1"/>
  <c r="H37" i="32"/>
  <c r="I37" i="32" s="1"/>
  <c r="H36" i="32"/>
  <c r="I36" i="32" s="1"/>
  <c r="H35" i="32"/>
  <c r="I35" i="32" s="1"/>
  <c r="H34" i="32"/>
  <c r="I34" i="32" s="1"/>
  <c r="H28" i="32"/>
  <c r="I28" i="32" s="1"/>
  <c r="H27" i="32"/>
  <c r="I27" i="32" s="1"/>
  <c r="H26" i="32"/>
  <c r="I26" i="32" s="1"/>
  <c r="H24" i="32"/>
  <c r="I24" i="32" s="1"/>
  <c r="H23" i="32"/>
  <c r="I23" i="32" s="1"/>
  <c r="H20" i="32"/>
  <c r="I20" i="32" s="1"/>
  <c r="L20" i="32" s="1"/>
  <c r="M20" i="32" s="1"/>
  <c r="H19" i="32"/>
  <c r="I19" i="32" s="1"/>
  <c r="H18" i="32"/>
  <c r="I18" i="32" s="1"/>
  <c r="H17" i="32"/>
  <c r="I17" i="32" s="1"/>
  <c r="H16" i="32"/>
  <c r="I16" i="32" s="1"/>
  <c r="H15" i="32"/>
  <c r="I15" i="32" s="1"/>
  <c r="H14" i="32"/>
  <c r="I14" i="32" s="1"/>
  <c r="L40" i="32" l="1"/>
  <c r="M40" i="32" s="1"/>
  <c r="L27" i="32"/>
  <c r="M27" i="32" s="1"/>
  <c r="L15" i="32"/>
  <c r="M15" i="32" s="1"/>
  <c r="L36" i="32"/>
  <c r="M36" i="32" s="1"/>
  <c r="L44" i="32"/>
  <c r="M44" i="32" s="1"/>
  <c r="L14" i="32"/>
  <c r="M14" i="32" s="1"/>
  <c r="L47" i="32"/>
  <c r="M47" i="32" s="1"/>
  <c r="K9" i="32" l="1"/>
  <c r="K5" i="32"/>
  <c r="L9" i="32" l="1"/>
  <c r="M9" i="32" s="1"/>
  <c r="G42" i="58" l="1"/>
  <c r="F42" i="58" s="1"/>
  <c r="E42" i="58"/>
  <c r="D42" i="58"/>
  <c r="G41" i="58"/>
  <c r="F41" i="58" s="1"/>
  <c r="E41" i="58"/>
  <c r="D41" i="58" s="1"/>
  <c r="G40" i="58"/>
  <c r="F40" i="58" s="1"/>
  <c r="E40" i="58"/>
  <c r="D40" i="58" s="1"/>
  <c r="G39" i="58"/>
  <c r="F39" i="58"/>
  <c r="E39" i="58"/>
  <c r="D39" i="58" s="1"/>
  <c r="H39" i="58" l="1"/>
  <c r="I39" i="58" s="1"/>
  <c r="H40" i="58"/>
  <c r="I40" i="58" s="1"/>
  <c r="H42" i="58"/>
  <c r="I42" i="58" s="1"/>
  <c r="H41" i="58"/>
  <c r="I41" i="58" s="1"/>
  <c r="E12" i="58"/>
  <c r="G12" i="58"/>
  <c r="E38" i="58" l="1"/>
  <c r="D38" i="58" s="1"/>
  <c r="E37" i="58"/>
  <c r="D37" i="58" s="1"/>
  <c r="E36" i="58"/>
  <c r="D36" i="58" s="1"/>
  <c r="E35" i="58"/>
  <c r="D35" i="58" s="1"/>
  <c r="E34" i="58"/>
  <c r="D34" i="58" s="1"/>
  <c r="E33" i="58"/>
  <c r="D33" i="58" s="1"/>
  <c r="E32" i="58"/>
  <c r="D32" i="58" s="1"/>
  <c r="E31" i="58"/>
  <c r="D31" i="58" s="1"/>
  <c r="E30" i="58"/>
  <c r="D30" i="58" s="1"/>
  <c r="E29" i="58"/>
  <c r="D29" i="58" s="1"/>
  <c r="E28" i="58"/>
  <c r="D28" i="58" s="1"/>
  <c r="E27" i="58"/>
  <c r="D27" i="58" s="1"/>
  <c r="E26" i="58"/>
  <c r="D26" i="58" s="1"/>
  <c r="E25" i="58"/>
  <c r="D25" i="58" s="1"/>
  <c r="E24" i="58"/>
  <c r="D24" i="58" s="1"/>
  <c r="E23" i="58"/>
  <c r="D23" i="58" s="1"/>
  <c r="E22" i="58"/>
  <c r="D22" i="58" s="1"/>
  <c r="E21" i="58"/>
  <c r="D21" i="58" s="1"/>
  <c r="E20" i="58"/>
  <c r="D20" i="58" s="1"/>
  <c r="E19" i="58"/>
  <c r="D19" i="58" s="1"/>
  <c r="G13" i="58"/>
  <c r="G30" i="58" s="1"/>
  <c r="F30" i="58" s="1"/>
  <c r="H30" i="58" s="1"/>
  <c r="D13" i="58"/>
  <c r="E13" i="58" s="1"/>
  <c r="E14" i="58" s="1"/>
  <c r="G38" i="58"/>
  <c r="F38" i="58" s="1"/>
  <c r="I30" i="58" l="1"/>
  <c r="H38" i="58"/>
  <c r="I38" i="58" s="1"/>
  <c r="G37" i="58"/>
  <c r="F37" i="58" s="1"/>
  <c r="H37" i="58" s="1"/>
  <c r="I37" i="58" s="1"/>
  <c r="G19" i="58"/>
  <c r="F19" i="58" s="1"/>
  <c r="H19" i="58" s="1"/>
  <c r="I19" i="58" s="1"/>
  <c r="G21" i="58"/>
  <c r="F21" i="58" s="1"/>
  <c r="H21" i="58" s="1"/>
  <c r="I21" i="58" s="1"/>
  <c r="G23" i="58"/>
  <c r="F23" i="58" s="1"/>
  <c r="H23" i="58" s="1"/>
  <c r="I23" i="58" s="1"/>
  <c r="G25" i="58"/>
  <c r="F25" i="58" s="1"/>
  <c r="H25" i="58" s="1"/>
  <c r="I25" i="58" s="1"/>
  <c r="G27" i="58"/>
  <c r="F27" i="58" s="1"/>
  <c r="H27" i="58" s="1"/>
  <c r="I27" i="58" s="1"/>
  <c r="G29" i="58"/>
  <c r="F29" i="58" s="1"/>
  <c r="H29" i="58" s="1"/>
  <c r="I29" i="58" s="1"/>
  <c r="G36" i="58"/>
  <c r="F36" i="58" s="1"/>
  <c r="H36" i="58" s="1"/>
  <c r="I36" i="58" s="1"/>
  <c r="G34" i="58"/>
  <c r="F34" i="58" s="1"/>
  <c r="G32" i="58"/>
  <c r="F32" i="58" s="1"/>
  <c r="H32" i="58" s="1"/>
  <c r="I32" i="58" s="1"/>
  <c r="G14" i="58"/>
  <c r="H14" i="58" s="1"/>
  <c r="I14" i="58" s="1"/>
  <c r="H13" i="58"/>
  <c r="I13" i="58" s="1"/>
  <c r="G35" i="58"/>
  <c r="F35" i="58" s="1"/>
  <c r="H35" i="58" s="1"/>
  <c r="I35" i="58" s="1"/>
  <c r="G33" i="58"/>
  <c r="F33" i="58" s="1"/>
  <c r="H33" i="58" s="1"/>
  <c r="I33" i="58" s="1"/>
  <c r="G31" i="58"/>
  <c r="F31" i="58" s="1"/>
  <c r="H31" i="58" s="1"/>
  <c r="I31" i="58" s="1"/>
  <c r="H12" i="58"/>
  <c r="I12" i="58" s="1"/>
  <c r="G20" i="58"/>
  <c r="F20" i="58" s="1"/>
  <c r="H20" i="58" s="1"/>
  <c r="I20" i="58" s="1"/>
  <c r="G22" i="58"/>
  <c r="F22" i="58" s="1"/>
  <c r="H22" i="58" s="1"/>
  <c r="I22" i="58" s="1"/>
  <c r="G24" i="58"/>
  <c r="F24" i="58" s="1"/>
  <c r="H24" i="58" s="1"/>
  <c r="I24" i="58" s="1"/>
  <c r="G26" i="58"/>
  <c r="F26" i="58" s="1"/>
  <c r="H26" i="58" s="1"/>
  <c r="I26" i="58" s="1"/>
  <c r="G28" i="58"/>
  <c r="F28" i="58" s="1"/>
  <c r="H28" i="58" s="1"/>
  <c r="I28" i="58" s="1"/>
  <c r="H34" i="58" l="1"/>
  <c r="I34" i="58" s="1"/>
  <c r="E46" i="35" l="1"/>
  <c r="E45" i="35"/>
  <c r="E44" i="35"/>
  <c r="E42" i="35"/>
  <c r="E41" i="35"/>
  <c r="E40" i="35"/>
  <c r="E39" i="35"/>
  <c r="E38" i="35"/>
  <c r="E37" i="35"/>
  <c r="E36" i="35"/>
  <c r="E35" i="35"/>
  <c r="E34" i="35"/>
  <c r="G10" i="18"/>
  <c r="E10" i="18"/>
  <c r="F9" i="57"/>
  <c r="G9" i="57" s="1"/>
  <c r="D9" i="57"/>
  <c r="E9" i="57" s="1"/>
  <c r="F9" i="23"/>
  <c r="G9" i="23" s="1"/>
  <c r="D9" i="23"/>
  <c r="E9" i="23" s="1"/>
  <c r="F9" i="22"/>
  <c r="G9" i="22" s="1"/>
  <c r="D9" i="22"/>
  <c r="E9" i="22" s="1"/>
  <c r="E8" i="32"/>
  <c r="E7" i="32"/>
  <c r="G46" i="18" l="1"/>
  <c r="G45" i="18"/>
  <c r="G44" i="18"/>
  <c r="G42" i="18"/>
  <c r="G41" i="18"/>
  <c r="G40" i="18"/>
  <c r="G39" i="18"/>
  <c r="G38" i="18"/>
  <c r="G37" i="18"/>
  <c r="G36" i="18"/>
  <c r="G35" i="18"/>
  <c r="G34" i="18"/>
  <c r="E46" i="18"/>
  <c r="E45" i="18"/>
  <c r="E44" i="18"/>
  <c r="E42" i="18"/>
  <c r="E41" i="18"/>
  <c r="E40" i="18"/>
  <c r="E39" i="18"/>
  <c r="E38" i="18"/>
  <c r="E37" i="18"/>
  <c r="E36" i="18"/>
  <c r="E35" i="18"/>
  <c r="E34" i="18"/>
  <c r="G8" i="57"/>
  <c r="E8" i="57"/>
  <c r="G7" i="57"/>
  <c r="E7" i="57"/>
  <c r="G45" i="23"/>
  <c r="E45" i="23"/>
  <c r="G44" i="23"/>
  <c r="E44" i="23"/>
  <c r="G43" i="23"/>
  <c r="E43" i="23"/>
  <c r="G41" i="23"/>
  <c r="E41" i="23"/>
  <c r="G40" i="23"/>
  <c r="E40" i="23"/>
  <c r="G39" i="23"/>
  <c r="E39" i="23"/>
  <c r="G38" i="23"/>
  <c r="E38" i="23"/>
  <c r="G37" i="23"/>
  <c r="E37" i="23"/>
  <c r="G36" i="23"/>
  <c r="E36" i="23"/>
  <c r="G35" i="23"/>
  <c r="E35" i="23"/>
  <c r="G34" i="23"/>
  <c r="E34" i="23"/>
  <c r="G33" i="23"/>
  <c r="E33" i="23"/>
  <c r="G8" i="23"/>
  <c r="E8" i="23"/>
  <c r="G7" i="23"/>
  <c r="E7" i="23"/>
  <c r="G45" i="22"/>
  <c r="G44" i="22"/>
  <c r="G43" i="22"/>
  <c r="G41" i="22"/>
  <c r="G40" i="22"/>
  <c r="G39" i="22"/>
  <c r="G38" i="22"/>
  <c r="G37" i="22"/>
  <c r="G36" i="22"/>
  <c r="G35" i="22"/>
  <c r="G34" i="22"/>
  <c r="G33" i="22"/>
  <c r="G8" i="22"/>
  <c r="G7" i="22"/>
  <c r="E47" i="18" l="1"/>
  <c r="D47" i="18" s="1"/>
  <c r="G47" i="18"/>
  <c r="F47" i="18" s="1"/>
  <c r="H8" i="57"/>
  <c r="I8" i="57" s="1"/>
  <c r="H9" i="23"/>
  <c r="I9" i="23" s="1"/>
  <c r="G46" i="23"/>
  <c r="F46" i="23" s="1"/>
  <c r="H34" i="23"/>
  <c r="I34" i="23" s="1"/>
  <c r="H40" i="23"/>
  <c r="I40" i="23" s="1"/>
  <c r="H43" i="23"/>
  <c r="I43" i="23" s="1"/>
  <c r="H45" i="23"/>
  <c r="I45" i="23" s="1"/>
  <c r="H38" i="23"/>
  <c r="I38" i="23" s="1"/>
  <c r="E46" i="23"/>
  <c r="D46" i="23" s="1"/>
  <c r="H36" i="23"/>
  <c r="I36" i="23" s="1"/>
  <c r="H8" i="23"/>
  <c r="I8" i="23" s="1"/>
  <c r="H33" i="23"/>
  <c r="I33" i="23" s="1"/>
  <c r="H35" i="23"/>
  <c r="I35" i="23" s="1"/>
  <c r="H37" i="23"/>
  <c r="I37" i="23" s="1"/>
  <c r="H39" i="23"/>
  <c r="I39" i="23" s="1"/>
  <c r="H41" i="23"/>
  <c r="I41" i="23" s="1"/>
  <c r="H44" i="23"/>
  <c r="I44" i="23" s="1"/>
  <c r="H7" i="57"/>
  <c r="I7" i="57" s="1"/>
  <c r="H7" i="23"/>
  <c r="I7" i="23" s="1"/>
  <c r="G45" i="36"/>
  <c r="E45" i="36"/>
  <c r="G44" i="36"/>
  <c r="E44" i="36"/>
  <c r="G43" i="36"/>
  <c r="E43" i="36"/>
  <c r="G41" i="36"/>
  <c r="E41" i="36"/>
  <c r="G40" i="36"/>
  <c r="E40" i="36"/>
  <c r="G39" i="36"/>
  <c r="E39" i="36"/>
  <c r="G38" i="36"/>
  <c r="E38" i="36"/>
  <c r="G37" i="36"/>
  <c r="E37" i="36"/>
  <c r="G36" i="36"/>
  <c r="E36" i="36"/>
  <c r="G35" i="36"/>
  <c r="E35" i="36"/>
  <c r="G34" i="36"/>
  <c r="E34" i="36"/>
  <c r="G33" i="36"/>
  <c r="E33" i="36"/>
  <c r="F9" i="36"/>
  <c r="G9" i="36" s="1"/>
  <c r="D9" i="36"/>
  <c r="E9" i="36" s="1"/>
  <c r="G8" i="36"/>
  <c r="E8" i="36"/>
  <c r="G7" i="36"/>
  <c r="E7" i="36"/>
  <c r="M48" i="56"/>
  <c r="L48" i="56"/>
  <c r="K48" i="56"/>
  <c r="J48" i="56"/>
  <c r="M47" i="56"/>
  <c r="L47" i="56"/>
  <c r="K47" i="56"/>
  <c r="J47" i="56"/>
  <c r="J46" i="56"/>
  <c r="G46" i="56"/>
  <c r="H46" i="56" s="1"/>
  <c r="E46" i="56"/>
  <c r="J45" i="56"/>
  <c r="G45" i="56"/>
  <c r="E45" i="56"/>
  <c r="J44" i="56"/>
  <c r="G44" i="56"/>
  <c r="E44" i="56"/>
  <c r="M43" i="56"/>
  <c r="L43" i="56"/>
  <c r="K43" i="56"/>
  <c r="J43" i="56"/>
  <c r="J42" i="56"/>
  <c r="G42" i="56"/>
  <c r="E42" i="56"/>
  <c r="J41" i="56"/>
  <c r="G41" i="56"/>
  <c r="H41" i="56" s="1"/>
  <c r="E41" i="56"/>
  <c r="J40" i="56"/>
  <c r="G40" i="56"/>
  <c r="E40" i="56"/>
  <c r="J39" i="56"/>
  <c r="G39" i="56"/>
  <c r="E39" i="56"/>
  <c r="J38" i="56"/>
  <c r="G38" i="56"/>
  <c r="E38" i="56"/>
  <c r="J37" i="56"/>
  <c r="G37" i="56"/>
  <c r="E37" i="56"/>
  <c r="J36" i="56"/>
  <c r="G36" i="56"/>
  <c r="E36" i="56"/>
  <c r="J35" i="56"/>
  <c r="G35" i="56"/>
  <c r="E35" i="56"/>
  <c r="J34" i="56"/>
  <c r="G34" i="56"/>
  <c r="E34" i="56"/>
  <c r="M30" i="56"/>
  <c r="L30" i="56"/>
  <c r="K30" i="56"/>
  <c r="J30" i="56"/>
  <c r="M29" i="56"/>
  <c r="L29" i="56"/>
  <c r="K29" i="56"/>
  <c r="J29" i="56"/>
  <c r="F9" i="56"/>
  <c r="G9" i="56" s="1"/>
  <c r="D9" i="56"/>
  <c r="E9" i="56" s="1"/>
  <c r="G8" i="56"/>
  <c r="E8" i="56"/>
  <c r="L7" i="56"/>
  <c r="M7" i="56" s="1"/>
  <c r="K7" i="56"/>
  <c r="G7" i="56"/>
  <c r="E7" i="56"/>
  <c r="M48" i="53"/>
  <c r="L48" i="53"/>
  <c r="K48" i="53"/>
  <c r="J48" i="53"/>
  <c r="M47" i="53"/>
  <c r="L47" i="53"/>
  <c r="K47" i="53"/>
  <c r="J47" i="53"/>
  <c r="J46" i="53"/>
  <c r="G46" i="53"/>
  <c r="H46" i="53" s="1"/>
  <c r="E46" i="53"/>
  <c r="J45" i="53"/>
  <c r="G45" i="53"/>
  <c r="E45" i="53"/>
  <c r="J44" i="53"/>
  <c r="G44" i="53"/>
  <c r="E44" i="53"/>
  <c r="M43" i="53"/>
  <c r="L43" i="53"/>
  <c r="K43" i="53"/>
  <c r="J43" i="53"/>
  <c r="J42" i="53"/>
  <c r="G42" i="53"/>
  <c r="K42" i="53" s="1"/>
  <c r="E42" i="53"/>
  <c r="J41" i="53"/>
  <c r="G41" i="53"/>
  <c r="E41" i="53"/>
  <c r="J40" i="53"/>
  <c r="G40" i="53"/>
  <c r="E40" i="53"/>
  <c r="J39" i="53"/>
  <c r="G39" i="53"/>
  <c r="E39" i="53"/>
  <c r="J38" i="53"/>
  <c r="G38" i="53"/>
  <c r="K38" i="53" s="1"/>
  <c r="E38" i="53"/>
  <c r="J37" i="53"/>
  <c r="G37" i="53"/>
  <c r="E37" i="53"/>
  <c r="J36" i="53"/>
  <c r="G36" i="53"/>
  <c r="E36" i="53"/>
  <c r="J35" i="53"/>
  <c r="G35" i="53"/>
  <c r="E35" i="53"/>
  <c r="J34" i="53"/>
  <c r="G34" i="53"/>
  <c r="E34" i="53"/>
  <c r="M30" i="53"/>
  <c r="L30" i="53"/>
  <c r="K30" i="53"/>
  <c r="J30" i="53"/>
  <c r="M29" i="53"/>
  <c r="L29" i="53"/>
  <c r="K29" i="53"/>
  <c r="J29" i="53"/>
  <c r="J28" i="53"/>
  <c r="K28" i="53"/>
  <c r="J27" i="53"/>
  <c r="K27" i="53"/>
  <c r="J26" i="53"/>
  <c r="K26" i="53"/>
  <c r="M25" i="53"/>
  <c r="L25" i="53"/>
  <c r="K25" i="53"/>
  <c r="J25" i="53"/>
  <c r="J24" i="53"/>
  <c r="K24" i="53"/>
  <c r="J23" i="53"/>
  <c r="K23" i="53"/>
  <c r="J20" i="53"/>
  <c r="K20" i="53"/>
  <c r="J19" i="53"/>
  <c r="K19" i="53"/>
  <c r="J18" i="53"/>
  <c r="K18" i="53"/>
  <c r="J17" i="53"/>
  <c r="K17" i="53"/>
  <c r="J16" i="53"/>
  <c r="K16" i="53"/>
  <c r="J15" i="53"/>
  <c r="K15" i="53"/>
  <c r="J14" i="53"/>
  <c r="K14" i="53"/>
  <c r="F9" i="53"/>
  <c r="G9" i="53" s="1"/>
  <c r="D9" i="53"/>
  <c r="E9" i="53" s="1"/>
  <c r="G8" i="53"/>
  <c r="E8" i="53"/>
  <c r="H8" i="53" s="1"/>
  <c r="I8" i="53" s="1"/>
  <c r="K7" i="53"/>
  <c r="G7" i="53"/>
  <c r="E7" i="53"/>
  <c r="E49" i="35"/>
  <c r="D49" i="35" s="1"/>
  <c r="M48" i="35"/>
  <c r="L48" i="35"/>
  <c r="K48" i="35"/>
  <c r="J48" i="35"/>
  <c r="M47" i="35"/>
  <c r="L47" i="35"/>
  <c r="K47" i="35"/>
  <c r="J47" i="35"/>
  <c r="J46" i="35"/>
  <c r="G46" i="35"/>
  <c r="K46" i="35" s="1"/>
  <c r="J45" i="35"/>
  <c r="G45" i="35"/>
  <c r="K45" i="35" s="1"/>
  <c r="J44" i="35"/>
  <c r="G44" i="35"/>
  <c r="K44" i="35" s="1"/>
  <c r="M43" i="35"/>
  <c r="L43" i="35"/>
  <c r="K43" i="35"/>
  <c r="J43" i="35"/>
  <c r="J42" i="35"/>
  <c r="G42" i="35"/>
  <c r="K42" i="35" s="1"/>
  <c r="J41" i="35"/>
  <c r="G41" i="35"/>
  <c r="K41" i="35" s="1"/>
  <c r="J40" i="35"/>
  <c r="G40" i="35"/>
  <c r="K40" i="35" s="1"/>
  <c r="J39" i="35"/>
  <c r="H39" i="35"/>
  <c r="L39" i="35" s="1"/>
  <c r="G39" i="35"/>
  <c r="K39" i="35" s="1"/>
  <c r="J38" i="35"/>
  <c r="G38" i="35"/>
  <c r="K38" i="35" s="1"/>
  <c r="J37" i="35"/>
  <c r="G37" i="35"/>
  <c r="K37" i="35" s="1"/>
  <c r="J36" i="35"/>
  <c r="G36" i="35"/>
  <c r="K36" i="35" s="1"/>
  <c r="J35" i="35"/>
  <c r="G35" i="35"/>
  <c r="K35" i="35" s="1"/>
  <c r="J34" i="35"/>
  <c r="G34" i="35"/>
  <c r="K34" i="35" s="1"/>
  <c r="E31" i="35"/>
  <c r="F9" i="35"/>
  <c r="G9" i="35" s="1"/>
  <c r="D9" i="35"/>
  <c r="E9" i="35" s="1"/>
  <c r="G8" i="35"/>
  <c r="E8" i="35"/>
  <c r="K7" i="35"/>
  <c r="L8" i="35" s="1"/>
  <c r="M8" i="35" s="1"/>
  <c r="G7" i="35"/>
  <c r="E7" i="35"/>
  <c r="F9" i="32"/>
  <c r="G9" i="32" s="1"/>
  <c r="G8" i="32"/>
  <c r="D9" i="32"/>
  <c r="E9" i="32" s="1"/>
  <c r="G7" i="32"/>
  <c r="H36" i="56" l="1"/>
  <c r="H8" i="56"/>
  <c r="I8" i="56" s="1"/>
  <c r="L7" i="53"/>
  <c r="M7" i="53" s="1"/>
  <c r="E49" i="56"/>
  <c r="D49" i="56" s="1"/>
  <c r="H37" i="53"/>
  <c r="H41" i="53"/>
  <c r="G49" i="56"/>
  <c r="H38" i="56"/>
  <c r="H42" i="56"/>
  <c r="L42" i="56" s="1"/>
  <c r="H35" i="35"/>
  <c r="I35" i="35" s="1"/>
  <c r="M35" i="35" s="1"/>
  <c r="E49" i="53"/>
  <c r="D49" i="53" s="1"/>
  <c r="H44" i="35"/>
  <c r="L44" i="35" s="1"/>
  <c r="G49" i="53"/>
  <c r="H39" i="56"/>
  <c r="E31" i="56"/>
  <c r="E51" i="56" s="1"/>
  <c r="D51" i="56" s="1"/>
  <c r="E31" i="53"/>
  <c r="D31" i="53" s="1"/>
  <c r="L27" i="53"/>
  <c r="M27" i="53"/>
  <c r="H36" i="35"/>
  <c r="I36" i="35" s="1"/>
  <c r="M36" i="35" s="1"/>
  <c r="H40" i="35"/>
  <c r="L40" i="35" s="1"/>
  <c r="H45" i="35"/>
  <c r="L45" i="35" s="1"/>
  <c r="H35" i="56"/>
  <c r="I35" i="56" s="1"/>
  <c r="M35" i="56" s="1"/>
  <c r="H44" i="56"/>
  <c r="G31" i="53"/>
  <c r="F31" i="53" s="1"/>
  <c r="J31" i="53" s="1"/>
  <c r="H36" i="53"/>
  <c r="H40" i="53"/>
  <c r="L40" i="53" s="1"/>
  <c r="H45" i="53"/>
  <c r="H34" i="35"/>
  <c r="I34" i="35" s="1"/>
  <c r="M34" i="35" s="1"/>
  <c r="H38" i="35"/>
  <c r="L38" i="35" s="1"/>
  <c r="H42" i="35"/>
  <c r="I42" i="35" s="1"/>
  <c r="M42" i="35" s="1"/>
  <c r="G49" i="35"/>
  <c r="K49" i="35" s="1"/>
  <c r="M14" i="53"/>
  <c r="M15" i="53"/>
  <c r="M16" i="53"/>
  <c r="M17" i="53"/>
  <c r="M18" i="53"/>
  <c r="M19" i="53"/>
  <c r="M20" i="53"/>
  <c r="M23" i="53"/>
  <c r="M24" i="53"/>
  <c r="H35" i="53"/>
  <c r="H39" i="53"/>
  <c r="H44" i="53"/>
  <c r="H37" i="56"/>
  <c r="I37" i="56" s="1"/>
  <c r="M37" i="56" s="1"/>
  <c r="H8" i="35"/>
  <c r="I8" i="35" s="1"/>
  <c r="H37" i="35"/>
  <c r="L37" i="35" s="1"/>
  <c r="H41" i="35"/>
  <c r="L41" i="35" s="1"/>
  <c r="H46" i="35"/>
  <c r="L46" i="35" s="1"/>
  <c r="G31" i="56"/>
  <c r="H40" i="56"/>
  <c r="H45" i="56"/>
  <c r="I45" i="56" s="1"/>
  <c r="M45" i="56" s="1"/>
  <c r="E30" i="36"/>
  <c r="E47" i="36"/>
  <c r="D47" i="36" s="1"/>
  <c r="H33" i="36"/>
  <c r="H35" i="36"/>
  <c r="H37" i="36"/>
  <c r="H39" i="36"/>
  <c r="H41" i="36"/>
  <c r="H44" i="36"/>
  <c r="H34" i="36"/>
  <c r="H36" i="36"/>
  <c r="H38" i="36"/>
  <c r="H40" i="36"/>
  <c r="H43" i="36"/>
  <c r="H45" i="36"/>
  <c r="G47" i="36"/>
  <c r="H8" i="36"/>
  <c r="I8" i="36" s="1"/>
  <c r="G30" i="36"/>
  <c r="E48" i="23"/>
  <c r="D48" i="23" s="1"/>
  <c r="H46" i="23"/>
  <c r="I46" i="23" s="1"/>
  <c r="H9" i="57"/>
  <c r="I9" i="57" s="1"/>
  <c r="G48" i="23"/>
  <c r="H9" i="36"/>
  <c r="H7" i="36"/>
  <c r="I7" i="36" s="1"/>
  <c r="I40" i="56"/>
  <c r="M40" i="56" s="1"/>
  <c r="L40" i="56"/>
  <c r="L35" i="56"/>
  <c r="I39" i="56"/>
  <c r="M39" i="56" s="1"/>
  <c r="L39" i="56"/>
  <c r="I44" i="56"/>
  <c r="M44" i="56" s="1"/>
  <c r="L44" i="56"/>
  <c r="K49" i="56"/>
  <c r="F49" i="56"/>
  <c r="J49" i="56" s="1"/>
  <c r="H49" i="56"/>
  <c r="I38" i="56"/>
  <c r="M38" i="56" s="1"/>
  <c r="L38" i="56"/>
  <c r="I42" i="56"/>
  <c r="M42" i="56" s="1"/>
  <c r="H9" i="56"/>
  <c r="I41" i="56"/>
  <c r="M41" i="56" s="1"/>
  <c r="L41" i="56"/>
  <c r="I46" i="56"/>
  <c r="M46" i="56" s="1"/>
  <c r="L46" i="56"/>
  <c r="D31" i="56"/>
  <c r="H31" i="56"/>
  <c r="I36" i="56"/>
  <c r="M36" i="56" s="1"/>
  <c r="L36" i="56"/>
  <c r="F31" i="56"/>
  <c r="J31" i="56" s="1"/>
  <c r="K31" i="56"/>
  <c r="K34" i="56"/>
  <c r="K35" i="56"/>
  <c r="K36" i="56"/>
  <c r="K37" i="56"/>
  <c r="K38" i="56"/>
  <c r="K39" i="56"/>
  <c r="K40" i="56"/>
  <c r="K41" i="56"/>
  <c r="K42" i="56"/>
  <c r="K44" i="56"/>
  <c r="K45" i="56"/>
  <c r="K46" i="56"/>
  <c r="G51" i="56"/>
  <c r="L8" i="56"/>
  <c r="M8" i="56" s="1"/>
  <c r="H34" i="56"/>
  <c r="H7" i="56"/>
  <c r="I7" i="56" s="1"/>
  <c r="I36" i="53"/>
  <c r="M36" i="53" s="1"/>
  <c r="L36" i="53"/>
  <c r="I40" i="53"/>
  <c r="M40" i="53" s="1"/>
  <c r="I35" i="53"/>
  <c r="M35" i="53" s="1"/>
  <c r="L35" i="53"/>
  <c r="I39" i="53"/>
  <c r="M39" i="53" s="1"/>
  <c r="L39" i="53"/>
  <c r="I44" i="53"/>
  <c r="M44" i="53" s="1"/>
  <c r="L44" i="53"/>
  <c r="H9" i="53"/>
  <c r="K49" i="53"/>
  <c r="F49" i="53"/>
  <c r="J49" i="53" s="1"/>
  <c r="H49" i="53"/>
  <c r="I37" i="53"/>
  <c r="M37" i="53" s="1"/>
  <c r="L37" i="53"/>
  <c r="I41" i="53"/>
  <c r="M41" i="53" s="1"/>
  <c r="L41" i="53"/>
  <c r="I46" i="53"/>
  <c r="M46" i="53" s="1"/>
  <c r="L46" i="53"/>
  <c r="I45" i="53"/>
  <c r="M45" i="53" s="1"/>
  <c r="L45" i="53"/>
  <c r="L15" i="53"/>
  <c r="L16" i="53"/>
  <c r="L17" i="53"/>
  <c r="H7" i="53"/>
  <c r="I7" i="53" s="1"/>
  <c r="K34" i="53"/>
  <c r="K35" i="53"/>
  <c r="K36" i="53"/>
  <c r="K37" i="53"/>
  <c r="K39" i="53"/>
  <c r="K40" i="53"/>
  <c r="K41" i="53"/>
  <c r="K44" i="53"/>
  <c r="K45" i="53"/>
  <c r="K46" i="53"/>
  <c r="L14" i="53"/>
  <c r="L8" i="53"/>
  <c r="M8" i="53" s="1"/>
  <c r="H34" i="53"/>
  <c r="H38" i="53"/>
  <c r="H42" i="53"/>
  <c r="E51" i="35"/>
  <c r="D51" i="35" s="1"/>
  <c r="D31" i="35"/>
  <c r="H9" i="35"/>
  <c r="I38" i="35"/>
  <c r="M38" i="35" s="1"/>
  <c r="I39" i="35"/>
  <c r="M39" i="35" s="1"/>
  <c r="I40" i="35"/>
  <c r="M40" i="35" s="1"/>
  <c r="I44" i="35"/>
  <c r="M44" i="35" s="1"/>
  <c r="I45" i="35"/>
  <c r="M45" i="35" s="1"/>
  <c r="I46" i="35"/>
  <c r="M46" i="35" s="1"/>
  <c r="L7" i="35"/>
  <c r="M7" i="35" s="1"/>
  <c r="H49" i="35"/>
  <c r="H7" i="35"/>
  <c r="I7" i="35" s="1"/>
  <c r="G31" i="35"/>
  <c r="L34" i="35"/>
  <c r="L42" i="35"/>
  <c r="F49" i="35"/>
  <c r="J49" i="35" s="1"/>
  <c r="H8" i="32"/>
  <c r="I8" i="32" s="1"/>
  <c r="H7" i="32"/>
  <c r="I7" i="32" s="1"/>
  <c r="H9" i="32"/>
  <c r="K31" i="53" l="1"/>
  <c r="G51" i="53"/>
  <c r="E51" i="53"/>
  <c r="D51" i="53" s="1"/>
  <c r="I41" i="35"/>
  <c r="M41" i="35" s="1"/>
  <c r="I37" i="35"/>
  <c r="M37" i="35" s="1"/>
  <c r="K51" i="56"/>
  <c r="J51" i="56" s="1"/>
  <c r="L37" i="56"/>
  <c r="L24" i="53"/>
  <c r="L45" i="56"/>
  <c r="L36" i="35"/>
  <c r="L23" i="53"/>
  <c r="L35" i="35"/>
  <c r="L19" i="53"/>
  <c r="L18" i="53"/>
  <c r="L20" i="53"/>
  <c r="E54" i="35"/>
  <c r="D54" i="35" s="1"/>
  <c r="E51" i="57"/>
  <c r="D51" i="57" s="1"/>
  <c r="H31" i="53"/>
  <c r="E53" i="35"/>
  <c r="D53" i="35" s="1"/>
  <c r="L26" i="53"/>
  <c r="M26" i="53"/>
  <c r="F48" i="23"/>
  <c r="G51" i="23"/>
  <c r="G50" i="23"/>
  <c r="F50" i="23" s="1"/>
  <c r="G51" i="57"/>
  <c r="L28" i="53"/>
  <c r="M28" i="53"/>
  <c r="F30" i="36"/>
  <c r="G49" i="36"/>
  <c r="G52" i="36" s="1"/>
  <c r="F56" i="36" s="1"/>
  <c r="F58" i="36" s="1"/>
  <c r="E49" i="36"/>
  <c r="D49" i="36" s="1"/>
  <c r="I45" i="36"/>
  <c r="I40" i="36"/>
  <c r="I36" i="36"/>
  <c r="I44" i="36"/>
  <c r="I39" i="36"/>
  <c r="I35" i="36"/>
  <c r="F47" i="36"/>
  <c r="I43" i="36"/>
  <c r="I38" i="36"/>
  <c r="I34" i="36"/>
  <c r="I41" i="36"/>
  <c r="I37" i="36"/>
  <c r="I33" i="36"/>
  <c r="H47" i="36"/>
  <c r="H30" i="36"/>
  <c r="D58" i="57"/>
  <c r="E50" i="23"/>
  <c r="D50" i="23" s="1"/>
  <c r="E51" i="23"/>
  <c r="D51" i="23" s="1"/>
  <c r="H48" i="23"/>
  <c r="I48" i="23" s="1"/>
  <c r="I9" i="36"/>
  <c r="H51" i="56"/>
  <c r="H54" i="56" s="1"/>
  <c r="F51" i="56"/>
  <c r="I9" i="56"/>
  <c r="I49" i="56"/>
  <c r="M49" i="56" s="1"/>
  <c r="L49" i="56"/>
  <c r="G54" i="56"/>
  <c r="F58" i="56" s="1"/>
  <c r="I34" i="56"/>
  <c r="M34" i="56" s="1"/>
  <c r="L34" i="56"/>
  <c r="E53" i="56"/>
  <c r="D53" i="56" s="1"/>
  <c r="G53" i="56"/>
  <c r="D58" i="56" s="1"/>
  <c r="I31" i="56"/>
  <c r="M31" i="56" s="1"/>
  <c r="L31" i="56"/>
  <c r="E54" i="56"/>
  <c r="D54" i="56" s="1"/>
  <c r="K53" i="56"/>
  <c r="I38" i="53"/>
  <c r="M38" i="53" s="1"/>
  <c r="L38" i="53"/>
  <c r="H51" i="53"/>
  <c r="F51" i="53"/>
  <c r="G53" i="53"/>
  <c r="D58" i="53" s="1"/>
  <c r="I34" i="53"/>
  <c r="M34" i="53" s="1"/>
  <c r="L34" i="53"/>
  <c r="I9" i="53"/>
  <c r="I49" i="53"/>
  <c r="M49" i="53" s="1"/>
  <c r="L49" i="53"/>
  <c r="G54" i="53"/>
  <c r="F58" i="53" s="1"/>
  <c r="I42" i="53"/>
  <c r="M42" i="53" s="1"/>
  <c r="L42" i="53"/>
  <c r="K51" i="53"/>
  <c r="E53" i="53"/>
  <c r="D53" i="53" s="1"/>
  <c r="E54" i="53"/>
  <c r="D54" i="53" s="1"/>
  <c r="I49" i="35"/>
  <c r="M49" i="35" s="1"/>
  <c r="L49" i="35"/>
  <c r="I9" i="35"/>
  <c r="H31" i="35"/>
  <c r="G51" i="35"/>
  <c r="K31" i="35"/>
  <c r="K51" i="35" s="1"/>
  <c r="F31" i="35"/>
  <c r="J31" i="35" s="1"/>
  <c r="I9" i="32"/>
  <c r="H51" i="57" l="1"/>
  <c r="I51" i="57" s="1"/>
  <c r="F58" i="57" s="1"/>
  <c r="G51" i="36"/>
  <c r="D56" i="36" s="1"/>
  <c r="I31" i="53"/>
  <c r="M31" i="53" s="1"/>
  <c r="L31" i="53"/>
  <c r="D60" i="53"/>
  <c r="D59" i="53"/>
  <c r="D59" i="56"/>
  <c r="D60" i="56"/>
  <c r="I54" i="56"/>
  <c r="F61" i="56" s="1"/>
  <c r="F59" i="56"/>
  <c r="F60" i="56"/>
  <c r="F59" i="53"/>
  <c r="F60" i="53"/>
  <c r="D55" i="57"/>
  <c r="F55" i="57"/>
  <c r="F56" i="57" s="1"/>
  <c r="F51" i="57"/>
  <c r="F55" i="23"/>
  <c r="F57" i="23" s="1"/>
  <c r="F51" i="23"/>
  <c r="F52" i="36"/>
  <c r="F57" i="36"/>
  <c r="E52" i="36"/>
  <c r="D52" i="36" s="1"/>
  <c r="I47" i="36"/>
  <c r="F49" i="36"/>
  <c r="E51" i="36"/>
  <c r="D51" i="36" s="1"/>
  <c r="H49" i="36"/>
  <c r="H52" i="36" s="1"/>
  <c r="I52" i="36" s="1"/>
  <c r="F59" i="36" s="1"/>
  <c r="I30" i="36"/>
  <c r="D58" i="36"/>
  <c r="D57" i="36"/>
  <c r="H50" i="23"/>
  <c r="I50" i="23" s="1"/>
  <c r="D58" i="23" s="1"/>
  <c r="D55" i="23"/>
  <c r="H51" i="23"/>
  <c r="I51" i="23" s="1"/>
  <c r="F58" i="23" s="1"/>
  <c r="F51" i="36"/>
  <c r="J53" i="56"/>
  <c r="L54" i="56"/>
  <c r="M54" i="56" s="1"/>
  <c r="L53" i="56"/>
  <c r="M53" i="56" s="1"/>
  <c r="F53" i="56"/>
  <c r="H53" i="56"/>
  <c r="I53" i="56" s="1"/>
  <c r="D61" i="56" s="1"/>
  <c r="F54" i="56"/>
  <c r="I51" i="56"/>
  <c r="M51" i="56" s="1"/>
  <c r="L51" i="56"/>
  <c r="J51" i="53"/>
  <c r="K53" i="53"/>
  <c r="I51" i="53"/>
  <c r="M51" i="53" s="1"/>
  <c r="L51" i="53"/>
  <c r="F53" i="53"/>
  <c r="H53" i="53"/>
  <c r="I53" i="53" s="1"/>
  <c r="D61" i="53" s="1"/>
  <c r="F54" i="53"/>
  <c r="H54" i="53"/>
  <c r="I54" i="53" s="1"/>
  <c r="F61" i="53" s="1"/>
  <c r="I31" i="35"/>
  <c r="M31" i="35" s="1"/>
  <c r="L31" i="35"/>
  <c r="J51" i="35"/>
  <c r="K53" i="35"/>
  <c r="G53" i="35"/>
  <c r="D58" i="35" s="1"/>
  <c r="H51" i="35"/>
  <c r="F51" i="35"/>
  <c r="G54" i="35"/>
  <c r="F58" i="35" s="1"/>
  <c r="K30" i="32"/>
  <c r="M29" i="32"/>
  <c r="J29" i="32"/>
  <c r="K29" i="32"/>
  <c r="K48" i="32"/>
  <c r="J48" i="32"/>
  <c r="J30" i="32"/>
  <c r="H39" i="18"/>
  <c r="I39" i="18" s="1"/>
  <c r="H44" i="18"/>
  <c r="I44" i="18" s="1"/>
  <c r="H34" i="18"/>
  <c r="I34" i="18" s="1"/>
  <c r="H38" i="18"/>
  <c r="I38" i="18" s="1"/>
  <c r="E33" i="22"/>
  <c r="E34" i="22"/>
  <c r="E35" i="22"/>
  <c r="E36" i="22"/>
  <c r="E37" i="22"/>
  <c r="E38" i="22"/>
  <c r="E39" i="22"/>
  <c r="E40" i="22"/>
  <c r="E41" i="22"/>
  <c r="E43" i="22"/>
  <c r="E44" i="22"/>
  <c r="E45" i="22"/>
  <c r="E8" i="22"/>
  <c r="H35" i="18"/>
  <c r="I35" i="18" s="1"/>
  <c r="L29" i="32"/>
  <c r="H51" i="36" l="1"/>
  <c r="I51" i="36" s="1"/>
  <c r="D59" i="36" s="1"/>
  <c r="D59" i="35"/>
  <c r="D60" i="35"/>
  <c r="F59" i="35"/>
  <c r="F60" i="35"/>
  <c r="F57" i="57"/>
  <c r="D57" i="57"/>
  <c r="D56" i="57"/>
  <c r="F56" i="23"/>
  <c r="I49" i="36"/>
  <c r="D56" i="23"/>
  <c r="D57" i="23"/>
  <c r="H10" i="18"/>
  <c r="I10" i="18" s="1"/>
  <c r="H41" i="18"/>
  <c r="I41" i="18" s="1"/>
  <c r="H8" i="18"/>
  <c r="I8" i="18" s="1"/>
  <c r="H46" i="18"/>
  <c r="I46" i="18" s="1"/>
  <c r="H37" i="18"/>
  <c r="I37" i="18" s="1"/>
  <c r="H9" i="18"/>
  <c r="I9" i="18" s="1"/>
  <c r="E31" i="18"/>
  <c r="D31" i="18" s="1"/>
  <c r="H36" i="22"/>
  <c r="I36" i="22" s="1"/>
  <c r="H39" i="22"/>
  <c r="I39" i="22" s="1"/>
  <c r="H37" i="22"/>
  <c r="I37" i="22" s="1"/>
  <c r="H34" i="22"/>
  <c r="I34" i="22" s="1"/>
  <c r="H45" i="22"/>
  <c r="I45" i="22" s="1"/>
  <c r="H41" i="22"/>
  <c r="I41" i="22" s="1"/>
  <c r="H8" i="22"/>
  <c r="I8" i="22" s="1"/>
  <c r="H43" i="22"/>
  <c r="I43" i="22" s="1"/>
  <c r="G46" i="22"/>
  <c r="F46" i="22" s="1"/>
  <c r="E30" i="22"/>
  <c r="H33" i="22"/>
  <c r="I33" i="22" s="1"/>
  <c r="E7" i="22"/>
  <c r="H7" i="22" s="1"/>
  <c r="I7" i="22" s="1"/>
  <c r="H38" i="22"/>
  <c r="I38" i="22" s="1"/>
  <c r="J53" i="53"/>
  <c r="L54" i="53"/>
  <c r="M54" i="53" s="1"/>
  <c r="L53" i="53"/>
  <c r="M53" i="53" s="1"/>
  <c r="F54" i="35"/>
  <c r="J53" i="35"/>
  <c r="L54" i="35"/>
  <c r="M54" i="35" s="1"/>
  <c r="L53" i="35"/>
  <c r="M53" i="35" s="1"/>
  <c r="I51" i="35"/>
  <c r="M51" i="35" s="1"/>
  <c r="L51" i="35"/>
  <c r="H54" i="35"/>
  <c r="I54" i="35" s="1"/>
  <c r="F61" i="35" s="1"/>
  <c r="F53" i="35"/>
  <c r="H53" i="35"/>
  <c r="I53" i="35" s="1"/>
  <c r="D61" i="35" s="1"/>
  <c r="L48" i="32"/>
  <c r="M30" i="32"/>
  <c r="L30" i="32"/>
  <c r="E49" i="32"/>
  <c r="H35" i="22"/>
  <c r="I35" i="22" s="1"/>
  <c r="G30" i="22"/>
  <c r="F30" i="22" s="1"/>
  <c r="H45" i="18"/>
  <c r="I45" i="18" s="1"/>
  <c r="H40" i="18"/>
  <c r="I40" i="18" s="1"/>
  <c r="G31" i="18"/>
  <c r="F31" i="18" s="1"/>
  <c r="H44" i="22"/>
  <c r="I44" i="22" s="1"/>
  <c r="H36" i="18"/>
  <c r="I36" i="18" s="1"/>
  <c r="E46" i="22"/>
  <c r="H40" i="22"/>
  <c r="I40" i="22" s="1"/>
  <c r="H42" i="18"/>
  <c r="I42" i="18" s="1"/>
  <c r="E31" i="32"/>
  <c r="G49" i="32"/>
  <c r="G31" i="32"/>
  <c r="F31" i="32" s="1"/>
  <c r="E51" i="32" l="1"/>
  <c r="E53" i="32" s="1"/>
  <c r="D53" i="32" s="1"/>
  <c r="E48" i="22"/>
  <c r="D48" i="22" s="1"/>
  <c r="H9" i="22"/>
  <c r="I9" i="22" s="1"/>
  <c r="G51" i="32"/>
  <c r="F51" i="32" s="1"/>
  <c r="F49" i="32"/>
  <c r="J49" i="32" s="1"/>
  <c r="M48" i="32"/>
  <c r="D49" i="32"/>
  <c r="K31" i="32"/>
  <c r="J31" i="32"/>
  <c r="H31" i="32"/>
  <c r="D31" i="32"/>
  <c r="K49" i="32"/>
  <c r="H49" i="32"/>
  <c r="H46" i="22"/>
  <c r="I46" i="22" s="1"/>
  <c r="D46" i="22"/>
  <c r="G49" i="18"/>
  <c r="G52" i="18" s="1"/>
  <c r="H31" i="18"/>
  <c r="I31" i="18" s="1"/>
  <c r="G48" i="22"/>
  <c r="H30" i="22"/>
  <c r="I30" i="22" s="1"/>
  <c r="H47" i="18"/>
  <c r="I47" i="18" s="1"/>
  <c r="E49" i="18"/>
  <c r="D49" i="18" s="1"/>
  <c r="G51" i="22" l="1"/>
  <c r="F48" i="22"/>
  <c r="G50" i="22"/>
  <c r="E54" i="32"/>
  <c r="G51" i="18"/>
  <c r="F49" i="18"/>
  <c r="E51" i="22"/>
  <c r="D51" i="22" s="1"/>
  <c r="E50" i="22"/>
  <c r="D50" i="22" s="1"/>
  <c r="K51" i="32"/>
  <c r="K53" i="32" s="1"/>
  <c r="G54" i="32"/>
  <c r="G53" i="32"/>
  <c r="F53" i="32" s="1"/>
  <c r="D51" i="32"/>
  <c r="H51" i="32"/>
  <c r="H48" i="22"/>
  <c r="I48" i="22" s="1"/>
  <c r="I31" i="32"/>
  <c r="M31" i="32" s="1"/>
  <c r="L31" i="32"/>
  <c r="E52" i="18"/>
  <c r="D52" i="18" s="1"/>
  <c r="E51" i="18"/>
  <c r="D51" i="18" s="1"/>
  <c r="I49" i="32"/>
  <c r="M49" i="32" s="1"/>
  <c r="L49" i="32"/>
  <c r="H49" i="18"/>
  <c r="I49" i="18" s="1"/>
  <c r="F50" i="22" l="1"/>
  <c r="D55" i="22"/>
  <c r="H54" i="32"/>
  <c r="I54" i="32" s="1"/>
  <c r="F61" i="32" s="1"/>
  <c r="F54" i="32"/>
  <c r="F58" i="32"/>
  <c r="F51" i="22"/>
  <c r="F55" i="22"/>
  <c r="F52" i="18"/>
  <c r="F56" i="18"/>
  <c r="D56" i="18"/>
  <c r="F51" i="18"/>
  <c r="J51" i="32"/>
  <c r="J53" i="32"/>
  <c r="L54" i="32"/>
  <c r="M54" i="32" s="1"/>
  <c r="D54" i="32"/>
  <c r="H53" i="32"/>
  <c r="I53" i="32" s="1"/>
  <c r="D61" i="32" s="1"/>
  <c r="L51" i="32"/>
  <c r="I51" i="32"/>
  <c r="M51" i="32" s="1"/>
  <c r="H52" i="18"/>
  <c r="I52" i="18" s="1"/>
  <c r="F59" i="18" s="1"/>
  <c r="D58" i="32"/>
  <c r="H50" i="22"/>
  <c r="I50" i="22" s="1"/>
  <c r="D58" i="22" s="1"/>
  <c r="H51" i="22"/>
  <c r="I51" i="22" s="1"/>
  <c r="F58" i="22" s="1"/>
  <c r="H51" i="18"/>
  <c r="I51" i="18" s="1"/>
  <c r="D59" i="18" s="1"/>
  <c r="D57" i="22" l="1"/>
  <c r="D56" i="22"/>
  <c r="D59" i="32"/>
  <c r="D60" i="32"/>
  <c r="F60" i="32"/>
  <c r="F59" i="32"/>
  <c r="F56" i="22"/>
  <c r="F57" i="22"/>
  <c r="D58" i="18"/>
  <c r="D57" i="18"/>
  <c r="F58" i="18"/>
  <c r="F57"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60" authorId="0" shapeId="0" xr:uid="{00000000-0006-0000-00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shapeId="0" xr:uid="{00000000-0006-0000-00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60" authorId="0" shapeId="0" xr:uid="{00000000-0006-0000-01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shapeId="0" xr:uid="{00000000-0006-0000-01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60" authorId="0" shapeId="0" xr:uid="{00000000-0006-0000-02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shapeId="0" xr:uid="{00000000-0006-0000-02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60" authorId="0" shapeId="0" xr:uid="{00000000-0006-0000-03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shapeId="0" xr:uid="{00000000-0006-0000-03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58" authorId="0" shapeId="0" xr:uid="{00000000-0006-0000-04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8" authorId="1" shapeId="0" xr:uid="{00000000-0006-0000-04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105% of their current peer limit for nonresident tuition and mandatory fees.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57" authorId="0" shapeId="0" xr:uid="{00000000-0006-0000-05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shapeId="0" xr:uid="{00000000-0006-0000-05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57" authorId="0" shapeId="0" xr:uid="{00000000-0006-0000-06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shapeId="0" xr:uid="{00000000-0006-0000-06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IT Department</author>
  </authors>
  <commentList>
    <comment ref="D57" authorId="0" shapeId="0" xr:uid="{00000000-0006-0000-0700-000001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shapeId="0" xr:uid="{00000000-0006-0000-07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D58" authorId="0" shapeId="0" xr:uid="{00000000-0006-0000-0800-000002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8" authorId="0" shapeId="0" xr:uid="{00000000-0006-0000-0800-00000300000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List>
</comments>
</file>

<file path=xl/sharedStrings.xml><?xml version="1.0" encoding="utf-8"?>
<sst xmlns="http://schemas.openxmlformats.org/spreadsheetml/2006/main" count="1190" uniqueCount="187">
  <si>
    <t>I.</t>
  </si>
  <si>
    <t>Cost for 30 Credit Hours</t>
  </si>
  <si>
    <t xml:space="preserve">Total Resident Tuition </t>
  </si>
  <si>
    <t>Nonresident Tuition</t>
  </si>
  <si>
    <t>Total Nonresident Tuition</t>
  </si>
  <si>
    <t>II.</t>
  </si>
  <si>
    <t>Student Activity Fee</t>
  </si>
  <si>
    <t>Student Facility Fee #1</t>
  </si>
  <si>
    <t>Student Facility Fee #2</t>
  </si>
  <si>
    <t>Student Health Fee</t>
  </si>
  <si>
    <t>Cultural and Recreational Services Fee</t>
  </si>
  <si>
    <t>Library Automation and Materials Fee</t>
  </si>
  <si>
    <t>Academic Records Fee</t>
  </si>
  <si>
    <t>Assessment Fee</t>
  </si>
  <si>
    <t>Speaker Series Fee</t>
  </si>
  <si>
    <t>III.</t>
  </si>
  <si>
    <t>Total Resident Tuition and Mandatory Fees</t>
  </si>
  <si>
    <t>IV.</t>
  </si>
  <si>
    <t>Total Nonresident Tuition and Mandatory Fees</t>
  </si>
  <si>
    <t>V.</t>
  </si>
  <si>
    <t>Resident</t>
  </si>
  <si>
    <t>Nonresident</t>
  </si>
  <si>
    <t>Cost for Full-Time Student</t>
  </si>
  <si>
    <t>Student Government Fee</t>
  </si>
  <si>
    <t xml:space="preserve">Institution: </t>
  </si>
  <si>
    <t xml:space="preserve"> </t>
  </si>
  <si>
    <t>Mandatory Fees</t>
  </si>
  <si>
    <t>Percentage of Peer Limit</t>
  </si>
  <si>
    <t>Difference from Peer Limit</t>
  </si>
  <si>
    <t>Other Mandatory Fees  (List Below)</t>
  </si>
  <si>
    <t>Describe the projected impact of tuition and fee increases on the ability of your students to meet the costs of attendance.</t>
  </si>
  <si>
    <t xml:space="preserve">Name &amp; E-mail Address: </t>
  </si>
  <si>
    <t>Oklahoma State Regents for Higher Education</t>
  </si>
  <si>
    <t>Research Universities</t>
  </si>
  <si>
    <t>Regional Universities</t>
  </si>
  <si>
    <t>Graduate                                                           (24 Credit Hours)</t>
  </si>
  <si>
    <t xml:space="preserve">Research Universities  </t>
  </si>
  <si>
    <t>TIER</t>
  </si>
  <si>
    <t>Big 12 Public Institutions</t>
  </si>
  <si>
    <t>Like-type public institutions in surrounding and other states</t>
  </si>
  <si>
    <t>Professional Programs</t>
  </si>
  <si>
    <t>University of Oklahoma</t>
  </si>
  <si>
    <t>College of Law</t>
  </si>
  <si>
    <t>OU Health Sciences Center</t>
  </si>
  <si>
    <t>Doctor of Medicine</t>
  </si>
  <si>
    <t>Doctor of Dental Science</t>
  </si>
  <si>
    <t>Physician's Associate</t>
  </si>
  <si>
    <t>PharmD</t>
  </si>
  <si>
    <t>Occupational Therapy</t>
  </si>
  <si>
    <t>Doctor of Audiology</t>
  </si>
  <si>
    <t>Public Health</t>
  </si>
  <si>
    <t>Oklahoma State University</t>
  </si>
  <si>
    <t>Center for Health Sciences</t>
  </si>
  <si>
    <t>College of Veterinary Medicine</t>
  </si>
  <si>
    <t>Northeastern State University</t>
  </si>
  <si>
    <t>College of Optometry</t>
  </si>
  <si>
    <t>Southwestern Oklahoma State University</t>
  </si>
  <si>
    <t>Langston University</t>
  </si>
  <si>
    <t>School Newspaper Fee</t>
  </si>
  <si>
    <t>Other Mandatory Fees (List Below)</t>
  </si>
  <si>
    <t xml:space="preserve">Student Technology Services Fee </t>
  </si>
  <si>
    <t>Publications Fee</t>
  </si>
  <si>
    <t>Safety Fee</t>
  </si>
  <si>
    <t>Security Services Fee</t>
  </si>
  <si>
    <t>Processing Fee</t>
  </si>
  <si>
    <t>Educational Network Connectivity Fee</t>
  </si>
  <si>
    <t>Student ID Fee</t>
  </si>
  <si>
    <t>Academic Excellence Fee</t>
  </si>
  <si>
    <t>Library Resources Fee</t>
  </si>
  <si>
    <t xml:space="preserve">C.  Total Mandatory Fees </t>
  </si>
  <si>
    <t>Subtotal E&amp;G Part I (290 Fund) Mandatory Fees</t>
  </si>
  <si>
    <t>Subtotal Auxiliary (700 Fund) Mandatory Fees</t>
  </si>
  <si>
    <t>Oklahoma City, Oklahoma</t>
  </si>
  <si>
    <t>Credit Hours or Semesters</t>
  </si>
  <si>
    <t>(Specify Professional Program)</t>
  </si>
  <si>
    <t>Community Colleges</t>
  </si>
  <si>
    <r>
      <t xml:space="preserve">Title 70 O.S. 2004 Supp., Section 3218.2B provides as follows:  
</t>
    </r>
    <r>
      <rPr>
        <i/>
        <sz val="10"/>
        <rFont val="Times New Roman"/>
        <family val="1"/>
      </rPr>
      <t>By January 1 of each year, the Oklahoma State Regents for Higher Education shall submit a report to the Governor, the President Pro Tempore of the Senate, the Speaker of the House of Representatives, and the minority floor leaders and education committee chairs of both houses of the Oklahoma Legislature, of the actions taken in regard to and the schedule of tuition and fees approved for The Oklahoma State System of Higher Education for the current academic year.  The annual report shall include data on the impact of any tuition or fee increases on the ability of students to meet the costs of attendance, enrollment patterns, availability of financial aid, and any other data considered relevant by the State Regents.</t>
    </r>
  </si>
  <si>
    <t>***Use of Revenue from Dedicated Fees:  Requests for new fees or increases to existing fees will be thoroughly reviewed to ensure that the fees are required to meet specific costs and not requested to obscure, in essence, a tuition increase.***</t>
  </si>
  <si>
    <t>Date Approved by Local Governing Board:</t>
  </si>
  <si>
    <t>Parking and/or Transit Fee</t>
  </si>
  <si>
    <t>Legislature Adjourns</t>
  </si>
  <si>
    <t>Cost for 24 Credit Hours</t>
  </si>
  <si>
    <t>Physical Therapy -- Doctoral</t>
  </si>
  <si>
    <t>*Enter corresponding peer limit for each professional program--see Professional Program Peer Limit list</t>
  </si>
  <si>
    <t>Total Resident Tuition &amp; Mandatory Fees</t>
  </si>
  <si>
    <t>Total Nonresident Tuition &amp; Mandatory Fees</t>
  </si>
  <si>
    <t>Legislative Peer Comparison</t>
  </si>
  <si>
    <t>Institution:</t>
  </si>
  <si>
    <t>Subtotal E&amp;G Part I(290 Fund) Mandatory Fees</t>
  </si>
  <si>
    <t>Subtotal Auxiliary(700 Fund) Mandatory Fees</t>
  </si>
  <si>
    <t xml:space="preserve">  (Includes OSU, Tulsa; OU Health Sciences Center; and OU, Tulsa)</t>
  </si>
  <si>
    <t xml:space="preserve">Date Approved by Local Governing Board: </t>
  </si>
  <si>
    <t>Guaranteed Tuition Rate shall not exceed 115% of the nonguaranteed tuition rate.</t>
  </si>
  <si>
    <t>Possible Regents Tuition Review Meeting</t>
  </si>
  <si>
    <t>To assist this office in compiling this annual report, please provide information on the impact of any tuition or fee increases on your students by responding to the questions below with detailed information.</t>
  </si>
  <si>
    <t>Provide detailed justification for all tuition and mandatory fee increases, regardless of the amount of increase.</t>
  </si>
  <si>
    <t>(Includes OSU-OKC; OSU-Okmulgee; OSU, Tulsa; OU Health Sciences Center; and OU, Tulsa)</t>
  </si>
  <si>
    <t xml:space="preserve">Regional Universities  </t>
  </si>
  <si>
    <t>University of Central Oklahoma</t>
  </si>
  <si>
    <t>Univ of Science &amp; Arts of Okla</t>
  </si>
  <si>
    <t>Undergraduate nonresident tuition and mandatory fees shall be less than 105 percent (105%) of the average of nonresident tuition and mandatory fees at peer institutions for each tier.</t>
  </si>
  <si>
    <t>**Provide detailed justification on narrative form for all tuition and mandatory fee increases.**</t>
  </si>
  <si>
    <r>
      <t>***</t>
    </r>
    <r>
      <rPr>
        <b/>
        <i/>
        <u/>
        <sz val="11"/>
        <rFont val="Times New Roman"/>
        <family val="1"/>
      </rPr>
      <t>Use of Revenue from Dedicated Fees</t>
    </r>
    <r>
      <rPr>
        <i/>
        <sz val="11"/>
        <rFont val="Times New Roman"/>
        <family val="1"/>
      </rPr>
      <t>:  Requests for new fees or increases to existing fees will be thoroughly reviewed to ensure that the fees are required to meet specific costs and not requested to obscure, in essence, a tuition increase.***</t>
    </r>
  </si>
  <si>
    <t>Preliminary Schedule -- Some Dates Subject to Change</t>
  </si>
  <si>
    <t>Undergraduate                                (30 Credit Hours)</t>
  </si>
  <si>
    <t>Tuition:</t>
  </si>
  <si>
    <t>Tuition and Mandatory Fees</t>
  </si>
  <si>
    <t>B.  Auxiliary (700 Fund)</t>
  </si>
  <si>
    <t>A.   E&amp;G Part I (290 Fund)</t>
  </si>
  <si>
    <t>II</t>
  </si>
  <si>
    <t>A.  E&amp;G Part I (290 Fund)</t>
  </si>
  <si>
    <r>
      <t>***</t>
    </r>
    <r>
      <rPr>
        <b/>
        <i/>
        <u/>
        <sz val="9"/>
        <rFont val="Times New Roman"/>
        <family val="1"/>
      </rPr>
      <t>Use of Revenue from Dedicated Fees</t>
    </r>
    <r>
      <rPr>
        <i/>
        <sz val="9"/>
        <rFont val="Times New Roman"/>
        <family val="1"/>
      </rPr>
      <t>:  Requests for new fees or increases to existing fees will be thoroughly reviewed to ensure that the fees are required to meet specific costs and not requested to obscure, in essence, a tuition increase.***</t>
    </r>
  </si>
  <si>
    <t>To Be Determined</t>
  </si>
  <si>
    <r>
      <t>***</t>
    </r>
    <r>
      <rPr>
        <b/>
        <i/>
        <u/>
        <sz val="10"/>
        <rFont val="Times New Roman"/>
        <family val="1"/>
      </rPr>
      <t>Use of Revenue from Dedicated Fees</t>
    </r>
    <r>
      <rPr>
        <i/>
        <sz val="10"/>
        <rFont val="Times New Roman"/>
        <family val="1"/>
      </rPr>
      <t>:  Requests for new fees or increases to existing fees will be thoroughly reviewed to ensure that the fees are required to meet specific costs and not requested to obscure, in essence, a tuition increase.***</t>
    </r>
  </si>
  <si>
    <r>
      <t>***</t>
    </r>
    <r>
      <rPr>
        <b/>
        <i/>
        <u/>
        <sz val="12"/>
        <rFont val="Times New Roman"/>
        <family val="1"/>
      </rPr>
      <t>Use of Revenue from Dedicated Fees</t>
    </r>
    <r>
      <rPr>
        <i/>
        <sz val="12"/>
        <rFont val="Times New Roman"/>
        <family val="1"/>
      </rPr>
      <t>:  Requests for new fees or increases to existing fees will be thoroughly reviewed to ensure that the fees are required to meet specific costs and not requested to obscure, in essence, a tuition increase.***</t>
    </r>
  </si>
  <si>
    <t>Credit Hours</t>
  </si>
  <si>
    <t xml:space="preserve">Undergraduate Resident </t>
  </si>
  <si>
    <t>Credit Hour Rate</t>
  </si>
  <si>
    <t>0-11</t>
  </si>
  <si>
    <t>Flat-Rate Per Semester</t>
  </si>
  <si>
    <t>Flat-Rate Per Year</t>
  </si>
  <si>
    <t>Per                         Credit Hour                   Rate</t>
  </si>
  <si>
    <t>Per Credit Hour Rate</t>
  </si>
  <si>
    <t>12-18</t>
  </si>
  <si>
    <t>Master of Science in Nursing</t>
  </si>
  <si>
    <t>Cost for Total        Credit Hours</t>
  </si>
  <si>
    <t>Cost for             30 Credit Hours</t>
  </si>
  <si>
    <t>Cost for           30 Credit Hours</t>
  </si>
  <si>
    <t>Flat-Rate Tuition</t>
  </si>
  <si>
    <t>See "Prof'l PeerLimit" Tab</t>
  </si>
  <si>
    <t>Northwestern Oklahoma State University</t>
  </si>
  <si>
    <t>Nursing -- Doctor of Nursing Practice</t>
  </si>
  <si>
    <t>Guaranteed Tuition &amp; Mandatory Fees</t>
  </si>
  <si>
    <t>Same as Mandatory Fees for FY22 Non-Guaranteed Tuition Rate</t>
  </si>
  <si>
    <t xml:space="preserve">Proposed FY21          Rates </t>
  </si>
  <si>
    <t>February 2, 2021 at 5:00 p.m.</t>
  </si>
  <si>
    <t>FY23 TUITION AND FEE TIMELINE</t>
  </si>
  <si>
    <t>Posting of FY23 Institutional Peer Limits for Tuition and Mandatory Fees</t>
  </si>
  <si>
    <t>Deadline for Submission of FY23 Requests for Changes to Academic Services Fees</t>
  </si>
  <si>
    <t>Deadline for Submission of Professional Program Peer Data for FY23</t>
  </si>
  <si>
    <t>Posting of Requested Changes to FY23 Academic Services Fees</t>
  </si>
  <si>
    <t>State Regents Meeting
March 24, 2022</t>
  </si>
  <si>
    <t>Distribute FY23 Tuition and Mandatory Fee Request Forms to Institutions</t>
  </si>
  <si>
    <t>April 26, 2022</t>
  </si>
  <si>
    <t>Public Hearing on FY23 Legislative Peer Limits and Requested Changes to Academic Services Fees</t>
  </si>
  <si>
    <t>State Regents Meeting
April 28, 2022 at 9:00 a.m.</t>
  </si>
  <si>
    <t>Wednesday, June 8, 2022 at 5:00 p.m.</t>
  </si>
  <si>
    <t>State Regents' Consideration and Approval of FY23 Tuition and Fee Requests</t>
  </si>
  <si>
    <t>State Regents Meeting
Thursday, June 23, 2022 at 9:00 a.m.</t>
  </si>
  <si>
    <t>Friday, May 27, 2022 at 5:00 p.m.</t>
  </si>
  <si>
    <t>% Chg            from FY22</t>
  </si>
  <si>
    <t>$ Chg                from FY22</t>
  </si>
  <si>
    <t>FY23 Flat-Rate Tuition</t>
  </si>
  <si>
    <t>FY22 Tuition &amp; Fees</t>
  </si>
  <si>
    <t>FY23 Tuition &amp; Mandatory Fees</t>
  </si>
  <si>
    <t>FY23 Tuition and Mandatory Fee Request</t>
  </si>
  <si>
    <t xml:space="preserve">FY22
 Rates </t>
  </si>
  <si>
    <t xml:space="preserve">Describe the projected impact of tuition and fee increases on your institution's enrollment pattern for FY23. </t>
  </si>
  <si>
    <t>Describe cost effective measures which your institution will implement in FY23.</t>
  </si>
  <si>
    <t>FY23 Legislative Peer Limits for Tuition and Mandatory Fees</t>
  </si>
  <si>
    <t>FY23 Peer Limit for Resident Tuition and Mandatory Fees</t>
  </si>
  <si>
    <t>FY23 Per Credit Hour Rate</t>
  </si>
  <si>
    <t>FY23 Peer Limit for Nonresident Tuition and Mandatory Fees</t>
  </si>
  <si>
    <t>70 O.S. Section 3218.8, provides that the limits for undergraduate resident tuition and mandatory fees shall be less than the average of resident tuition and mandatory fees at peer institutions for each tier.  Guaranteed tuition shall not exceed one hundred and fifteen percent (115%) of the nonguaranteed tuition rate.</t>
  </si>
  <si>
    <t>70 O. S Section 3218.9, provides that the limits for graduate resident and graduate nonresident tuition and mandatory fees shall be less than the average resident and nonresident tuition and mandatory fees at peer institutions for each tier.</t>
  </si>
  <si>
    <t>At their meeting in June 2022, State Regents will consider FY23 undergraduate and graduate tuition and mandatory fee requests from institutions which are within the legislative limits posted above.</t>
  </si>
  <si>
    <t xml:space="preserve">Proposed FY23 Rates </t>
  </si>
  <si>
    <t>Proposed FY23 Gtd Rate</t>
  </si>
  <si>
    <t>Same as Mandatory Fees for FY23 Non-Guaranteed Tuition Rate</t>
  </si>
  <si>
    <t>Diff from FY23 NG Rate</t>
  </si>
  <si>
    <t>FY23 Peer Limit -- Research Universities</t>
  </si>
  <si>
    <t>Institutional Request for FY23</t>
  </si>
  <si>
    <t>$ Chg from FY22</t>
  </si>
  <si>
    <t>% 
Chg from FY22</t>
  </si>
  <si>
    <t xml:space="preserve"> FY22 Gtd Rate</t>
  </si>
  <si>
    <t>% Chg from FY22</t>
  </si>
  <si>
    <t>Percentage Change from FY22**</t>
  </si>
  <si>
    <t>FY23 Guaranteed Tuition &amp; Mandatory Fees</t>
  </si>
  <si>
    <t>FY23 Peer Limit -- Regional Universities</t>
  </si>
  <si>
    <t>FY23 Peer Limit -- UCO</t>
  </si>
  <si>
    <t>FY23 Peer Limit -- USAO</t>
  </si>
  <si>
    <t>FY23 Peer Limit -- Community Colleges</t>
  </si>
  <si>
    <t>70 O.S. Section 3218.9, provides that the limits for professional program resident and nonresident tuition and mandatory fees shall be less than the average of resident and nonresident tuition and mandatory fees for like-type professional programs at public institutions.</t>
  </si>
  <si>
    <t>FY23 Peer Limit -- Professional Program*</t>
  </si>
  <si>
    <t>Deadline for Submission of FY23 Tuition and Mandatory Fee Requests</t>
  </si>
  <si>
    <t>Distribute Forms to Institutions for Submitting FY23 Requests for Changes to Academic Services Fees</t>
  </si>
  <si>
    <t>October 29,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</si>
</sst>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F800]dddd\,\ mmmm\ dd\,\ yyyy"/>
    <numFmt numFmtId="168" formatCode="0.0000%"/>
    <numFmt numFmtId="169" formatCode="_([$€-2]* #,##0.00_);_([$€-2]* \(#,##0.00\);_([$€-2]* &quot;-&quot;??_)"/>
    <numFmt numFmtId="170" formatCode="&quot;$&quot;#,##0"/>
  </numFmts>
  <fonts count="96">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b/>
      <sz val="9"/>
      <name val="Times New Roman"/>
      <family val="1"/>
    </font>
    <font>
      <sz val="10"/>
      <name val="Times New Roman"/>
      <family val="1"/>
    </font>
    <font>
      <b/>
      <sz val="12"/>
      <color indexed="81"/>
      <name val="Tahoma"/>
      <family val="2"/>
    </font>
    <font>
      <sz val="8"/>
      <color indexed="81"/>
      <name val="Tahoma"/>
      <family val="2"/>
    </font>
    <font>
      <sz val="10"/>
      <color indexed="81"/>
      <name val="Tahoma"/>
      <family val="2"/>
    </font>
    <font>
      <b/>
      <i/>
      <sz val="11"/>
      <name val="Times New Roman"/>
      <family val="1"/>
    </font>
    <font>
      <b/>
      <i/>
      <sz val="10"/>
      <name val="Times New Roman"/>
      <family val="1"/>
    </font>
    <font>
      <i/>
      <sz val="10"/>
      <name val="Times New Roman"/>
      <family val="1"/>
    </font>
    <font>
      <b/>
      <i/>
      <u/>
      <sz val="10"/>
      <name val="Times New Roman"/>
      <family val="1"/>
    </font>
    <font>
      <sz val="8"/>
      <name val="Times New Roman"/>
      <family val="1"/>
    </font>
    <font>
      <sz val="12"/>
      <name val="Arial"/>
      <family val="2"/>
    </font>
    <font>
      <b/>
      <sz val="12"/>
      <name val="Times New Roman"/>
      <family val="1"/>
    </font>
    <font>
      <b/>
      <i/>
      <sz val="10"/>
      <color indexed="10"/>
      <name val="Times New Roman"/>
      <family val="1"/>
    </font>
    <font>
      <sz val="11"/>
      <name val="Arial"/>
      <family val="2"/>
    </font>
    <font>
      <b/>
      <i/>
      <sz val="16"/>
      <name val="Arial"/>
      <family val="2"/>
    </font>
    <font>
      <b/>
      <i/>
      <sz val="12"/>
      <name val="Times New Roman"/>
      <family val="1"/>
    </font>
    <font>
      <u/>
      <sz val="10"/>
      <name val="Times New Roman"/>
      <family val="1"/>
    </font>
    <font>
      <b/>
      <i/>
      <sz val="9"/>
      <name val="Times New Roman"/>
      <family val="1"/>
    </font>
    <font>
      <i/>
      <sz val="11"/>
      <name val="Times New Roman"/>
      <family val="1"/>
    </font>
    <font>
      <i/>
      <sz val="9"/>
      <name val="Times New Roman"/>
      <family val="1"/>
    </font>
    <font>
      <b/>
      <i/>
      <u/>
      <sz val="11"/>
      <name val="Times New Roman"/>
      <family val="1"/>
    </font>
    <font>
      <b/>
      <i/>
      <u/>
      <sz val="10"/>
      <name val="Arial"/>
      <family val="2"/>
    </font>
    <font>
      <b/>
      <sz val="11"/>
      <name val="Times New Roman"/>
      <family val="1"/>
    </font>
    <font>
      <b/>
      <u/>
      <sz val="10"/>
      <name val="Times New Roman"/>
      <family val="1"/>
    </font>
    <font>
      <b/>
      <sz val="10"/>
      <color theme="1"/>
      <name val="Times New Roman"/>
      <family val="1"/>
    </font>
    <font>
      <sz val="11"/>
      <name val="Times New Roman"/>
      <family val="1"/>
    </font>
    <font>
      <b/>
      <i/>
      <u/>
      <sz val="9"/>
      <name val="Times New Roman"/>
      <family val="1"/>
    </font>
    <font>
      <i/>
      <sz val="10"/>
      <name val="Arial"/>
      <family val="2"/>
    </font>
    <font>
      <sz val="12"/>
      <name val="Times New Roman"/>
      <family val="1"/>
    </font>
    <font>
      <i/>
      <sz val="12"/>
      <name val="Times New Roman"/>
      <family val="1"/>
    </font>
    <font>
      <b/>
      <i/>
      <u/>
      <sz val="12"/>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u/>
      <sz val="10"/>
      <color indexed="12"/>
      <name val="Arial"/>
      <family val="2"/>
    </font>
    <font>
      <sz val="10"/>
      <color theme="1"/>
      <name val="Arial"/>
      <family val="2"/>
    </font>
    <font>
      <u/>
      <sz val="11"/>
      <color theme="10"/>
      <name val="Calibri"/>
      <family val="2"/>
      <scheme val="minor"/>
    </font>
    <font>
      <u/>
      <sz val="10"/>
      <color theme="10"/>
      <name val="Arial"/>
      <family val="2"/>
    </font>
    <font>
      <sz val="10"/>
      <color indexed="8"/>
      <name val="Times New Roman"/>
      <family val="1"/>
    </font>
    <font>
      <sz val="10"/>
      <name val="Palatino"/>
      <family val="1"/>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ourier"/>
      <family val="3"/>
    </font>
    <font>
      <sz val="10"/>
      <color indexed="8"/>
      <name val="Arial"/>
      <family val="2"/>
    </font>
    <font>
      <sz val="10"/>
      <name val="Courier New"/>
      <family val="3"/>
    </font>
    <font>
      <sz val="7"/>
      <name val="Helvetica"/>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u/>
      <sz val="10"/>
      <color theme="10"/>
      <name val="Courier"/>
      <family val="3"/>
    </font>
    <font>
      <sz val="11"/>
      <color indexed="52"/>
      <name val="Calibri"/>
      <family val="2"/>
      <scheme val="minor"/>
    </font>
    <font>
      <sz val="11"/>
      <color indexed="60"/>
      <name val="Calibri"/>
      <family val="2"/>
      <scheme val="minor"/>
    </font>
    <font>
      <sz val="12"/>
      <color theme="1"/>
      <name val="Calibri"/>
      <family val="2"/>
      <scheme val="minor"/>
    </font>
    <font>
      <sz val="12"/>
      <color theme="1"/>
      <name val="Calibri"/>
      <family val="2"/>
      <charset val="129"/>
      <scheme val="minor"/>
    </font>
    <font>
      <b/>
      <sz val="18"/>
      <color indexed="56"/>
      <name val="Cambria"/>
      <family val="2"/>
      <scheme val="major"/>
    </font>
    <font>
      <sz val="12"/>
      <name val="Arial MT"/>
    </font>
    <font>
      <u/>
      <sz val="10"/>
      <color theme="10"/>
      <name val="Times New Roman"/>
      <family val="1"/>
    </font>
    <font>
      <sz val="10"/>
      <name val="Arial"/>
    </font>
  </fonts>
  <fills count="6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24"/>
      </patternFill>
    </fill>
  </fills>
  <borders count="180">
    <border>
      <left/>
      <right/>
      <top/>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top style="hair">
        <color indexed="64"/>
      </top>
      <bottom/>
      <diagonal/>
    </border>
    <border>
      <left/>
      <right style="hair">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right/>
      <top style="hair">
        <color indexed="64"/>
      </top>
      <bottom style="hair">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1"/>
      </left>
      <right/>
      <top style="thick">
        <color indexed="21"/>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11759">
    <xf numFmtId="0" fontId="0" fillId="0" borderId="0"/>
    <xf numFmtId="43" fontId="4" fillId="0" borderId="0" applyFont="0" applyFill="0" applyBorder="0" applyAlignment="0" applyProtection="0"/>
    <xf numFmtId="9" fontId="4" fillId="0" borderId="0" applyFont="0" applyFill="0" applyBorder="0" applyAlignment="0" applyProtection="0"/>
    <xf numFmtId="0" fontId="37" fillId="0" borderId="0" applyNumberFormat="0" applyFill="0" applyBorder="0" applyAlignment="0" applyProtection="0"/>
    <xf numFmtId="0" fontId="38" fillId="0" borderId="158" applyNumberFormat="0" applyFill="0" applyAlignment="0" applyProtection="0"/>
    <xf numFmtId="0" fontId="39" fillId="0" borderId="159" applyNumberFormat="0" applyFill="0" applyAlignment="0" applyProtection="0"/>
    <xf numFmtId="0" fontId="40" fillId="0" borderId="160" applyNumberFormat="0" applyFill="0" applyAlignment="0" applyProtection="0"/>
    <xf numFmtId="0" fontId="40" fillId="0" borderId="0" applyNumberFormat="0" applyFill="0" applyBorder="0" applyAlignment="0" applyProtection="0"/>
    <xf numFmtId="0" fontId="41" fillId="7" borderId="0" applyNumberFormat="0" applyBorder="0" applyAlignment="0" applyProtection="0"/>
    <xf numFmtId="0" fontId="42" fillId="8" borderId="0" applyNumberFormat="0" applyBorder="0" applyAlignment="0" applyProtection="0"/>
    <xf numFmtId="0" fontId="43" fillId="9" borderId="0" applyNumberFormat="0" applyBorder="0" applyAlignment="0" applyProtection="0"/>
    <xf numFmtId="0" fontId="44" fillId="10" borderId="161" applyNumberFormat="0" applyAlignment="0" applyProtection="0"/>
    <xf numFmtId="0" fontId="45" fillId="11" borderId="162" applyNumberFormat="0" applyAlignment="0" applyProtection="0"/>
    <xf numFmtId="0" fontId="46" fillId="11" borderId="161" applyNumberFormat="0" applyAlignment="0" applyProtection="0"/>
    <xf numFmtId="0" fontId="47" fillId="0" borderId="163" applyNumberFormat="0" applyFill="0" applyAlignment="0" applyProtection="0"/>
    <xf numFmtId="0" fontId="48" fillId="12" borderId="164"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165" applyNumberFormat="0" applyFill="0" applyAlignment="0" applyProtection="0"/>
    <xf numFmtId="0" fontId="5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52" fillId="36" borderId="0" applyNumberFormat="0" applyBorder="0" applyAlignment="0" applyProtection="0"/>
    <xf numFmtId="169" fontId="37" fillId="0" borderId="0" applyNumberFormat="0" applyFill="0" applyBorder="0" applyAlignment="0" applyProtection="0"/>
    <xf numFmtId="169" fontId="38" fillId="0" borderId="158" applyNumberFormat="0" applyFill="0" applyAlignment="0" applyProtection="0"/>
    <xf numFmtId="169" fontId="39" fillId="0" borderId="159" applyNumberFormat="0" applyFill="0" applyAlignment="0" applyProtection="0"/>
    <xf numFmtId="169" fontId="40" fillId="0" borderId="160" applyNumberFormat="0" applyFill="0" applyAlignment="0" applyProtection="0"/>
    <xf numFmtId="169" fontId="40" fillId="0" borderId="0" applyNumberFormat="0" applyFill="0" applyBorder="0" applyAlignment="0" applyProtection="0"/>
    <xf numFmtId="169" fontId="41" fillId="7" borderId="0" applyNumberFormat="0" applyBorder="0" applyAlignment="0" applyProtection="0"/>
    <xf numFmtId="169" fontId="42" fillId="8" borderId="0" applyNumberFormat="0" applyBorder="0" applyAlignment="0" applyProtection="0"/>
    <xf numFmtId="169" fontId="43" fillId="9" borderId="0" applyNumberFormat="0" applyBorder="0" applyAlignment="0" applyProtection="0"/>
    <xf numFmtId="169" fontId="44" fillId="10" borderId="161" applyNumberFormat="0" applyAlignment="0" applyProtection="0"/>
    <xf numFmtId="169" fontId="45" fillId="11" borderId="162" applyNumberFormat="0" applyAlignment="0" applyProtection="0"/>
    <xf numFmtId="169" fontId="46" fillId="11" borderId="161" applyNumberFormat="0" applyAlignment="0" applyProtection="0"/>
    <xf numFmtId="169" fontId="47" fillId="0" borderId="163" applyNumberFormat="0" applyFill="0" applyAlignment="0" applyProtection="0"/>
    <xf numFmtId="169" fontId="48" fillId="12" borderId="164" applyNumberFormat="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51" fillId="0" borderId="165" applyNumberFormat="0" applyFill="0" applyAlignment="0" applyProtection="0"/>
    <xf numFmtId="169" fontId="52" fillId="13" borderId="0" applyNumberFormat="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52" fillId="16" borderId="0" applyNumberFormat="0" applyBorder="0" applyAlignment="0" applyProtection="0"/>
    <xf numFmtId="169" fontId="52" fillId="17"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52" fillId="20" borderId="0" applyNumberFormat="0" applyBorder="0" applyAlignment="0" applyProtection="0"/>
    <xf numFmtId="169" fontId="52" fillId="21"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52" fillId="24" borderId="0" applyNumberFormat="0" applyBorder="0" applyAlignment="0" applyProtection="0"/>
    <xf numFmtId="169" fontId="52" fillId="25"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52" fillId="28" borderId="0" applyNumberFormat="0" applyBorder="0" applyAlignment="0" applyProtection="0"/>
    <xf numFmtId="169" fontId="52" fillId="29"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52" fillId="32" borderId="0" applyNumberFormat="0" applyBorder="0" applyAlignment="0" applyProtection="0"/>
    <xf numFmtId="169" fontId="52" fillId="33"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2" fillId="36" borderId="0" applyNumberFormat="0" applyBorder="0" applyAlignment="0" applyProtection="0"/>
    <xf numFmtId="0" fontId="2" fillId="0" borderId="0"/>
    <xf numFmtId="0" fontId="2" fillId="18"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9" borderId="0" applyNumberFormat="0" applyBorder="0" applyAlignment="0" applyProtection="0"/>
    <xf numFmtId="0" fontId="2" fillId="35" borderId="0" applyNumberFormat="0" applyBorder="0" applyAlignment="0" applyProtection="0"/>
    <xf numFmtId="0" fontId="2" fillId="14" borderId="0" applyNumberFormat="0" applyBorder="0" applyAlignment="0" applyProtection="0"/>
    <xf numFmtId="9" fontId="53" fillId="0" borderId="0" applyFont="0" applyFill="0" applyBorder="0" applyAlignment="0" applyProtection="0"/>
    <xf numFmtId="169" fontId="55" fillId="0" borderId="0" applyNumberFormat="0" applyFill="0" applyBorder="0" applyAlignment="0" applyProtection="0">
      <alignment vertical="top"/>
      <protection locked="0"/>
    </xf>
    <xf numFmtId="0" fontId="53" fillId="0" borderId="0"/>
    <xf numFmtId="43" fontId="53" fillId="0" borderId="0" applyFont="0" applyFill="0" applyBorder="0" applyAlignment="0" applyProtection="0"/>
    <xf numFmtId="0" fontId="53" fillId="0" borderId="0"/>
    <xf numFmtId="44" fontId="53" fillId="0" borderId="0" applyFont="0" applyFill="0" applyBorder="0" applyAlignment="0" applyProtection="0"/>
    <xf numFmtId="9" fontId="53" fillId="0" borderId="0" applyFont="0" applyFill="0" applyBorder="0" applyAlignment="0" applyProtection="0"/>
    <xf numFmtId="0" fontId="58" fillId="0" borderId="0" applyNumberForma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169" fontId="53"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5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3" fillId="0" borderId="0" applyFont="0" applyFill="0" applyBorder="0" applyAlignment="0" applyProtection="0"/>
    <xf numFmtId="169" fontId="4" fillId="0" borderId="0"/>
    <xf numFmtId="169" fontId="4" fillId="0" borderId="0"/>
    <xf numFmtId="169" fontId="4" fillId="0" borderId="0"/>
    <xf numFmtId="169" fontId="4" fillId="0" borderId="0"/>
    <xf numFmtId="169" fontId="53" fillId="0" borderId="0"/>
    <xf numFmtId="9" fontId="4"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169" fontId="4" fillId="0" borderId="0"/>
    <xf numFmtId="169" fontId="53" fillId="0" borderId="0"/>
    <xf numFmtId="43" fontId="53"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xf numFmtId="44" fontId="4" fillId="0" borderId="0" applyFont="0" applyFill="0" applyBorder="0" applyAlignment="0" applyProtection="0"/>
    <xf numFmtId="169" fontId="4"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9" fontId="4" fillId="0" borderId="0" applyFont="0" applyFill="0" applyBorder="0" applyAlignment="0" applyProtection="0"/>
    <xf numFmtId="44" fontId="53" fillId="0" borderId="0" applyFont="0" applyFill="0" applyBorder="0" applyAlignment="0" applyProtection="0"/>
    <xf numFmtId="43" fontId="53" fillId="0" borderId="0" applyFont="0" applyFill="0" applyBorder="0" applyAlignment="0" applyProtection="0"/>
    <xf numFmtId="44" fontId="53" fillId="0" borderId="0" applyFont="0" applyFill="0" applyBorder="0" applyAlignment="0" applyProtection="0"/>
    <xf numFmtId="169" fontId="53" fillId="0" borderId="0"/>
    <xf numFmtId="9" fontId="53"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2" fillId="0" borderId="0"/>
    <xf numFmtId="9" fontId="2" fillId="0" borderId="0" applyFont="0" applyFill="0" applyBorder="0" applyAlignment="0" applyProtection="0"/>
    <xf numFmtId="169" fontId="4" fillId="0" borderId="0"/>
    <xf numFmtId="43" fontId="4" fillId="0" borderId="0" applyFont="0" applyFill="0" applyBorder="0" applyAlignment="0" applyProtection="0"/>
    <xf numFmtId="169" fontId="2" fillId="0" borderId="0"/>
    <xf numFmtId="169" fontId="53" fillId="0" borderId="0"/>
    <xf numFmtId="169" fontId="4" fillId="0" borderId="0"/>
    <xf numFmtId="9" fontId="53" fillId="0" borderId="0" applyFont="0" applyFill="0" applyBorder="0" applyAlignment="0" applyProtection="0"/>
    <xf numFmtId="43" fontId="4" fillId="0" borderId="0" applyFont="0" applyFill="0" applyBorder="0" applyAlignment="0" applyProtection="0"/>
    <xf numFmtId="169" fontId="2" fillId="0" borderId="0"/>
    <xf numFmtId="169" fontId="53" fillId="0" borderId="0"/>
    <xf numFmtId="9" fontId="53"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0" fillId="0" borderId="0"/>
    <xf numFmtId="169" fontId="62" fillId="38" borderId="0" applyNumberFormat="0" applyBorder="0" applyAlignment="0" applyProtection="0"/>
    <xf numFmtId="169" fontId="62" fillId="39" borderId="0" applyNumberFormat="0" applyBorder="0" applyAlignment="0" applyProtection="0"/>
    <xf numFmtId="169" fontId="62" fillId="40" borderId="0" applyNumberFormat="0" applyBorder="0" applyAlignment="0" applyProtection="0"/>
    <xf numFmtId="169" fontId="62" fillId="41" borderId="0" applyNumberFormat="0" applyBorder="0" applyAlignment="0" applyProtection="0"/>
    <xf numFmtId="169" fontId="62" fillId="42" borderId="0" applyNumberFormat="0" applyBorder="0" applyAlignment="0" applyProtection="0"/>
    <xf numFmtId="169" fontId="62" fillId="43" borderId="0" applyNumberFormat="0" applyBorder="0" applyAlignment="0" applyProtection="0"/>
    <xf numFmtId="169" fontId="62" fillId="44" borderId="0" applyNumberFormat="0" applyBorder="0" applyAlignment="0" applyProtection="0"/>
    <xf numFmtId="169" fontId="62" fillId="45" borderId="0" applyNumberFormat="0" applyBorder="0" applyAlignment="0" applyProtection="0"/>
    <xf numFmtId="169" fontId="62" fillId="46" borderId="0" applyNumberFormat="0" applyBorder="0" applyAlignment="0" applyProtection="0"/>
    <xf numFmtId="169" fontId="62" fillId="41" borderId="0" applyNumberFormat="0" applyBorder="0" applyAlignment="0" applyProtection="0"/>
    <xf numFmtId="169" fontId="62" fillId="44" borderId="0" applyNumberFormat="0" applyBorder="0" applyAlignment="0" applyProtection="0"/>
    <xf numFmtId="169" fontId="62" fillId="47" borderId="0" applyNumberFormat="0" applyBorder="0" applyAlignment="0" applyProtection="0"/>
    <xf numFmtId="169" fontId="63" fillId="48" borderId="0" applyNumberFormat="0" applyBorder="0" applyAlignment="0" applyProtection="0"/>
    <xf numFmtId="169" fontId="63" fillId="45" borderId="0" applyNumberFormat="0" applyBorder="0" applyAlignment="0" applyProtection="0"/>
    <xf numFmtId="169" fontId="63" fillId="46" borderId="0" applyNumberFormat="0" applyBorder="0" applyAlignment="0" applyProtection="0"/>
    <xf numFmtId="169" fontId="63" fillId="49" borderId="0" applyNumberFormat="0" applyBorder="0" applyAlignment="0" applyProtection="0"/>
    <xf numFmtId="169" fontId="63" fillId="50" borderId="0" applyNumberFormat="0" applyBorder="0" applyAlignment="0" applyProtection="0"/>
    <xf numFmtId="169" fontId="63" fillId="51" borderId="0" applyNumberFormat="0" applyBorder="0" applyAlignment="0" applyProtection="0"/>
    <xf numFmtId="169" fontId="63" fillId="52" borderId="0" applyNumberFormat="0" applyBorder="0" applyAlignment="0" applyProtection="0"/>
    <xf numFmtId="169" fontId="63" fillId="53" borderId="0" applyNumberFormat="0" applyBorder="0" applyAlignment="0" applyProtection="0"/>
    <xf numFmtId="169" fontId="63" fillId="54" borderId="0" applyNumberFormat="0" applyBorder="0" applyAlignment="0" applyProtection="0"/>
    <xf numFmtId="169" fontId="63" fillId="49" borderId="0" applyNumberFormat="0" applyBorder="0" applyAlignment="0" applyProtection="0"/>
    <xf numFmtId="169" fontId="63" fillId="50" borderId="0" applyNumberFormat="0" applyBorder="0" applyAlignment="0" applyProtection="0"/>
    <xf numFmtId="169" fontId="63" fillId="55" borderId="0" applyNumberFormat="0" applyBorder="0" applyAlignment="0" applyProtection="0"/>
    <xf numFmtId="169" fontId="64" fillId="39" borderId="0" applyNumberFormat="0" applyBorder="0" applyAlignment="0" applyProtection="0"/>
    <xf numFmtId="169" fontId="65" fillId="56" borderId="167" applyNumberFormat="0" applyAlignment="0" applyProtection="0"/>
    <xf numFmtId="169" fontId="66" fillId="57" borderId="168" applyNumberFormat="0" applyAlignment="0" applyProtection="0"/>
    <xf numFmtId="40" fontId="6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61" fillId="0" borderId="0" applyFont="0" applyFill="0" applyBorder="0" applyAlignment="0" applyProtection="0"/>
    <xf numFmtId="44" fontId="4" fillId="0" borderId="0" applyFont="0" applyFill="0" applyBorder="0" applyAlignment="0" applyProtection="0"/>
    <xf numFmtId="169" fontId="67" fillId="0" borderId="0" applyNumberFormat="0" applyFill="0" applyBorder="0" applyAlignment="0" applyProtection="0"/>
    <xf numFmtId="169" fontId="68" fillId="40" borderId="0" applyNumberFormat="0" applyBorder="0" applyAlignment="0" applyProtection="0"/>
    <xf numFmtId="169" fontId="69" fillId="0" borderId="169" applyNumberFormat="0" applyFill="0" applyAlignment="0" applyProtection="0"/>
    <xf numFmtId="169" fontId="70" fillId="0" borderId="170" applyNumberFormat="0" applyFill="0" applyAlignment="0" applyProtection="0"/>
    <xf numFmtId="169" fontId="71" fillId="0" borderId="171" applyNumberFormat="0" applyFill="0" applyAlignment="0" applyProtection="0"/>
    <xf numFmtId="169" fontId="71" fillId="0" borderId="0" applyNumberFormat="0" applyFill="0" applyBorder="0" applyAlignment="0" applyProtection="0"/>
    <xf numFmtId="169" fontId="72" fillId="43" borderId="167" applyNumberFormat="0" applyAlignment="0" applyProtection="0"/>
    <xf numFmtId="169" fontId="73" fillId="0" borderId="172" applyNumberFormat="0" applyFill="0" applyAlignment="0" applyProtection="0"/>
    <xf numFmtId="169" fontId="74" fillId="58" borderId="0" applyNumberFormat="0" applyBorder="0" applyAlignment="0" applyProtection="0"/>
    <xf numFmtId="169" fontId="4" fillId="0" borderId="0"/>
    <xf numFmtId="169" fontId="4" fillId="59" borderId="173" applyNumberFormat="0" applyFont="0" applyAlignment="0" applyProtection="0"/>
    <xf numFmtId="169" fontId="75" fillId="56" borderId="174" applyNumberFormat="0" applyAlignment="0" applyProtection="0"/>
    <xf numFmtId="9" fontId="61" fillId="0" borderId="0" applyFont="0" applyFill="0" applyBorder="0" applyAlignment="0" applyProtection="0"/>
    <xf numFmtId="169" fontId="76" fillId="0" borderId="0" applyNumberFormat="0" applyFill="0" applyBorder="0" applyAlignment="0" applyProtection="0"/>
    <xf numFmtId="169" fontId="77" fillId="0" borderId="175" applyNumberFormat="0" applyFill="0" applyAlignment="0" applyProtection="0"/>
    <xf numFmtId="169" fontId="78" fillId="0" borderId="0" applyNumberFormat="0" applyFill="0" applyBorder="0" applyAlignment="0" applyProtection="0"/>
    <xf numFmtId="169" fontId="59" fillId="60" borderId="176" applyNumberFormat="0" applyBorder="0" applyAlignment="0"/>
    <xf numFmtId="43" fontId="53"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169" fontId="4" fillId="0" borderId="0"/>
    <xf numFmtId="9" fontId="4" fillId="0" borderId="0" applyFont="0" applyFill="0" applyBorder="0" applyAlignment="0" applyProtection="0"/>
    <xf numFmtId="9" fontId="4" fillId="0" borderId="0" applyFont="0" applyFill="0" applyBorder="0" applyAlignment="0" applyProtection="0"/>
    <xf numFmtId="43" fontId="53" fillId="0" borderId="0" applyFont="0" applyFill="0" applyBorder="0" applyAlignment="0" applyProtection="0"/>
    <xf numFmtId="43" fontId="4"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73" fillId="0" borderId="172" applyNumberFormat="0" applyFill="0" applyAlignment="0" applyProtection="0"/>
    <xf numFmtId="169" fontId="53" fillId="0" borderId="0"/>
    <xf numFmtId="169" fontId="58" fillId="0" borderId="0" applyNumberFormat="0" applyFill="0" applyBorder="0" applyAlignment="0" applyProtection="0"/>
    <xf numFmtId="5" fontId="53" fillId="0" borderId="0" applyFon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79" fillId="0" borderId="0"/>
    <xf numFmtId="169" fontId="53"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1"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169" fontId="52" fillId="48" borderId="0" applyNumberFormat="0" applyBorder="0" applyAlignment="0" applyProtection="0"/>
    <xf numFmtId="169" fontId="52" fillId="45" borderId="0" applyNumberFormat="0" applyBorder="0" applyAlignment="0" applyProtection="0"/>
    <xf numFmtId="169" fontId="52" fillId="46" borderId="0" applyNumberFormat="0" applyBorder="0" applyAlignment="0" applyProtection="0"/>
    <xf numFmtId="169" fontId="52" fillId="49" borderId="0" applyNumberFormat="0" applyBorder="0" applyAlignment="0" applyProtection="0"/>
    <xf numFmtId="169" fontId="52" fillId="50" borderId="0" applyNumberFormat="0" applyBorder="0" applyAlignment="0" applyProtection="0"/>
    <xf numFmtId="169" fontId="52" fillId="51" borderId="0" applyNumberFormat="0" applyBorder="0" applyAlignment="0" applyProtection="0"/>
    <xf numFmtId="169" fontId="52" fillId="52" borderId="0" applyNumberFormat="0" applyBorder="0" applyAlignment="0" applyProtection="0"/>
    <xf numFmtId="169" fontId="52" fillId="53" borderId="0" applyNumberFormat="0" applyBorder="0" applyAlignment="0" applyProtection="0"/>
    <xf numFmtId="169" fontId="52" fillId="54" borderId="0" applyNumberFormat="0" applyBorder="0" applyAlignment="0" applyProtection="0"/>
    <xf numFmtId="169" fontId="52" fillId="49" borderId="0" applyNumberFormat="0" applyBorder="0" applyAlignment="0" applyProtection="0"/>
    <xf numFmtId="169" fontId="52" fillId="55" borderId="0" applyNumberFormat="0" applyBorder="0" applyAlignment="0" applyProtection="0"/>
    <xf numFmtId="169" fontId="42" fillId="39" borderId="0" applyNumberFormat="0" applyBorder="0" applyAlignment="0" applyProtection="0"/>
    <xf numFmtId="169" fontId="83" fillId="56" borderId="161" applyNumberFormat="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169" fontId="53" fillId="0" borderId="0" applyFont="0" applyFill="0" applyBorder="0" applyAlignment="0" applyProtection="0"/>
    <xf numFmtId="169" fontId="41" fillId="40" borderId="0" applyNumberFormat="0" applyBorder="0" applyAlignment="0" applyProtection="0"/>
    <xf numFmtId="169" fontId="84" fillId="0" borderId="169" applyNumberFormat="0" applyFill="0" applyAlignment="0" applyProtection="0"/>
    <xf numFmtId="169" fontId="85" fillId="0" borderId="170" applyNumberFormat="0" applyFill="0" applyAlignment="0" applyProtection="0"/>
    <xf numFmtId="169" fontId="86" fillId="0" borderId="171" applyNumberFormat="0" applyFill="0" applyAlignment="0" applyProtection="0"/>
    <xf numFmtId="169" fontId="86" fillId="0" borderId="171" applyNumberFormat="0" applyFill="0" applyAlignment="0" applyProtection="0"/>
    <xf numFmtId="169" fontId="86"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169" fontId="5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39" fontId="87" fillId="0" borderId="0" applyNumberFormat="0" applyFill="0" applyBorder="0" applyAlignment="0" applyProtection="0"/>
    <xf numFmtId="169" fontId="44" fillId="56" borderId="161" applyNumberFormat="0" applyAlignment="0" applyProtection="0"/>
    <xf numFmtId="169" fontId="88" fillId="0" borderId="172" applyNumberFormat="0" applyFill="0" applyAlignment="0" applyProtection="0"/>
    <xf numFmtId="169" fontId="89" fillId="9" borderId="0" applyNumberFormat="0" applyBorder="0" applyAlignment="0" applyProtection="0"/>
    <xf numFmtId="169" fontId="2" fillId="0" borderId="0"/>
    <xf numFmtId="39" fontId="79" fillId="0" borderId="0"/>
    <xf numFmtId="169" fontId="2" fillId="0" borderId="0"/>
    <xf numFmtId="169" fontId="62" fillId="0" borderId="0"/>
    <xf numFmtId="39" fontId="79" fillId="0" borderId="0"/>
    <xf numFmtId="169" fontId="2" fillId="0" borderId="0"/>
    <xf numFmtId="169" fontId="62" fillId="0" borderId="0"/>
    <xf numFmtId="169" fontId="79"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90" fillId="0" borderId="0"/>
    <xf numFmtId="169" fontId="2" fillId="0" borderId="0"/>
    <xf numFmtId="169" fontId="53" fillId="0" borderId="0"/>
    <xf numFmtId="169" fontId="62" fillId="0" borderId="0"/>
    <xf numFmtId="169" fontId="54" fillId="0" borderId="0"/>
    <xf numFmtId="169" fontId="2" fillId="0" borderId="0"/>
    <xf numFmtId="169" fontId="2" fillId="0" borderId="0"/>
    <xf numFmtId="169" fontId="53" fillId="0" borderId="0"/>
    <xf numFmtId="169" fontId="2" fillId="0" borderId="0"/>
    <xf numFmtId="169" fontId="53" fillId="0" borderId="0"/>
    <xf numFmtId="169" fontId="90" fillId="0" borderId="0"/>
    <xf numFmtId="169" fontId="53" fillId="0" borderId="0"/>
    <xf numFmtId="169" fontId="79" fillId="0" borderId="0"/>
    <xf numFmtId="169" fontId="53" fillId="0" borderId="0"/>
    <xf numFmtId="169" fontId="53" fillId="0" borderId="0"/>
    <xf numFmtId="169" fontId="56" fillId="0" borderId="0"/>
    <xf numFmtId="169" fontId="53" fillId="0" borderId="0"/>
    <xf numFmtId="169" fontId="80" fillId="0" borderId="0"/>
    <xf numFmtId="169" fontId="53" fillId="0" borderId="0"/>
    <xf numFmtId="169" fontId="53" fillId="0" borderId="0"/>
    <xf numFmtId="169" fontId="90"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2" fillId="0" borderId="0"/>
    <xf numFmtId="169" fontId="2" fillId="0" borderId="0"/>
    <xf numFmtId="169" fontId="53" fillId="0" borderId="0"/>
    <xf numFmtId="169" fontId="61" fillId="0" borderId="0"/>
    <xf numFmtId="169" fontId="53"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6" fillId="0" borderId="0"/>
    <xf numFmtId="169" fontId="61"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2" fillId="0" borderId="0"/>
    <xf numFmtId="169" fontId="2" fillId="0" borderId="0"/>
    <xf numFmtId="169" fontId="62" fillId="0" borderId="0"/>
    <xf numFmtId="169" fontId="62" fillId="0" borderId="0"/>
    <xf numFmtId="169" fontId="2" fillId="0" borderId="0"/>
    <xf numFmtId="169" fontId="2" fillId="0" borderId="0"/>
    <xf numFmtId="169" fontId="62" fillId="0" borderId="0"/>
    <xf numFmtId="169" fontId="2" fillId="0" borderId="0"/>
    <xf numFmtId="169" fontId="2" fillId="0" borderId="0"/>
    <xf numFmtId="169" fontId="62" fillId="0" borderId="0"/>
    <xf numFmtId="169" fontId="62" fillId="0" borderId="0"/>
    <xf numFmtId="169" fontId="2" fillId="0" borderId="0"/>
    <xf numFmtId="169" fontId="6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4" fillId="0" borderId="0"/>
    <xf numFmtId="169" fontId="61" fillId="0" borderId="0"/>
    <xf numFmtId="169" fontId="91" fillId="0" borderId="0"/>
    <xf numFmtId="169" fontId="61" fillId="0" borderId="0"/>
    <xf numFmtId="169" fontId="2" fillId="0" borderId="0"/>
    <xf numFmtId="169" fontId="2" fillId="0" borderId="0"/>
    <xf numFmtId="169" fontId="62" fillId="0" borderId="0"/>
    <xf numFmtId="169" fontId="62" fillId="0" borderId="0"/>
    <xf numFmtId="169" fontId="2" fillId="0" borderId="0"/>
    <xf numFmtId="169" fontId="61" fillId="0" borderId="0"/>
    <xf numFmtId="169" fontId="61" fillId="0" borderId="0"/>
    <xf numFmtId="169" fontId="61" fillId="0" borderId="0"/>
    <xf numFmtId="169" fontId="61" fillId="0" borderId="0"/>
    <xf numFmtId="169" fontId="61" fillId="0" borderId="0"/>
    <xf numFmtId="169" fontId="62" fillId="0" borderId="0"/>
    <xf numFmtId="169" fontId="2" fillId="0" borderId="0"/>
    <xf numFmtId="169" fontId="2" fillId="0" borderId="0"/>
    <xf numFmtId="169" fontId="62" fillId="0" borderId="0"/>
    <xf numFmtId="169" fontId="62" fillId="0" borderId="0"/>
    <xf numFmtId="169" fontId="2" fillId="0" borderId="0"/>
    <xf numFmtId="169" fontId="61" fillId="0" borderId="0"/>
    <xf numFmtId="169" fontId="61" fillId="0" borderId="0"/>
    <xf numFmtId="169" fontId="61" fillId="0" borderId="0"/>
    <xf numFmtId="169" fontId="61" fillId="0" borderId="0"/>
    <xf numFmtId="169" fontId="6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37" fontId="79" fillId="0" borderId="0"/>
    <xf numFmtId="169" fontId="2" fillId="0" borderId="0"/>
    <xf numFmtId="169" fontId="2" fillId="0" borderId="0"/>
    <xf numFmtId="169" fontId="2" fillId="0" borderId="0"/>
    <xf numFmtId="169" fontId="2" fillId="0" borderId="0"/>
    <xf numFmtId="169" fontId="62" fillId="0" borderId="0"/>
    <xf numFmtId="169" fontId="62" fillId="0" borderId="0"/>
    <xf numFmtId="169" fontId="2" fillId="0" borderId="0"/>
    <xf numFmtId="169" fontId="62" fillId="0" borderId="0"/>
    <xf numFmtId="169" fontId="2" fillId="0" borderId="0"/>
    <xf numFmtId="169" fontId="2" fillId="0" borderId="0"/>
    <xf numFmtId="169" fontId="62" fillId="0" borderId="0"/>
    <xf numFmtId="169" fontId="62" fillId="0" borderId="0"/>
    <xf numFmtId="169" fontId="2" fillId="0" borderId="0"/>
    <xf numFmtId="169" fontId="2" fillId="0" borderId="0"/>
    <xf numFmtId="169" fontId="6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79"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169" fontId="62" fillId="37" borderId="166" applyNumberFormat="0" applyFont="0" applyAlignment="0" applyProtection="0"/>
    <xf numFmtId="169" fontId="45" fillId="56" borderId="162" applyNumberFormat="0" applyAlignment="0" applyProtection="0"/>
    <xf numFmtId="9" fontId="2" fillId="0" borderId="0" applyFont="0" applyFill="0" applyBorder="0" applyAlignment="0" applyProtection="0"/>
    <xf numFmtId="9" fontId="8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8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1" fillId="0" borderId="0" applyFont="0" applyFill="0" applyBorder="0" applyAlignment="0" applyProtection="0"/>
    <xf numFmtId="9" fontId="79" fillId="0" borderId="0" applyFont="0" applyFill="0" applyBorder="0" applyAlignment="0" applyProtection="0"/>
    <xf numFmtId="9" fontId="2" fillId="0" borderId="0" applyFont="0" applyFill="0" applyBorder="0" applyAlignment="0" applyProtection="0"/>
    <xf numFmtId="169" fontId="82" fillId="0" borderId="138">
      <alignment horizontal="center"/>
    </xf>
    <xf numFmtId="169" fontId="92" fillId="0" borderId="0" applyNumberFormat="0" applyFill="0" applyBorder="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9" fontId="53"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73" fillId="0" borderId="172" applyNumberFormat="0" applyFill="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3"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88" fillId="0" borderId="172" applyNumberFormat="0" applyFill="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3"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9" fontId="53" fillId="0" borderId="0" applyFont="0" applyFill="0" applyBorder="0" applyAlignment="0" applyProtection="0"/>
    <xf numFmtId="169" fontId="53"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93" fillId="0" borderId="0"/>
    <xf numFmtId="169" fontId="93" fillId="0" borderId="0"/>
    <xf numFmtId="169" fontId="2" fillId="0" borderId="0"/>
    <xf numFmtId="169" fontId="93" fillId="0" borderId="0"/>
    <xf numFmtId="169" fontId="93" fillId="0" borderId="0"/>
    <xf numFmtId="169" fontId="93" fillId="0" borderId="0"/>
    <xf numFmtId="44" fontId="2" fillId="0" borderId="0" applyFont="0" applyFill="0" applyBorder="0" applyAlignment="0" applyProtection="0"/>
    <xf numFmtId="169" fontId="93" fillId="0" borderId="0"/>
    <xf numFmtId="169" fontId="2" fillId="0" borderId="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4" fillId="0" borderId="0"/>
    <xf numFmtId="169" fontId="53" fillId="0" borderId="0"/>
    <xf numFmtId="169" fontId="4" fillId="0" borderId="0"/>
    <xf numFmtId="169" fontId="4" fillId="0" borderId="0"/>
    <xf numFmtId="169" fontId="4" fillId="0" borderId="0"/>
    <xf numFmtId="169" fontId="4" fillId="0" borderId="0"/>
    <xf numFmtId="169" fontId="53" fillId="0" borderId="0"/>
    <xf numFmtId="169" fontId="2" fillId="0" borderId="0"/>
    <xf numFmtId="169" fontId="53" fillId="0" borderId="0"/>
    <xf numFmtId="169" fontId="4" fillId="0" borderId="0"/>
    <xf numFmtId="169" fontId="2"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0" fillId="0" borderId="0"/>
    <xf numFmtId="169" fontId="62" fillId="38" borderId="0" applyNumberFormat="0" applyBorder="0" applyAlignment="0" applyProtection="0"/>
    <xf numFmtId="169" fontId="62" fillId="39" borderId="0" applyNumberFormat="0" applyBorder="0" applyAlignment="0" applyProtection="0"/>
    <xf numFmtId="169" fontId="62" fillId="40" borderId="0" applyNumberFormat="0" applyBorder="0" applyAlignment="0" applyProtection="0"/>
    <xf numFmtId="169" fontId="62" fillId="41" borderId="0" applyNumberFormat="0" applyBorder="0" applyAlignment="0" applyProtection="0"/>
    <xf numFmtId="169" fontId="62" fillId="42" borderId="0" applyNumberFormat="0" applyBorder="0" applyAlignment="0" applyProtection="0"/>
    <xf numFmtId="169" fontId="62" fillId="43" borderId="0" applyNumberFormat="0" applyBorder="0" applyAlignment="0" applyProtection="0"/>
    <xf numFmtId="169" fontId="62" fillId="44" borderId="0" applyNumberFormat="0" applyBorder="0" applyAlignment="0" applyProtection="0"/>
    <xf numFmtId="169" fontId="62" fillId="45" borderId="0" applyNumberFormat="0" applyBorder="0" applyAlignment="0" applyProtection="0"/>
    <xf numFmtId="169" fontId="62" fillId="46" borderId="0" applyNumberFormat="0" applyBorder="0" applyAlignment="0" applyProtection="0"/>
    <xf numFmtId="169" fontId="62" fillId="41" borderId="0" applyNumberFormat="0" applyBorder="0" applyAlignment="0" applyProtection="0"/>
    <xf numFmtId="169" fontId="62" fillId="44" borderId="0" applyNumberFormat="0" applyBorder="0" applyAlignment="0" applyProtection="0"/>
    <xf numFmtId="169" fontId="62" fillId="47" borderId="0" applyNumberFormat="0" applyBorder="0" applyAlignment="0" applyProtection="0"/>
    <xf numFmtId="169" fontId="63" fillId="48" borderId="0" applyNumberFormat="0" applyBorder="0" applyAlignment="0" applyProtection="0"/>
    <xf numFmtId="169" fontId="63" fillId="45" borderId="0" applyNumberFormat="0" applyBorder="0" applyAlignment="0" applyProtection="0"/>
    <xf numFmtId="169" fontId="63" fillId="46" borderId="0" applyNumberFormat="0" applyBorder="0" applyAlignment="0" applyProtection="0"/>
    <xf numFmtId="169" fontId="63" fillId="49" borderId="0" applyNumberFormat="0" applyBorder="0" applyAlignment="0" applyProtection="0"/>
    <xf numFmtId="169" fontId="63" fillId="50" borderId="0" applyNumberFormat="0" applyBorder="0" applyAlignment="0" applyProtection="0"/>
    <xf numFmtId="169" fontId="63" fillId="51" borderId="0" applyNumberFormat="0" applyBorder="0" applyAlignment="0" applyProtection="0"/>
    <xf numFmtId="169" fontId="63" fillId="52" borderId="0" applyNumberFormat="0" applyBorder="0" applyAlignment="0" applyProtection="0"/>
    <xf numFmtId="169" fontId="63" fillId="53" borderId="0" applyNumberFormat="0" applyBorder="0" applyAlignment="0" applyProtection="0"/>
    <xf numFmtId="169" fontId="63" fillId="54" borderId="0" applyNumberFormat="0" applyBorder="0" applyAlignment="0" applyProtection="0"/>
    <xf numFmtId="169" fontId="63" fillId="49" borderId="0" applyNumberFormat="0" applyBorder="0" applyAlignment="0" applyProtection="0"/>
    <xf numFmtId="169" fontId="63" fillId="50" borderId="0" applyNumberFormat="0" applyBorder="0" applyAlignment="0" applyProtection="0"/>
    <xf numFmtId="169" fontId="63" fillId="55" borderId="0" applyNumberFormat="0" applyBorder="0" applyAlignment="0" applyProtection="0"/>
    <xf numFmtId="169" fontId="64" fillId="39" borderId="0" applyNumberFormat="0" applyBorder="0" applyAlignment="0" applyProtection="0"/>
    <xf numFmtId="169" fontId="65" fillId="56" borderId="167" applyNumberFormat="0" applyAlignment="0" applyProtection="0"/>
    <xf numFmtId="169" fontId="66" fillId="57" borderId="168" applyNumberFormat="0" applyAlignment="0" applyProtection="0"/>
    <xf numFmtId="169" fontId="67" fillId="0" borderId="0" applyNumberFormat="0" applyFill="0" applyBorder="0" applyAlignment="0" applyProtection="0"/>
    <xf numFmtId="169" fontId="68" fillId="40" borderId="0" applyNumberFormat="0" applyBorder="0" applyAlignment="0" applyProtection="0"/>
    <xf numFmtId="169" fontId="69" fillId="0" borderId="169" applyNumberFormat="0" applyFill="0" applyAlignment="0" applyProtection="0"/>
    <xf numFmtId="169" fontId="70" fillId="0" borderId="170" applyNumberFormat="0" applyFill="0" applyAlignment="0" applyProtection="0"/>
    <xf numFmtId="169" fontId="71" fillId="0" borderId="171" applyNumberFormat="0" applyFill="0" applyAlignment="0" applyProtection="0"/>
    <xf numFmtId="169" fontId="71" fillId="0" borderId="0" applyNumberFormat="0" applyFill="0" applyBorder="0" applyAlignment="0" applyProtection="0"/>
    <xf numFmtId="169" fontId="72" fillId="43" borderId="167" applyNumberFormat="0" applyAlignment="0" applyProtection="0"/>
    <xf numFmtId="169" fontId="73" fillId="0" borderId="172" applyNumberFormat="0" applyFill="0" applyAlignment="0" applyProtection="0"/>
    <xf numFmtId="169" fontId="74" fillId="58" borderId="0" applyNumberFormat="0" applyBorder="0" applyAlignment="0" applyProtection="0"/>
    <xf numFmtId="169" fontId="4" fillId="0" borderId="0"/>
    <xf numFmtId="169" fontId="4" fillId="59" borderId="173" applyNumberFormat="0" applyFont="0" applyAlignment="0" applyProtection="0"/>
    <xf numFmtId="169" fontId="75" fillId="56" borderId="174" applyNumberFormat="0" applyAlignment="0" applyProtection="0"/>
    <xf numFmtId="169" fontId="76" fillId="0" borderId="0" applyNumberFormat="0" applyFill="0" applyBorder="0" applyAlignment="0" applyProtection="0"/>
    <xf numFmtId="169" fontId="77" fillId="0" borderId="175" applyNumberFormat="0" applyFill="0" applyAlignment="0" applyProtection="0"/>
    <xf numFmtId="169" fontId="78" fillId="0" borderId="0" applyNumberFormat="0" applyFill="0" applyBorder="0" applyAlignment="0" applyProtection="0"/>
    <xf numFmtId="169" fontId="59" fillId="60" borderId="176" applyNumberFormat="0" applyBorder="0" applyAlignment="0"/>
    <xf numFmtId="169" fontId="4" fillId="0" borderId="0"/>
    <xf numFmtId="169" fontId="4" fillId="0" borderId="0"/>
    <xf numFmtId="169" fontId="4" fillId="0" borderId="0"/>
    <xf numFmtId="169" fontId="53"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73" fillId="0" borderId="172" applyNumberFormat="0" applyFill="0" applyAlignment="0" applyProtection="0"/>
    <xf numFmtId="169" fontId="53" fillId="0" borderId="0"/>
    <xf numFmtId="169" fontId="58"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79" fillId="0" borderId="0"/>
    <xf numFmtId="169" fontId="53"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1"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37" fillId="0" borderId="0" applyNumberFormat="0" applyFill="0" applyBorder="0" applyAlignment="0" applyProtection="0"/>
    <xf numFmtId="169" fontId="38" fillId="0" borderId="158" applyNumberFormat="0" applyFill="0" applyAlignment="0" applyProtection="0"/>
    <xf numFmtId="169" fontId="39" fillId="0" borderId="159" applyNumberFormat="0" applyFill="0" applyAlignment="0" applyProtection="0"/>
    <xf numFmtId="169" fontId="40" fillId="0" borderId="160" applyNumberFormat="0" applyFill="0" applyAlignment="0" applyProtection="0"/>
    <xf numFmtId="169" fontId="40" fillId="0" borderId="0" applyNumberFormat="0" applyFill="0" applyBorder="0" applyAlignment="0" applyProtection="0"/>
    <xf numFmtId="169" fontId="41" fillId="7" borderId="0" applyNumberFormat="0" applyBorder="0" applyAlignment="0" applyProtection="0"/>
    <xf numFmtId="169" fontId="42" fillId="8" borderId="0" applyNumberFormat="0" applyBorder="0" applyAlignment="0" applyProtection="0"/>
    <xf numFmtId="169" fontId="43" fillId="9" borderId="0" applyNumberFormat="0" applyBorder="0" applyAlignment="0" applyProtection="0"/>
    <xf numFmtId="169" fontId="44" fillId="10" borderId="161" applyNumberFormat="0" applyAlignment="0" applyProtection="0"/>
    <xf numFmtId="169" fontId="45" fillId="11" borderId="162" applyNumberFormat="0" applyAlignment="0" applyProtection="0"/>
    <xf numFmtId="169" fontId="46" fillId="11" borderId="161" applyNumberFormat="0" applyAlignment="0" applyProtection="0"/>
    <xf numFmtId="169" fontId="47" fillId="0" borderId="163" applyNumberFormat="0" applyFill="0" applyAlignment="0" applyProtection="0"/>
    <xf numFmtId="169" fontId="48" fillId="12" borderId="164" applyNumberFormat="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51" fillId="0" borderId="165" applyNumberFormat="0" applyFill="0" applyAlignment="0" applyProtection="0"/>
    <xf numFmtId="169" fontId="52" fillId="13" borderId="0" applyNumberFormat="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52" fillId="16" borderId="0" applyNumberFormat="0" applyBorder="0" applyAlignment="0" applyProtection="0"/>
    <xf numFmtId="169" fontId="52" fillId="17"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52" fillId="20" borderId="0" applyNumberFormat="0" applyBorder="0" applyAlignment="0" applyProtection="0"/>
    <xf numFmtId="169" fontId="52" fillId="21"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52" fillId="24" borderId="0" applyNumberFormat="0" applyBorder="0" applyAlignment="0" applyProtection="0"/>
    <xf numFmtId="169" fontId="52" fillId="25"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52" fillId="28" borderId="0" applyNumberFormat="0" applyBorder="0" applyAlignment="0" applyProtection="0"/>
    <xf numFmtId="169" fontId="52" fillId="29"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52" fillId="32" borderId="0" applyNumberFormat="0" applyBorder="0" applyAlignment="0" applyProtection="0"/>
    <xf numFmtId="169" fontId="52" fillId="33"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2" fillId="36" borderId="0" applyNumberFormat="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169" fontId="52" fillId="48" borderId="0" applyNumberFormat="0" applyBorder="0" applyAlignment="0" applyProtection="0"/>
    <xf numFmtId="169" fontId="52" fillId="45" borderId="0" applyNumberFormat="0" applyBorder="0" applyAlignment="0" applyProtection="0"/>
    <xf numFmtId="169" fontId="52" fillId="46" borderId="0" applyNumberFormat="0" applyBorder="0" applyAlignment="0" applyProtection="0"/>
    <xf numFmtId="169" fontId="52" fillId="49" borderId="0" applyNumberFormat="0" applyBorder="0" applyAlignment="0" applyProtection="0"/>
    <xf numFmtId="169" fontId="52" fillId="50" borderId="0" applyNumberFormat="0" applyBorder="0" applyAlignment="0" applyProtection="0"/>
    <xf numFmtId="169" fontId="52" fillId="51" borderId="0" applyNumberFormat="0" applyBorder="0" applyAlignment="0" applyProtection="0"/>
    <xf numFmtId="169" fontId="52" fillId="52" borderId="0" applyNumberFormat="0" applyBorder="0" applyAlignment="0" applyProtection="0"/>
    <xf numFmtId="169" fontId="52" fillId="53" borderId="0" applyNumberFormat="0" applyBorder="0" applyAlignment="0" applyProtection="0"/>
    <xf numFmtId="169" fontId="52" fillId="54" borderId="0" applyNumberFormat="0" applyBorder="0" applyAlignment="0" applyProtection="0"/>
    <xf numFmtId="169" fontId="52" fillId="49" borderId="0" applyNumberFormat="0" applyBorder="0" applyAlignment="0" applyProtection="0"/>
    <xf numFmtId="169" fontId="52" fillId="55" borderId="0" applyNumberFormat="0" applyBorder="0" applyAlignment="0" applyProtection="0"/>
    <xf numFmtId="169" fontId="42" fillId="39" borderId="0" applyNumberFormat="0" applyBorder="0" applyAlignment="0" applyProtection="0"/>
    <xf numFmtId="169" fontId="83" fillId="56" borderId="161"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41" fillId="40" borderId="0" applyNumberFormat="0" applyBorder="0" applyAlignment="0" applyProtection="0"/>
    <xf numFmtId="169" fontId="84" fillId="0" borderId="169" applyNumberFormat="0" applyFill="0" applyAlignment="0" applyProtection="0"/>
    <xf numFmtId="169" fontId="85" fillId="0" borderId="170" applyNumberFormat="0" applyFill="0" applyAlignment="0" applyProtection="0"/>
    <xf numFmtId="169" fontId="86" fillId="0" borderId="171" applyNumberFormat="0" applyFill="0" applyAlignment="0" applyProtection="0"/>
    <xf numFmtId="169" fontId="86" fillId="0" borderId="171" applyNumberFormat="0" applyFill="0" applyAlignment="0" applyProtection="0"/>
    <xf numFmtId="169" fontId="86" fillId="0" borderId="0" applyNumberFormat="0" applyFill="0" applyBorder="0" applyAlignment="0" applyProtection="0"/>
    <xf numFmtId="169" fontId="57" fillId="0" borderId="0" applyNumberFormat="0" applyFill="0" applyBorder="0" applyAlignment="0" applyProtection="0"/>
    <xf numFmtId="169" fontId="44" fillId="56" borderId="161" applyNumberFormat="0" applyAlignment="0" applyProtection="0"/>
    <xf numFmtId="169" fontId="88" fillId="0" borderId="172" applyNumberFormat="0" applyFill="0" applyAlignment="0" applyProtection="0"/>
    <xf numFmtId="169" fontId="89" fillId="9" borderId="0" applyNumberFormat="0" applyBorder="0" applyAlignment="0" applyProtection="0"/>
    <xf numFmtId="169" fontId="2" fillId="0" borderId="0"/>
    <xf numFmtId="169" fontId="2" fillId="0" borderId="0"/>
    <xf numFmtId="169" fontId="2" fillId="0" borderId="0"/>
    <xf numFmtId="169" fontId="79"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90" fillId="0" borderId="0"/>
    <xf numFmtId="169" fontId="2" fillId="0" borderId="0"/>
    <xf numFmtId="169" fontId="53" fillId="0" borderId="0"/>
    <xf numFmtId="169" fontId="62" fillId="0" borderId="0"/>
    <xf numFmtId="169" fontId="54" fillId="0" borderId="0"/>
    <xf numFmtId="169" fontId="2" fillId="0" borderId="0"/>
    <xf numFmtId="169" fontId="2" fillId="0" borderId="0"/>
    <xf numFmtId="169" fontId="53" fillId="0" borderId="0"/>
    <xf numFmtId="169" fontId="2" fillId="0" borderId="0"/>
    <xf numFmtId="169" fontId="53" fillId="0" borderId="0"/>
    <xf numFmtId="169" fontId="90" fillId="0" borderId="0"/>
    <xf numFmtId="169" fontId="53" fillId="0" borderId="0"/>
    <xf numFmtId="169" fontId="79" fillId="0" borderId="0"/>
    <xf numFmtId="169" fontId="53" fillId="0" borderId="0"/>
    <xf numFmtId="169" fontId="53" fillId="0" borderId="0"/>
    <xf numFmtId="169" fontId="56" fillId="0" borderId="0"/>
    <xf numFmtId="169" fontId="53" fillId="0" borderId="0"/>
    <xf numFmtId="169" fontId="53" fillId="0" borderId="0"/>
    <xf numFmtId="169" fontId="90"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2" fillId="0" borderId="0"/>
    <xf numFmtId="169" fontId="2" fillId="0" borderId="0"/>
    <xf numFmtId="169" fontId="53" fillId="0" borderId="0"/>
    <xf numFmtId="169" fontId="61" fillId="0" borderId="0"/>
    <xf numFmtId="169" fontId="53"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6"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2" fillId="0" borderId="0"/>
    <xf numFmtId="169" fontId="2" fillId="0" borderId="0"/>
    <xf numFmtId="169" fontId="62" fillId="0" borderId="0"/>
    <xf numFmtId="169" fontId="2" fillId="0" borderId="0"/>
    <xf numFmtId="169" fontId="2" fillId="0" borderId="0"/>
    <xf numFmtId="169" fontId="2" fillId="0" borderId="0"/>
    <xf numFmtId="169" fontId="2" fillId="0" borderId="0"/>
    <xf numFmtId="169" fontId="62"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4" fillId="0" borderId="0"/>
    <xf numFmtId="169" fontId="61" fillId="0" borderId="0"/>
    <xf numFmtId="169" fontId="91" fillId="0" borderId="0"/>
    <xf numFmtId="169" fontId="61" fillId="0" borderId="0"/>
    <xf numFmtId="169" fontId="2" fillId="0" borderId="0"/>
    <xf numFmtId="169" fontId="2" fillId="0" borderId="0"/>
    <xf numFmtId="169" fontId="62" fillId="0" borderId="0"/>
    <xf numFmtId="169" fontId="2" fillId="0" borderId="0"/>
    <xf numFmtId="169" fontId="61" fillId="0" borderId="0"/>
    <xf numFmtId="169" fontId="61" fillId="0" borderId="0"/>
    <xf numFmtId="169" fontId="61" fillId="0" borderId="0"/>
    <xf numFmtId="169" fontId="61" fillId="0" borderId="0"/>
    <xf numFmtId="169" fontId="61" fillId="0" borderId="0"/>
    <xf numFmtId="169" fontId="2" fillId="0" borderId="0"/>
    <xf numFmtId="169" fontId="2" fillId="0" borderId="0"/>
    <xf numFmtId="169" fontId="62" fillId="0" borderId="0"/>
    <xf numFmtId="169" fontId="2" fillId="0" borderId="0"/>
    <xf numFmtId="169" fontId="61" fillId="0" borderId="0"/>
    <xf numFmtId="169" fontId="61" fillId="0" borderId="0"/>
    <xf numFmtId="169" fontId="61"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2" fillId="0" borderId="0"/>
    <xf numFmtId="169" fontId="2" fillId="0" borderId="0"/>
    <xf numFmtId="169" fontId="2" fillId="0" borderId="0"/>
    <xf numFmtId="169" fontId="2" fillId="0" borderId="0"/>
    <xf numFmtId="169" fontId="62" fillId="0" borderId="0"/>
    <xf numFmtId="169" fontId="2" fillId="0" borderId="0"/>
    <xf numFmtId="169" fontId="2" fillId="0" borderId="0"/>
    <xf numFmtId="169" fontId="2" fillId="0" borderId="0"/>
    <xf numFmtId="169" fontId="62" fillId="0" borderId="0"/>
    <xf numFmtId="169" fontId="2"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79"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169" fontId="62" fillId="37" borderId="166" applyNumberFormat="0" applyFont="0" applyAlignment="0" applyProtection="0"/>
    <xf numFmtId="169" fontId="45" fillId="56" borderId="16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92" fillId="0" borderId="0" applyNumberFormat="0" applyFill="0" applyBorder="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94" fillId="0" borderId="0" applyNumberFormat="0" applyFill="0" applyBorder="0" applyAlignment="0" applyProtection="0"/>
    <xf numFmtId="169" fontId="53"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9" fontId="2" fillId="0" borderId="0" applyFont="0" applyFill="0" applyBorder="0" applyAlignment="0" applyProtection="0"/>
    <xf numFmtId="169" fontId="2" fillId="0" borderId="0"/>
    <xf numFmtId="169" fontId="53" fillId="0" borderId="0"/>
    <xf numFmtId="169" fontId="2"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0" fillId="0" borderId="0"/>
    <xf numFmtId="169" fontId="73" fillId="0" borderId="172" applyNumberFormat="0" applyFill="0" applyAlignment="0" applyProtection="0"/>
    <xf numFmtId="169" fontId="53" fillId="0" borderId="0"/>
    <xf numFmtId="169" fontId="4"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1"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169" fontId="81" fillId="0" borderId="0"/>
    <xf numFmtId="169" fontId="6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3"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73" fillId="0" borderId="172" applyNumberFormat="0" applyFill="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3"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88" fillId="0" borderId="172" applyNumberFormat="0" applyFill="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3"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53"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53" fillId="0" borderId="0"/>
    <xf numFmtId="169" fontId="4" fillId="0" borderId="0"/>
    <xf numFmtId="169" fontId="4" fillId="0" borderId="0"/>
    <xf numFmtId="169" fontId="2" fillId="0" borderId="0"/>
    <xf numFmtId="169" fontId="2" fillId="14" borderId="0" applyNumberFormat="0" applyBorder="0" applyAlignment="0" applyProtection="0"/>
    <xf numFmtId="169" fontId="2" fillId="38" borderId="0" applyNumberFormat="0" applyBorder="0" applyAlignment="0" applyProtection="0"/>
    <xf numFmtId="169" fontId="2" fillId="18" borderId="0" applyNumberFormat="0" applyBorder="0" applyAlignment="0" applyProtection="0"/>
    <xf numFmtId="169" fontId="2" fillId="39" borderId="0" applyNumberFormat="0" applyBorder="0" applyAlignment="0" applyProtection="0"/>
    <xf numFmtId="169" fontId="2" fillId="22" borderId="0" applyNumberFormat="0" applyBorder="0" applyAlignment="0" applyProtection="0"/>
    <xf numFmtId="169" fontId="2" fillId="40" borderId="0" applyNumberFormat="0" applyBorder="0" applyAlignment="0" applyProtection="0"/>
    <xf numFmtId="169" fontId="2" fillId="26" borderId="0" applyNumberFormat="0" applyBorder="0" applyAlignment="0" applyProtection="0"/>
    <xf numFmtId="169" fontId="2" fillId="41" borderId="0" applyNumberFormat="0" applyBorder="0" applyAlignment="0" applyProtection="0"/>
    <xf numFmtId="169" fontId="2" fillId="30" borderId="0" applyNumberFormat="0" applyBorder="0" applyAlignment="0" applyProtection="0"/>
    <xf numFmtId="169" fontId="2" fillId="34" borderId="0" applyNumberFormat="0" applyBorder="0" applyAlignment="0" applyProtection="0"/>
    <xf numFmtId="169" fontId="2" fillId="56" borderId="0" applyNumberFormat="0" applyBorder="0" applyAlignment="0" applyProtection="0"/>
    <xf numFmtId="169" fontId="2" fillId="15" borderId="0" applyNumberFormat="0" applyBorder="0" applyAlignment="0" applyProtection="0"/>
    <xf numFmtId="169" fontId="2" fillId="44" borderId="0" applyNumberFormat="0" applyBorder="0" applyAlignment="0" applyProtection="0"/>
    <xf numFmtId="169" fontId="2" fillId="19" borderId="0" applyNumberFormat="0" applyBorder="0" applyAlignment="0" applyProtection="0"/>
    <xf numFmtId="169" fontId="2" fillId="23" borderId="0" applyNumberFormat="0" applyBorder="0" applyAlignment="0" applyProtection="0"/>
    <xf numFmtId="169" fontId="2" fillId="46" borderId="0" applyNumberFormat="0" applyBorder="0" applyAlignment="0" applyProtection="0"/>
    <xf numFmtId="169" fontId="2" fillId="27" borderId="0" applyNumberFormat="0" applyBorder="0" applyAlignment="0" applyProtection="0"/>
    <xf numFmtId="169" fontId="2" fillId="41" borderId="0" applyNumberFormat="0" applyBorder="0" applyAlignment="0" applyProtection="0"/>
    <xf numFmtId="169" fontId="2" fillId="31" borderId="0" applyNumberFormat="0" applyBorder="0" applyAlignment="0" applyProtection="0"/>
    <xf numFmtId="169" fontId="2" fillId="44" borderId="0" applyNumberFormat="0" applyBorder="0" applyAlignment="0" applyProtection="0"/>
    <xf numFmtId="169" fontId="2" fillId="35"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8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81"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37" fontId="79"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37" fontId="79"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55" fillId="0" borderId="0" applyNumberFormat="0" applyFill="0" applyBorder="0" applyAlignment="0" applyProtection="0">
      <alignment vertical="top"/>
      <protection locked="0"/>
    </xf>
    <xf numFmtId="169" fontId="55" fillId="0" borderId="0" applyNumberFormat="0" applyFill="0" applyBorder="0" applyAlignment="0" applyProtection="0">
      <alignment vertical="top"/>
      <protection locked="0"/>
    </xf>
    <xf numFmtId="169" fontId="4" fillId="0" borderId="0"/>
    <xf numFmtId="169" fontId="4" fillId="0" borderId="0"/>
    <xf numFmtId="169" fontId="4" fillId="0" borderId="0"/>
    <xf numFmtId="169" fontId="4" fillId="0" borderId="0"/>
    <xf numFmtId="169" fontId="53" fillId="0" borderId="0"/>
    <xf numFmtId="169" fontId="4" fillId="0" borderId="0"/>
    <xf numFmtId="169" fontId="53" fillId="0" borderId="0"/>
    <xf numFmtId="169" fontId="4"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9" fontId="2" fillId="0" borderId="0" applyFont="0" applyFill="0" applyBorder="0" applyAlignment="0" applyProtection="0"/>
    <xf numFmtId="169" fontId="4" fillId="0" borderId="0"/>
    <xf numFmtId="169" fontId="2" fillId="0" borderId="0"/>
    <xf numFmtId="169" fontId="53" fillId="0" borderId="0"/>
    <xf numFmtId="169" fontId="4" fillId="0" borderId="0"/>
    <xf numFmtId="169" fontId="2"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4" fillId="0" borderId="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37" fillId="0" borderId="0" applyNumberFormat="0" applyFill="0" applyBorder="0" applyAlignment="0" applyProtection="0"/>
    <xf numFmtId="169" fontId="38" fillId="0" borderId="158" applyNumberFormat="0" applyFill="0" applyAlignment="0" applyProtection="0"/>
    <xf numFmtId="169" fontId="39" fillId="0" borderId="159" applyNumberFormat="0" applyFill="0" applyAlignment="0" applyProtection="0"/>
    <xf numFmtId="169" fontId="40" fillId="0" borderId="160" applyNumberFormat="0" applyFill="0" applyAlignment="0" applyProtection="0"/>
    <xf numFmtId="169" fontId="40" fillId="0" borderId="0" applyNumberFormat="0" applyFill="0" applyBorder="0" applyAlignment="0" applyProtection="0"/>
    <xf numFmtId="169" fontId="41" fillId="7" borderId="0" applyNumberFormat="0" applyBorder="0" applyAlignment="0" applyProtection="0"/>
    <xf numFmtId="169" fontId="42" fillId="8" borderId="0" applyNumberFormat="0" applyBorder="0" applyAlignment="0" applyProtection="0"/>
    <xf numFmtId="169" fontId="43" fillId="9" borderId="0" applyNumberFormat="0" applyBorder="0" applyAlignment="0" applyProtection="0"/>
    <xf numFmtId="169" fontId="44" fillId="10" borderId="161" applyNumberFormat="0" applyAlignment="0" applyProtection="0"/>
    <xf numFmtId="169" fontId="45" fillId="11" borderId="162" applyNumberFormat="0" applyAlignment="0" applyProtection="0"/>
    <xf numFmtId="169" fontId="46" fillId="11" borderId="161" applyNumberFormat="0" applyAlignment="0" applyProtection="0"/>
    <xf numFmtId="169" fontId="47" fillId="0" borderId="163" applyNumberFormat="0" applyFill="0" applyAlignment="0" applyProtection="0"/>
    <xf numFmtId="169" fontId="48" fillId="12" borderId="164" applyNumberFormat="0" applyAlignment="0" applyProtection="0"/>
    <xf numFmtId="169" fontId="49" fillId="0" borderId="0" applyNumberFormat="0" applyFill="0" applyBorder="0" applyAlignment="0" applyProtection="0"/>
    <xf numFmtId="169" fontId="50" fillId="0" borderId="0" applyNumberFormat="0" applyFill="0" applyBorder="0" applyAlignment="0" applyProtection="0"/>
    <xf numFmtId="169" fontId="51" fillId="0" borderId="165" applyNumberFormat="0" applyFill="0" applyAlignment="0" applyProtection="0"/>
    <xf numFmtId="169" fontId="52" fillId="13" borderId="0" applyNumberFormat="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52" fillId="16" borderId="0" applyNumberFormat="0" applyBorder="0" applyAlignment="0" applyProtection="0"/>
    <xf numFmtId="169" fontId="52" fillId="17"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52" fillId="20" borderId="0" applyNumberFormat="0" applyBorder="0" applyAlignment="0" applyProtection="0"/>
    <xf numFmtId="169" fontId="52" fillId="21"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52" fillId="24" borderId="0" applyNumberFormat="0" applyBorder="0" applyAlignment="0" applyProtection="0"/>
    <xf numFmtId="169" fontId="52" fillId="25"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52" fillId="28" borderId="0" applyNumberFormat="0" applyBorder="0" applyAlignment="0" applyProtection="0"/>
    <xf numFmtId="169" fontId="52" fillId="29"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52" fillId="32" borderId="0" applyNumberFormat="0" applyBorder="0" applyAlignment="0" applyProtection="0"/>
    <xf numFmtId="169" fontId="52" fillId="33"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52" fillId="36"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0" fillId="0" borderId="0"/>
    <xf numFmtId="169" fontId="62" fillId="38" borderId="0" applyNumberFormat="0" applyBorder="0" applyAlignment="0" applyProtection="0"/>
    <xf numFmtId="169" fontId="62" fillId="39" borderId="0" applyNumberFormat="0" applyBorder="0" applyAlignment="0" applyProtection="0"/>
    <xf numFmtId="169" fontId="62" fillId="40" borderId="0" applyNumberFormat="0" applyBorder="0" applyAlignment="0" applyProtection="0"/>
    <xf numFmtId="169" fontId="62" fillId="41" borderId="0" applyNumberFormat="0" applyBorder="0" applyAlignment="0" applyProtection="0"/>
    <xf numFmtId="169" fontId="62" fillId="42" borderId="0" applyNumberFormat="0" applyBorder="0" applyAlignment="0" applyProtection="0"/>
    <xf numFmtId="169" fontId="62" fillId="43" borderId="0" applyNumberFormat="0" applyBorder="0" applyAlignment="0" applyProtection="0"/>
    <xf numFmtId="169" fontId="62" fillId="44" borderId="0" applyNumberFormat="0" applyBorder="0" applyAlignment="0" applyProtection="0"/>
    <xf numFmtId="169" fontId="62" fillId="45" borderId="0" applyNumberFormat="0" applyBorder="0" applyAlignment="0" applyProtection="0"/>
    <xf numFmtId="169" fontId="62" fillId="46" borderId="0" applyNumberFormat="0" applyBorder="0" applyAlignment="0" applyProtection="0"/>
    <xf numFmtId="169" fontId="62" fillId="41" borderId="0" applyNumberFormat="0" applyBorder="0" applyAlignment="0" applyProtection="0"/>
    <xf numFmtId="169" fontId="62" fillId="44" borderId="0" applyNumberFormat="0" applyBorder="0" applyAlignment="0" applyProtection="0"/>
    <xf numFmtId="169" fontId="62" fillId="47" borderId="0" applyNumberFormat="0" applyBorder="0" applyAlignment="0" applyProtection="0"/>
    <xf numFmtId="169" fontId="63" fillId="48" borderId="0" applyNumberFormat="0" applyBorder="0" applyAlignment="0" applyProtection="0"/>
    <xf numFmtId="169" fontId="63" fillId="45" borderId="0" applyNumberFormat="0" applyBorder="0" applyAlignment="0" applyProtection="0"/>
    <xf numFmtId="169" fontId="63" fillId="46" borderId="0" applyNumberFormat="0" applyBorder="0" applyAlignment="0" applyProtection="0"/>
    <xf numFmtId="169" fontId="63" fillId="49" borderId="0" applyNumberFormat="0" applyBorder="0" applyAlignment="0" applyProtection="0"/>
    <xf numFmtId="169" fontId="63" fillId="50" borderId="0" applyNumberFormat="0" applyBorder="0" applyAlignment="0" applyProtection="0"/>
    <xf numFmtId="169" fontId="63" fillId="51" borderId="0" applyNumberFormat="0" applyBorder="0" applyAlignment="0" applyProtection="0"/>
    <xf numFmtId="169" fontId="63" fillId="52" borderId="0" applyNumberFormat="0" applyBorder="0" applyAlignment="0" applyProtection="0"/>
    <xf numFmtId="169" fontId="63" fillId="53" borderId="0" applyNumberFormat="0" applyBorder="0" applyAlignment="0" applyProtection="0"/>
    <xf numFmtId="169" fontId="63" fillId="54" borderId="0" applyNumberFormat="0" applyBorder="0" applyAlignment="0" applyProtection="0"/>
    <xf numFmtId="169" fontId="63" fillId="49" borderId="0" applyNumberFormat="0" applyBorder="0" applyAlignment="0" applyProtection="0"/>
    <xf numFmtId="169" fontId="63" fillId="50" borderId="0" applyNumberFormat="0" applyBorder="0" applyAlignment="0" applyProtection="0"/>
    <xf numFmtId="169" fontId="63" fillId="55" borderId="0" applyNumberFormat="0" applyBorder="0" applyAlignment="0" applyProtection="0"/>
    <xf numFmtId="169" fontId="64" fillId="39" borderId="0" applyNumberFormat="0" applyBorder="0" applyAlignment="0" applyProtection="0"/>
    <xf numFmtId="169" fontId="65" fillId="56" borderId="167" applyNumberFormat="0" applyAlignment="0" applyProtection="0"/>
    <xf numFmtId="169" fontId="66" fillId="57" borderId="168" applyNumberFormat="0" applyAlignment="0" applyProtection="0"/>
    <xf numFmtId="169" fontId="67" fillId="0" borderId="0" applyNumberFormat="0" applyFill="0" applyBorder="0" applyAlignment="0" applyProtection="0"/>
    <xf numFmtId="169" fontId="68" fillId="40" borderId="0" applyNumberFormat="0" applyBorder="0" applyAlignment="0" applyProtection="0"/>
    <xf numFmtId="169" fontId="69" fillId="0" borderId="169" applyNumberFormat="0" applyFill="0" applyAlignment="0" applyProtection="0"/>
    <xf numFmtId="169" fontId="70" fillId="0" borderId="170" applyNumberFormat="0" applyFill="0" applyAlignment="0" applyProtection="0"/>
    <xf numFmtId="169" fontId="71" fillId="0" borderId="171" applyNumberFormat="0" applyFill="0" applyAlignment="0" applyProtection="0"/>
    <xf numFmtId="169" fontId="71" fillId="0" borderId="0" applyNumberFormat="0" applyFill="0" applyBorder="0" applyAlignment="0" applyProtection="0"/>
    <xf numFmtId="169" fontId="72" fillId="43" borderId="167" applyNumberFormat="0" applyAlignment="0" applyProtection="0"/>
    <xf numFmtId="169" fontId="73" fillId="0" borderId="172" applyNumberFormat="0" applyFill="0" applyAlignment="0" applyProtection="0"/>
    <xf numFmtId="169" fontId="74" fillId="58" borderId="0" applyNumberFormat="0" applyBorder="0" applyAlignment="0" applyProtection="0"/>
    <xf numFmtId="169" fontId="4" fillId="0" borderId="0"/>
    <xf numFmtId="169" fontId="4" fillId="59" borderId="173" applyNumberFormat="0" applyFont="0" applyAlignment="0" applyProtection="0"/>
    <xf numFmtId="169" fontId="75" fillId="56" borderId="174" applyNumberFormat="0" applyAlignment="0" applyProtection="0"/>
    <xf numFmtId="169" fontId="76" fillId="0" borderId="0" applyNumberFormat="0" applyFill="0" applyBorder="0" applyAlignment="0" applyProtection="0"/>
    <xf numFmtId="169" fontId="77" fillId="0" borderId="175" applyNumberFormat="0" applyFill="0" applyAlignment="0" applyProtection="0"/>
    <xf numFmtId="169" fontId="78" fillId="0" borderId="0" applyNumberFormat="0" applyFill="0" applyBorder="0" applyAlignment="0" applyProtection="0"/>
    <xf numFmtId="169" fontId="59" fillId="60" borderId="176" applyNumberFormat="0" applyBorder="0" applyAlignment="0"/>
    <xf numFmtId="169" fontId="4" fillId="0" borderId="0"/>
    <xf numFmtId="169" fontId="4"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4" fillId="0" borderId="0"/>
    <xf numFmtId="169" fontId="73" fillId="0" borderId="172" applyNumberFormat="0" applyFill="0" applyAlignment="0" applyProtection="0"/>
    <xf numFmtId="169" fontId="53" fillId="0" borderId="0"/>
    <xf numFmtId="169" fontId="58"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57" fillId="0" borderId="0" applyNumberFormat="0" applyFill="0" applyBorder="0" applyAlignment="0" applyProtection="0"/>
    <xf numFmtId="169" fontId="79" fillId="0" borderId="0"/>
    <xf numFmtId="169" fontId="53"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61"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169" fontId="52" fillId="48" borderId="0" applyNumberFormat="0" applyBorder="0" applyAlignment="0" applyProtection="0"/>
    <xf numFmtId="169" fontId="52" fillId="45" borderId="0" applyNumberFormat="0" applyBorder="0" applyAlignment="0" applyProtection="0"/>
    <xf numFmtId="169" fontId="52" fillId="46" borderId="0" applyNumberFormat="0" applyBorder="0" applyAlignment="0" applyProtection="0"/>
    <xf numFmtId="169" fontId="52" fillId="49" borderId="0" applyNumberFormat="0" applyBorder="0" applyAlignment="0" applyProtection="0"/>
    <xf numFmtId="169" fontId="52" fillId="50" borderId="0" applyNumberFormat="0" applyBorder="0" applyAlignment="0" applyProtection="0"/>
    <xf numFmtId="169" fontId="52" fillId="51" borderId="0" applyNumberFormat="0" applyBorder="0" applyAlignment="0" applyProtection="0"/>
    <xf numFmtId="169" fontId="52" fillId="52" borderId="0" applyNumberFormat="0" applyBorder="0" applyAlignment="0" applyProtection="0"/>
    <xf numFmtId="169" fontId="52" fillId="53" borderId="0" applyNumberFormat="0" applyBorder="0" applyAlignment="0" applyProtection="0"/>
    <xf numFmtId="169" fontId="52" fillId="54" borderId="0" applyNumberFormat="0" applyBorder="0" applyAlignment="0" applyProtection="0"/>
    <xf numFmtId="169" fontId="52" fillId="49" borderId="0" applyNumberFormat="0" applyBorder="0" applyAlignment="0" applyProtection="0"/>
    <xf numFmtId="169" fontId="52" fillId="55" borderId="0" applyNumberFormat="0" applyBorder="0" applyAlignment="0" applyProtection="0"/>
    <xf numFmtId="169" fontId="42" fillId="39" borderId="0" applyNumberFormat="0" applyBorder="0" applyAlignment="0" applyProtection="0"/>
    <xf numFmtId="169" fontId="83" fillId="56" borderId="161"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41" fillId="40" borderId="0" applyNumberFormat="0" applyBorder="0" applyAlignment="0" applyProtection="0"/>
    <xf numFmtId="169" fontId="84" fillId="0" borderId="169" applyNumberFormat="0" applyFill="0" applyAlignment="0" applyProtection="0"/>
    <xf numFmtId="169" fontId="85" fillId="0" borderId="170" applyNumberFormat="0" applyFill="0" applyAlignment="0" applyProtection="0"/>
    <xf numFmtId="169" fontId="86" fillId="0" borderId="171" applyNumberFormat="0" applyFill="0" applyAlignment="0" applyProtection="0"/>
    <xf numFmtId="169" fontId="86" fillId="0" borderId="171" applyNumberFormat="0" applyFill="0" applyAlignment="0" applyProtection="0"/>
    <xf numFmtId="169" fontId="86" fillId="0" borderId="0" applyNumberFormat="0" applyFill="0" applyBorder="0" applyAlignment="0" applyProtection="0"/>
    <xf numFmtId="169" fontId="57" fillId="0" borderId="0" applyNumberFormat="0" applyFill="0" applyBorder="0" applyAlignment="0" applyProtection="0"/>
    <xf numFmtId="169" fontId="44" fillId="56" borderId="161" applyNumberFormat="0" applyAlignment="0" applyProtection="0"/>
    <xf numFmtId="169" fontId="88" fillId="0" borderId="172" applyNumberFormat="0" applyFill="0" applyAlignment="0" applyProtection="0"/>
    <xf numFmtId="169" fontId="89" fillId="9" borderId="0" applyNumberFormat="0" applyBorder="0" applyAlignment="0" applyProtection="0"/>
    <xf numFmtId="169" fontId="2" fillId="0" borderId="0"/>
    <xf numFmtId="169" fontId="2" fillId="0" borderId="0"/>
    <xf numFmtId="169" fontId="2" fillId="0" borderId="0"/>
    <xf numFmtId="169" fontId="79"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90" fillId="0" borderId="0"/>
    <xf numFmtId="169" fontId="2" fillId="0" borderId="0"/>
    <xf numFmtId="169" fontId="53" fillId="0" borderId="0"/>
    <xf numFmtId="169" fontId="62" fillId="0" borderId="0"/>
    <xf numFmtId="169" fontId="54" fillId="0" borderId="0"/>
    <xf numFmtId="169" fontId="2" fillId="0" borderId="0"/>
    <xf numFmtId="169" fontId="2" fillId="0" borderId="0"/>
    <xf numFmtId="169" fontId="53" fillId="0" borderId="0"/>
    <xf numFmtId="169" fontId="2" fillId="0" borderId="0"/>
    <xf numFmtId="169" fontId="53" fillId="0" borderId="0"/>
    <xf numFmtId="169" fontId="90" fillId="0" borderId="0"/>
    <xf numFmtId="169" fontId="53" fillId="0" borderId="0"/>
    <xf numFmtId="169" fontId="79" fillId="0" borderId="0"/>
    <xf numFmtId="169" fontId="53" fillId="0" borderId="0"/>
    <xf numFmtId="169" fontId="53" fillId="0" borderId="0"/>
    <xf numFmtId="169" fontId="56" fillId="0" borderId="0"/>
    <xf numFmtId="169" fontId="53" fillId="0" borderId="0"/>
    <xf numFmtId="169" fontId="53" fillId="0" borderId="0"/>
    <xf numFmtId="169" fontId="90"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2" fillId="0" borderId="0"/>
    <xf numFmtId="169" fontId="2" fillId="0" borderId="0"/>
    <xf numFmtId="169" fontId="53" fillId="0" borderId="0"/>
    <xf numFmtId="169" fontId="61" fillId="0" borderId="0"/>
    <xf numFmtId="169" fontId="53"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6"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81" fillId="0" borderId="0"/>
    <xf numFmtId="169" fontId="2" fillId="0" borderId="0"/>
    <xf numFmtId="169" fontId="2" fillId="0" borderId="0"/>
    <xf numFmtId="169" fontId="62" fillId="0" borderId="0"/>
    <xf numFmtId="169" fontId="2" fillId="0" borderId="0"/>
    <xf numFmtId="169" fontId="2" fillId="0" borderId="0"/>
    <xf numFmtId="169" fontId="2" fillId="0" borderId="0"/>
    <xf numFmtId="169" fontId="2" fillId="0" borderId="0"/>
    <xf numFmtId="169" fontId="62"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4" fillId="0" borderId="0"/>
    <xf numFmtId="169" fontId="61" fillId="0" borderId="0"/>
    <xf numFmtId="169" fontId="91" fillId="0" borderId="0"/>
    <xf numFmtId="169" fontId="61" fillId="0" borderId="0"/>
    <xf numFmtId="169" fontId="2" fillId="0" borderId="0"/>
    <xf numFmtId="169" fontId="2" fillId="0" borderId="0"/>
    <xf numFmtId="169" fontId="62" fillId="0" borderId="0"/>
    <xf numFmtId="169" fontId="2" fillId="0" borderId="0"/>
    <xf numFmtId="169" fontId="61" fillId="0" borderId="0"/>
    <xf numFmtId="169" fontId="61" fillId="0" borderId="0"/>
    <xf numFmtId="169" fontId="61" fillId="0" borderId="0"/>
    <xf numFmtId="169" fontId="61" fillId="0" borderId="0"/>
    <xf numFmtId="169" fontId="61" fillId="0" borderId="0"/>
    <xf numFmtId="169" fontId="2" fillId="0" borderId="0"/>
    <xf numFmtId="169" fontId="2" fillId="0" borderId="0"/>
    <xf numFmtId="169" fontId="62" fillId="0" borderId="0"/>
    <xf numFmtId="169" fontId="2" fillId="0" borderId="0"/>
    <xf numFmtId="169" fontId="61" fillId="0" borderId="0"/>
    <xf numFmtId="169" fontId="61" fillId="0" borderId="0"/>
    <xf numFmtId="169" fontId="61" fillId="0" borderId="0"/>
    <xf numFmtId="169" fontId="61"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2" fillId="0" borderId="0"/>
    <xf numFmtId="169" fontId="2" fillId="0" borderId="0"/>
    <xf numFmtId="169" fontId="2" fillId="0" borderId="0"/>
    <xf numFmtId="169" fontId="2" fillId="0" borderId="0"/>
    <xf numFmtId="169" fontId="62" fillId="0" borderId="0"/>
    <xf numFmtId="169" fontId="2" fillId="0" borderId="0"/>
    <xf numFmtId="169" fontId="2" fillId="0" borderId="0"/>
    <xf numFmtId="169" fontId="2" fillId="0" borderId="0"/>
    <xf numFmtId="169" fontId="62" fillId="0" borderId="0"/>
    <xf numFmtId="169" fontId="2" fillId="0" borderId="0"/>
    <xf numFmtId="169" fontId="2"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53" fillId="0" borderId="0"/>
    <xf numFmtId="169" fontId="79"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169" fontId="62" fillId="37" borderId="166" applyNumberFormat="0" applyFont="0" applyAlignment="0" applyProtection="0"/>
    <xf numFmtId="169" fontId="45" fillId="56" borderId="16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92" fillId="0" borderId="0" applyNumberFormat="0" applyFill="0" applyBorder="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51" fillId="0" borderId="175" applyNumberFormat="0" applyFill="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53"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14" borderId="0" applyNumberFormat="0" applyBorder="0" applyAlignment="0" applyProtection="0"/>
    <xf numFmtId="169" fontId="2" fillId="15" borderId="0" applyNumberFormat="0" applyBorder="0" applyAlignment="0" applyProtection="0"/>
    <xf numFmtId="169" fontId="2" fillId="18" borderId="0" applyNumberFormat="0" applyBorder="0" applyAlignment="0" applyProtection="0"/>
    <xf numFmtId="169" fontId="2" fillId="19" borderId="0" applyNumberFormat="0" applyBorder="0" applyAlignment="0" applyProtection="0"/>
    <xf numFmtId="169" fontId="2" fillId="22" borderId="0" applyNumberFormat="0" applyBorder="0" applyAlignment="0" applyProtection="0"/>
    <xf numFmtId="169" fontId="2" fillId="23" borderId="0" applyNumberFormat="0" applyBorder="0" applyAlignment="0" applyProtection="0"/>
    <xf numFmtId="169" fontId="2" fillId="26" borderId="0" applyNumberFormat="0" applyBorder="0" applyAlignment="0" applyProtection="0"/>
    <xf numFmtId="169" fontId="2" fillId="27" borderId="0" applyNumberFormat="0" applyBorder="0" applyAlignment="0" applyProtection="0"/>
    <xf numFmtId="169" fontId="2" fillId="30" borderId="0" applyNumberFormat="0" applyBorder="0" applyAlignment="0" applyProtection="0"/>
    <xf numFmtId="169" fontId="2" fillId="31" borderId="0" applyNumberFormat="0" applyBorder="0" applyAlignment="0" applyProtection="0"/>
    <xf numFmtId="169" fontId="2" fillId="34" borderId="0" applyNumberFormat="0" applyBorder="0" applyAlignment="0" applyProtection="0"/>
    <xf numFmtId="169" fontId="2" fillId="35" borderId="0" applyNumberFormat="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5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169" fontId="2" fillId="38" borderId="0" applyNumberFormat="0" applyBorder="0" applyAlignment="0" applyProtection="0"/>
    <xf numFmtId="169" fontId="2" fillId="39" borderId="0" applyNumberFormat="0" applyBorder="0" applyAlignment="0" applyProtection="0"/>
    <xf numFmtId="169" fontId="2" fillId="40" borderId="0" applyNumberFormat="0" applyBorder="0" applyAlignment="0" applyProtection="0"/>
    <xf numFmtId="169" fontId="2" fillId="41" borderId="0" applyNumberFormat="0" applyBorder="0" applyAlignment="0" applyProtection="0"/>
    <xf numFmtId="169" fontId="2" fillId="56" borderId="0" applyNumberFormat="0" applyBorder="0" applyAlignment="0" applyProtection="0"/>
    <xf numFmtId="169" fontId="2" fillId="44" borderId="0" applyNumberFormat="0" applyBorder="0" applyAlignment="0" applyProtection="0"/>
    <xf numFmtId="169" fontId="2" fillId="46" borderId="0" applyNumberFormat="0" applyBorder="0" applyAlignment="0" applyProtection="0"/>
    <xf numFmtId="169" fontId="2" fillId="41" borderId="0" applyNumberFormat="0" applyBorder="0" applyAlignment="0" applyProtection="0"/>
    <xf numFmtId="169" fontId="2" fillId="44" borderId="0" applyNumberFormat="0" applyBorder="0" applyAlignment="0" applyProtection="0"/>
    <xf numFmtId="169" fontId="2" fillId="47"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37" borderId="166" applyNumberFormat="0" applyFont="0" applyAlignment="0" applyProtection="0"/>
    <xf numFmtId="169" fontId="2" fillId="37" borderId="16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3"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9" fontId="2" fillId="0" borderId="0" applyFont="0" applyFill="0" applyBorder="0" applyAlignment="0" applyProtection="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9" fontId="2" fillId="0" borderId="0" applyFont="0" applyFill="0" applyBorder="0" applyAlignment="0" applyProtection="0"/>
    <xf numFmtId="0" fontId="93" fillId="0" borderId="0"/>
    <xf numFmtId="0" fontId="2" fillId="0" borderId="0"/>
    <xf numFmtId="0" fontId="9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44" fontId="1" fillId="0" borderId="0" applyFont="0" applyFill="0" applyBorder="0" applyAlignment="0" applyProtection="0"/>
    <xf numFmtId="169" fontId="1" fillId="0" borderId="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38" borderId="0" applyNumberFormat="0" applyBorder="0" applyAlignment="0" applyProtection="0"/>
    <xf numFmtId="169" fontId="1" fillId="18" borderId="0" applyNumberFormat="0" applyBorder="0" applyAlignment="0" applyProtection="0"/>
    <xf numFmtId="169" fontId="1" fillId="39" borderId="0" applyNumberFormat="0" applyBorder="0" applyAlignment="0" applyProtection="0"/>
    <xf numFmtId="169" fontId="1" fillId="22" borderId="0" applyNumberFormat="0" applyBorder="0" applyAlignment="0" applyProtection="0"/>
    <xf numFmtId="169" fontId="1" fillId="40" borderId="0" applyNumberFormat="0" applyBorder="0" applyAlignment="0" applyProtection="0"/>
    <xf numFmtId="169" fontId="1" fillId="26" borderId="0" applyNumberFormat="0" applyBorder="0" applyAlignment="0" applyProtection="0"/>
    <xf numFmtId="169" fontId="1" fillId="41" borderId="0" applyNumberFormat="0" applyBorder="0" applyAlignment="0" applyProtection="0"/>
    <xf numFmtId="169" fontId="1" fillId="30" borderId="0" applyNumberFormat="0" applyBorder="0" applyAlignment="0" applyProtection="0"/>
    <xf numFmtId="169" fontId="1" fillId="34" borderId="0" applyNumberFormat="0" applyBorder="0" applyAlignment="0" applyProtection="0"/>
    <xf numFmtId="169" fontId="1" fillId="56" borderId="0" applyNumberFormat="0" applyBorder="0" applyAlignment="0" applyProtection="0"/>
    <xf numFmtId="169" fontId="1" fillId="15" borderId="0" applyNumberFormat="0" applyBorder="0" applyAlignment="0" applyProtection="0"/>
    <xf numFmtId="169" fontId="1" fillId="44" borderId="0" applyNumberFormat="0" applyBorder="0" applyAlignment="0" applyProtection="0"/>
    <xf numFmtId="169" fontId="1" fillId="19" borderId="0" applyNumberFormat="0" applyBorder="0" applyAlignment="0" applyProtection="0"/>
    <xf numFmtId="169" fontId="1" fillId="23" borderId="0" applyNumberFormat="0" applyBorder="0" applyAlignment="0" applyProtection="0"/>
    <xf numFmtId="169" fontId="1" fillId="46" borderId="0" applyNumberFormat="0" applyBorder="0" applyAlignment="0" applyProtection="0"/>
    <xf numFmtId="169" fontId="1" fillId="27" borderId="0" applyNumberFormat="0" applyBorder="0" applyAlignment="0" applyProtection="0"/>
    <xf numFmtId="169" fontId="1" fillId="41" borderId="0" applyNumberFormat="0" applyBorder="0" applyAlignment="0" applyProtection="0"/>
    <xf numFmtId="169" fontId="1" fillId="31" borderId="0" applyNumberFormat="0" applyBorder="0" applyAlignment="0" applyProtection="0"/>
    <xf numFmtId="169" fontId="1" fillId="44" borderId="0" applyNumberFormat="0" applyBorder="0" applyAlignment="0" applyProtection="0"/>
    <xf numFmtId="169" fontId="1" fillId="35"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14" borderId="0" applyNumberFormat="0" applyBorder="0" applyAlignment="0" applyProtection="0"/>
    <xf numFmtId="169" fontId="1" fillId="15" borderId="0" applyNumberFormat="0" applyBorder="0" applyAlignment="0" applyProtection="0"/>
    <xf numFmtId="169" fontId="1" fillId="18" borderId="0" applyNumberFormat="0" applyBorder="0" applyAlignment="0" applyProtection="0"/>
    <xf numFmtId="169" fontId="1" fillId="19" borderId="0" applyNumberFormat="0" applyBorder="0" applyAlignment="0" applyProtection="0"/>
    <xf numFmtId="169" fontId="1" fillId="22" borderId="0" applyNumberFormat="0" applyBorder="0" applyAlignment="0" applyProtection="0"/>
    <xf numFmtId="169" fontId="1" fillId="23" borderId="0" applyNumberFormat="0" applyBorder="0" applyAlignment="0" applyProtection="0"/>
    <xf numFmtId="169" fontId="1" fillId="26" borderId="0" applyNumberFormat="0" applyBorder="0" applyAlignment="0" applyProtection="0"/>
    <xf numFmtId="169" fontId="1" fillId="27" borderId="0" applyNumberFormat="0" applyBorder="0" applyAlignment="0" applyProtection="0"/>
    <xf numFmtId="169" fontId="1" fillId="30" borderId="0" applyNumberFormat="0" applyBorder="0" applyAlignment="0" applyProtection="0"/>
    <xf numFmtId="169" fontId="1" fillId="31" borderId="0" applyNumberFormat="0" applyBorder="0" applyAlignment="0" applyProtection="0"/>
    <xf numFmtId="169" fontId="1" fillId="34" borderId="0" applyNumberFormat="0" applyBorder="0" applyAlignment="0" applyProtection="0"/>
    <xf numFmtId="169" fontId="1" fillId="35" borderId="0" applyNumberFormat="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169" fontId="1" fillId="38" borderId="0" applyNumberFormat="0" applyBorder="0" applyAlignment="0" applyProtection="0"/>
    <xf numFmtId="169" fontId="1" fillId="39" borderId="0" applyNumberFormat="0" applyBorder="0" applyAlignment="0" applyProtection="0"/>
    <xf numFmtId="169" fontId="1" fillId="40" borderId="0" applyNumberFormat="0" applyBorder="0" applyAlignment="0" applyProtection="0"/>
    <xf numFmtId="169" fontId="1" fillId="41" borderId="0" applyNumberFormat="0" applyBorder="0" applyAlignment="0" applyProtection="0"/>
    <xf numFmtId="169" fontId="1" fillId="56" borderId="0" applyNumberFormat="0" applyBorder="0" applyAlignment="0" applyProtection="0"/>
    <xf numFmtId="169" fontId="1" fillId="44" borderId="0" applyNumberFormat="0" applyBorder="0" applyAlignment="0" applyProtection="0"/>
    <xf numFmtId="169" fontId="1" fillId="46" borderId="0" applyNumberFormat="0" applyBorder="0" applyAlignment="0" applyProtection="0"/>
    <xf numFmtId="169" fontId="1" fillId="41" borderId="0" applyNumberFormat="0" applyBorder="0" applyAlignment="0" applyProtection="0"/>
    <xf numFmtId="169" fontId="1" fillId="44" borderId="0" applyNumberFormat="0" applyBorder="0" applyAlignment="0" applyProtection="0"/>
    <xf numFmtId="169" fontId="1" fillId="4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37" borderId="166" applyNumberFormat="0" applyFont="0" applyAlignment="0" applyProtection="0"/>
    <xf numFmtId="169" fontId="1" fillId="37" borderId="16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9" fontId="1" fillId="0" borderId="0" applyFont="0" applyFill="0" applyBorder="0" applyAlignment="0" applyProtection="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9" fontId="1" fillId="0" borderId="0" applyFont="0" applyFill="0" applyBorder="0" applyAlignment="0" applyProtection="0"/>
    <xf numFmtId="0" fontId="1" fillId="0" borderId="0"/>
    <xf numFmtId="0" fontId="53" fillId="0" borderId="0"/>
    <xf numFmtId="0" fontId="95" fillId="0" borderId="0"/>
    <xf numFmtId="0" fontId="53" fillId="0" borderId="0"/>
    <xf numFmtId="0" fontId="4" fillId="0" borderId="0"/>
    <xf numFmtId="0" fontId="4" fillId="0" borderId="0"/>
    <xf numFmtId="0" fontId="4" fillId="0" borderId="0"/>
    <xf numFmtId="0" fontId="1" fillId="18" borderId="0" applyNumberFormat="0" applyBorder="0" applyAlignment="0" applyProtection="0"/>
    <xf numFmtId="0" fontId="1" fillId="30" borderId="0" applyNumberFormat="0" applyBorder="0" applyAlignment="0" applyProtection="0"/>
    <xf numFmtId="0" fontId="4" fillId="0" borderId="0"/>
    <xf numFmtId="0" fontId="4" fillId="0" borderId="0"/>
    <xf numFmtId="0" fontId="1" fillId="31" borderId="0" applyNumberFormat="0" applyBorder="0" applyAlignment="0" applyProtection="0"/>
    <xf numFmtId="0" fontId="4" fillId="0" borderId="0"/>
    <xf numFmtId="0" fontId="1" fillId="27" borderId="0" applyNumberFormat="0" applyBorder="0" applyAlignment="0" applyProtection="0"/>
    <xf numFmtId="0" fontId="1" fillId="26" borderId="0" applyNumberFormat="0" applyBorder="0" applyAlignment="0" applyProtection="0"/>
    <xf numFmtId="0" fontId="4" fillId="0" borderId="0"/>
    <xf numFmtId="0" fontId="1" fillId="0" borderId="0"/>
    <xf numFmtId="0" fontId="4" fillId="0" borderId="0"/>
    <xf numFmtId="0" fontId="1" fillId="14" borderId="0" applyNumberFormat="0" applyBorder="0" applyAlignment="0" applyProtection="0"/>
    <xf numFmtId="0" fontId="1" fillId="19" borderId="0" applyNumberFormat="0" applyBorder="0" applyAlignment="0" applyProtection="0"/>
    <xf numFmtId="0" fontId="4" fillId="0" borderId="0"/>
    <xf numFmtId="0" fontId="1" fillId="22" borderId="0" applyNumberFormat="0" applyBorder="0" applyAlignment="0" applyProtection="0"/>
    <xf numFmtId="0" fontId="4" fillId="0" borderId="0"/>
    <xf numFmtId="0" fontId="4" fillId="0" borderId="0"/>
    <xf numFmtId="0" fontId="1" fillId="34"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57" fillId="0" borderId="0" applyNumberFormat="0" applyFill="0" applyBorder="0" applyAlignment="0" applyProtection="0"/>
  </cellStyleXfs>
  <cellXfs count="717">
    <xf numFmtId="0" fontId="0" fillId="0" borderId="0" xfId="0"/>
    <xf numFmtId="0" fontId="0" fillId="0" borderId="1" xfId="0" applyBorder="1"/>
    <xf numFmtId="43" fontId="7" fillId="0" borderId="3" xfId="0" applyNumberFormat="1" applyFont="1" applyBorder="1" applyAlignment="1">
      <alignment horizontal="center"/>
    </xf>
    <xf numFmtId="43" fontId="7" fillId="0" borderId="4" xfId="0" applyNumberFormat="1" applyFont="1" applyBorder="1" applyAlignment="1">
      <alignment horizontal="center"/>
    </xf>
    <xf numFmtId="43" fontId="5" fillId="0" borderId="2" xfId="0" applyNumberFormat="1" applyFont="1" applyBorder="1" applyAlignment="1">
      <alignment horizontal="center"/>
    </xf>
    <xf numFmtId="43" fontId="5" fillId="0" borderId="5" xfId="0" applyNumberFormat="1" applyFont="1" applyBorder="1" applyAlignment="1">
      <alignment horizontal="center"/>
    </xf>
    <xf numFmtId="43" fontId="5" fillId="0" borderId="4" xfId="0" applyNumberFormat="1" applyFont="1" applyBorder="1" applyAlignment="1">
      <alignment horizontal="center"/>
    </xf>
    <xf numFmtId="0" fontId="7" fillId="0" borderId="2" xfId="0" applyFont="1" applyBorder="1"/>
    <xf numFmtId="43" fontId="7" fillId="0" borderId="6" xfId="0" applyNumberFormat="1" applyFont="1" applyBorder="1" applyAlignment="1">
      <alignment horizontal="center"/>
    </xf>
    <xf numFmtId="43" fontId="7" fillId="0" borderId="7" xfId="1" applyNumberFormat="1" applyFont="1" applyBorder="1" applyAlignment="1">
      <alignment horizontal="center"/>
    </xf>
    <xf numFmtId="43" fontId="7" fillId="0" borderId="9" xfId="0" applyNumberFormat="1" applyFont="1" applyBorder="1" applyAlignment="1">
      <alignment horizontal="center"/>
    </xf>
    <xf numFmtId="0" fontId="0" fillId="0" borderId="11" xfId="0" applyBorder="1"/>
    <xf numFmtId="43" fontId="7" fillId="0" borderId="2" xfId="0" applyNumberFormat="1" applyFont="1" applyBorder="1" applyAlignment="1">
      <alignment horizontal="center"/>
    </xf>
    <xf numFmtId="43" fontId="7" fillId="0" borderId="5" xfId="0" applyNumberFormat="1" applyFont="1" applyBorder="1" applyAlignment="1">
      <alignment horizontal="center"/>
    </xf>
    <xf numFmtId="43" fontId="7" fillId="0" borderId="13" xfId="0" applyNumberFormat="1" applyFont="1" applyBorder="1" applyAlignment="1">
      <alignment horizontal="center"/>
    </xf>
    <xf numFmtId="43" fontId="7" fillId="0" borderId="14" xfId="0" applyNumberFormat="1" applyFont="1" applyBorder="1" applyAlignment="1">
      <alignment horizontal="center"/>
    </xf>
    <xf numFmtId="43" fontId="5" fillId="0" borderId="16" xfId="0" applyNumberFormat="1" applyFont="1" applyBorder="1" applyAlignment="1">
      <alignment horizontal="center"/>
    </xf>
    <xf numFmtId="0" fontId="5" fillId="0" borderId="1" xfId="0" applyFont="1" applyBorder="1"/>
    <xf numFmtId="43" fontId="5" fillId="0" borderId="3" xfId="0" applyNumberFormat="1" applyFont="1" applyBorder="1" applyAlignment="1">
      <alignment horizontal="center"/>
    </xf>
    <xf numFmtId="43" fontId="7" fillId="0" borderId="8" xfId="0" applyNumberFormat="1" applyFont="1" applyBorder="1"/>
    <xf numFmtId="43" fontId="0" fillId="0" borderId="4" xfId="0" applyNumberFormat="1" applyBorder="1"/>
    <xf numFmtId="43" fontId="0" fillId="0" borderId="7" xfId="0" applyNumberFormat="1" applyBorder="1"/>
    <xf numFmtId="43" fontId="7" fillId="0" borderId="2" xfId="0" applyNumberFormat="1" applyFont="1" applyBorder="1"/>
    <xf numFmtId="43" fontId="7" fillId="0" borderId="16" xfId="0" applyNumberFormat="1" applyFont="1" applyBorder="1"/>
    <xf numFmtId="43" fontId="7" fillId="0" borderId="5" xfId="0" applyNumberFormat="1" applyFont="1" applyBorder="1"/>
    <xf numFmtId="0" fontId="5" fillId="0" borderId="18" xfId="0" applyFont="1" applyBorder="1"/>
    <xf numFmtId="0" fontId="0" fillId="0" borderId="21" xfId="0" applyBorder="1"/>
    <xf numFmtId="43" fontId="0" fillId="0" borderId="21" xfId="0" applyNumberFormat="1" applyBorder="1"/>
    <xf numFmtId="0" fontId="5" fillId="0" borderId="22" xfId="0" applyFont="1" applyBorder="1"/>
    <xf numFmtId="0" fontId="5" fillId="0" borderId="16" xfId="0" applyFont="1" applyFill="1" applyBorder="1"/>
    <xf numFmtId="0" fontId="0" fillId="0" borderId="24" xfId="0" applyBorder="1"/>
    <xf numFmtId="0" fontId="5" fillId="0" borderId="27" xfId="0" applyFont="1" applyBorder="1" applyAlignment="1">
      <alignment horizontal="center" wrapText="1"/>
    </xf>
    <xf numFmtId="0" fontId="5" fillId="0" borderId="20" xfId="0" applyFont="1" applyBorder="1" applyAlignment="1">
      <alignment horizontal="center" wrapText="1"/>
    </xf>
    <xf numFmtId="0" fontId="5" fillId="0" borderId="28" xfId="0" applyFont="1" applyBorder="1" applyAlignment="1">
      <alignment horizontal="center" wrapText="1"/>
    </xf>
    <xf numFmtId="0" fontId="0" fillId="0" borderId="29" xfId="0" applyBorder="1"/>
    <xf numFmtId="0" fontId="0" fillId="0" borderId="30" xfId="0" applyBorder="1" applyAlignment="1">
      <alignment vertical="top"/>
    </xf>
    <xf numFmtId="0" fontId="0" fillId="0" borderId="0" xfId="0" applyAlignment="1">
      <alignment vertical="top"/>
    </xf>
    <xf numFmtId="0" fontId="5" fillId="0" borderId="29" xfId="0" applyFont="1" applyBorder="1"/>
    <xf numFmtId="0" fontId="0" fillId="0" borderId="0" xfId="0" applyBorder="1"/>
    <xf numFmtId="0" fontId="0" fillId="0" borderId="12" xfId="0" applyBorder="1"/>
    <xf numFmtId="0" fontId="0" fillId="0" borderId="37" xfId="0" applyBorder="1"/>
    <xf numFmtId="43" fontId="0" fillId="0" borderId="10" xfId="0" applyNumberFormat="1" applyBorder="1"/>
    <xf numFmtId="43" fontId="7" fillId="0" borderId="38" xfId="0" applyNumberFormat="1" applyFont="1" applyBorder="1"/>
    <xf numFmtId="0" fontId="7" fillId="0" borderId="1" xfId="0" applyFont="1" applyBorder="1"/>
    <xf numFmtId="0" fontId="7" fillId="0" borderId="0" xfId="0" applyFont="1"/>
    <xf numFmtId="43" fontId="7" fillId="0" borderId="10" xfId="0" applyNumberFormat="1" applyFont="1" applyBorder="1"/>
    <xf numFmtId="43" fontId="7" fillId="0" borderId="33" xfId="0" applyNumberFormat="1" applyFont="1" applyBorder="1" applyAlignment="1">
      <alignment horizontal="center"/>
    </xf>
    <xf numFmtId="43" fontId="13" fillId="0" borderId="10" xfId="0" applyNumberFormat="1" applyFont="1" applyBorder="1"/>
    <xf numFmtId="43" fontId="13" fillId="0" borderId="38" xfId="0" applyNumberFormat="1" applyFont="1" applyBorder="1"/>
    <xf numFmtId="0" fontId="13" fillId="0" borderId="1" xfId="0" applyFont="1" applyBorder="1"/>
    <xf numFmtId="43" fontId="13" fillId="0" borderId="4" xfId="0" applyNumberFormat="1" applyFont="1" applyBorder="1"/>
    <xf numFmtId="0" fontId="13" fillId="0" borderId="0" xfId="0" applyFont="1"/>
    <xf numFmtId="43" fontId="13" fillId="0" borderId="9" xfId="0" applyNumberFormat="1" applyFont="1" applyBorder="1" applyAlignment="1">
      <alignment horizontal="center"/>
    </xf>
    <xf numFmtId="0" fontId="12" fillId="0" borderId="0" xfId="0" applyFont="1" applyFill="1" applyBorder="1"/>
    <xf numFmtId="0" fontId="5" fillId="0" borderId="47" xfId="0" applyFont="1" applyBorder="1" applyAlignment="1">
      <alignment horizontal="center" wrapText="1"/>
    </xf>
    <xf numFmtId="0" fontId="5" fillId="0" borderId="0" xfId="0" applyFont="1" applyBorder="1"/>
    <xf numFmtId="0" fontId="5" fillId="0" borderId="31" xfId="0" applyFont="1" applyBorder="1"/>
    <xf numFmtId="43" fontId="13" fillId="3" borderId="9" xfId="0" applyNumberFormat="1" applyFont="1" applyFill="1" applyBorder="1"/>
    <xf numFmtId="43" fontId="13" fillId="3" borderId="10" xfId="0" applyNumberFormat="1" applyFont="1" applyFill="1" applyBorder="1"/>
    <xf numFmtId="43" fontId="13" fillId="3" borderId="38" xfId="0" applyNumberFormat="1" applyFont="1" applyFill="1" applyBorder="1"/>
    <xf numFmtId="43" fontId="13" fillId="3" borderId="9" xfId="0" applyNumberFormat="1" applyFont="1" applyFill="1" applyBorder="1" applyAlignment="1">
      <alignment horizontal="center"/>
    </xf>
    <xf numFmtId="43" fontId="13" fillId="3" borderId="33" xfId="0" applyNumberFormat="1" applyFont="1" applyFill="1" applyBorder="1" applyAlignment="1">
      <alignment horizontal="center"/>
    </xf>
    <xf numFmtId="0" fontId="5" fillId="0" borderId="1" xfId="0" applyFont="1" applyFill="1" applyBorder="1"/>
    <xf numFmtId="0" fontId="5" fillId="0" borderId="18" xfId="0" applyFont="1" applyFill="1" applyBorder="1"/>
    <xf numFmtId="0" fontId="5" fillId="0" borderId="49" xfId="0" applyFont="1" applyFill="1" applyBorder="1"/>
    <xf numFmtId="39" fontId="7" fillId="0" borderId="6" xfId="0" applyNumberFormat="1" applyFont="1" applyBorder="1" applyAlignment="1">
      <alignment horizontal="right"/>
    </xf>
    <xf numFmtId="39" fontId="7" fillId="0" borderId="5" xfId="0" applyNumberFormat="1" applyFont="1" applyBorder="1" applyAlignment="1">
      <alignment horizontal="right"/>
    </xf>
    <xf numFmtId="39" fontId="13" fillId="3" borderId="6" xfId="0" applyNumberFormat="1" applyFont="1" applyFill="1" applyBorder="1" applyAlignment="1">
      <alignment horizontal="right"/>
    </xf>
    <xf numFmtId="39" fontId="7" fillId="0" borderId="33" xfId="0" applyNumberFormat="1" applyFont="1" applyBorder="1" applyAlignment="1">
      <alignment horizontal="right"/>
    </xf>
    <xf numFmtId="39" fontId="13" fillId="0" borderId="33" xfId="0" applyNumberFormat="1" applyFont="1" applyBorder="1" applyAlignment="1">
      <alignment horizontal="right"/>
    </xf>
    <xf numFmtId="39" fontId="7" fillId="0" borderId="6" xfId="0" applyNumberFormat="1" applyFont="1" applyBorder="1" applyAlignment="1"/>
    <xf numFmtId="39" fontId="7" fillId="0" borderId="5" xfId="0" applyNumberFormat="1" applyFont="1" applyBorder="1" applyAlignment="1"/>
    <xf numFmtId="39" fontId="13" fillId="3" borderId="6" xfId="0" applyNumberFormat="1" applyFont="1" applyFill="1" applyBorder="1" applyAlignment="1"/>
    <xf numFmtId="39" fontId="7" fillId="0" borderId="33" xfId="0" applyNumberFormat="1" applyFont="1" applyBorder="1" applyAlignment="1"/>
    <xf numFmtId="39" fontId="13" fillId="3" borderId="5" xfId="0" applyNumberFormat="1" applyFont="1" applyFill="1" applyBorder="1" applyAlignment="1"/>
    <xf numFmtId="39" fontId="13" fillId="0" borderId="33" xfId="0" applyNumberFormat="1" applyFont="1" applyBorder="1" applyAlignment="1"/>
    <xf numFmtId="39" fontId="13" fillId="3" borderId="5" xfId="0" applyNumberFormat="1" applyFont="1" applyFill="1" applyBorder="1" applyAlignment="1">
      <alignment horizontal="right"/>
    </xf>
    <xf numFmtId="0" fontId="5" fillId="0" borderId="50" xfId="0" applyFont="1" applyFill="1" applyBorder="1"/>
    <xf numFmtId="0" fontId="5" fillId="0" borderId="51" xfId="0" applyFont="1" applyFill="1" applyBorder="1"/>
    <xf numFmtId="0" fontId="0" fillId="0" borderId="0" xfId="0" applyAlignment="1">
      <alignment wrapText="1"/>
    </xf>
    <xf numFmtId="0" fontId="12" fillId="0" borderId="2" xfId="0" applyFont="1" applyBorder="1"/>
    <xf numFmtId="0" fontId="18" fillId="0" borderId="0" xfId="0" applyFont="1"/>
    <xf numFmtId="0" fontId="0" fillId="0" borderId="52" xfId="0" applyBorder="1" applyAlignment="1">
      <alignment horizontal="left"/>
    </xf>
    <xf numFmtId="43" fontId="7" fillId="0" borderId="16" xfId="0" applyNumberFormat="1" applyFont="1" applyBorder="1" applyAlignment="1">
      <alignment horizontal="center"/>
    </xf>
    <xf numFmtId="43" fontId="7" fillId="0" borderId="7" xfId="0" applyNumberFormat="1" applyFont="1" applyBorder="1" applyAlignment="1">
      <alignment horizontal="center"/>
    </xf>
    <xf numFmtId="0" fontId="5" fillId="0" borderId="52" xfId="0" applyFont="1" applyFill="1" applyBorder="1"/>
    <xf numFmtId="0" fontId="5" fillId="0" borderId="0" xfId="0" applyFont="1" applyFill="1" applyBorder="1"/>
    <xf numFmtId="0" fontId="5" fillId="0" borderId="7" xfId="0" applyFont="1" applyBorder="1"/>
    <xf numFmtId="0" fontId="0" fillId="0" borderId="18" xfId="0" applyBorder="1"/>
    <xf numFmtId="164" fontId="7" fillId="0" borderId="54" xfId="0" applyNumberFormat="1" applyFont="1" applyBorder="1" applyAlignment="1">
      <alignment horizontal="center"/>
    </xf>
    <xf numFmtId="1" fontId="7" fillId="0" borderId="55" xfId="0" applyNumberFormat="1" applyFont="1" applyBorder="1" applyAlignment="1">
      <alignment horizontal="center"/>
    </xf>
    <xf numFmtId="0" fontId="5" fillId="0" borderId="52" xfId="0" applyFont="1" applyBorder="1"/>
    <xf numFmtId="0" fontId="0" fillId="0" borderId="52" xfId="0" applyBorder="1"/>
    <xf numFmtId="0" fontId="0" fillId="0" borderId="31" xfId="0" applyFill="1" applyBorder="1"/>
    <xf numFmtId="43" fontId="0" fillId="0" borderId="16" xfId="0" applyNumberFormat="1" applyBorder="1"/>
    <xf numFmtId="43" fontId="0" fillId="0" borderId="2" xfId="0" applyNumberFormat="1" applyBorder="1"/>
    <xf numFmtId="43" fontId="0" fillId="0" borderId="38" xfId="0" applyNumberFormat="1" applyBorder="1"/>
    <xf numFmtId="1" fontId="5" fillId="0" borderId="54" xfId="0" applyNumberFormat="1" applyFon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39" fontId="7" fillId="0" borderId="16" xfId="0" applyNumberFormat="1" applyFont="1" applyBorder="1" applyAlignment="1">
      <alignment horizontal="right"/>
    </xf>
    <xf numFmtId="0" fontId="5" fillId="0" borderId="19" xfId="0" applyFont="1" applyBorder="1" applyAlignment="1">
      <alignment horizontal="center" wrapText="1"/>
    </xf>
    <xf numFmtId="0" fontId="5" fillId="0" borderId="18" xfId="0" applyFont="1" applyBorder="1" applyAlignment="1">
      <alignment horizontal="center" wrapText="1"/>
    </xf>
    <xf numFmtId="43" fontId="5" fillId="0" borderId="1" xfId="0" applyNumberFormat="1" applyFont="1" applyBorder="1" applyAlignment="1">
      <alignment horizontal="center"/>
    </xf>
    <xf numFmtId="165" fontId="7" fillId="0" borderId="7" xfId="0" applyNumberFormat="1" applyFont="1" applyBorder="1" applyAlignment="1">
      <alignment horizontal="right"/>
    </xf>
    <xf numFmtId="0" fontId="5" fillId="0" borderId="64" xfId="0" applyFont="1" applyFill="1" applyBorder="1"/>
    <xf numFmtId="0" fontId="5" fillId="0" borderId="31" xfId="0" applyFont="1" applyFill="1" applyBorder="1"/>
    <xf numFmtId="0" fontId="11" fillId="0" borderId="66" xfId="0" applyFont="1" applyFill="1" applyBorder="1" applyAlignment="1">
      <alignment horizontal="left"/>
    </xf>
    <xf numFmtId="0" fontId="0" fillId="0" borderId="33" xfId="0" applyBorder="1" applyAlignment="1">
      <alignment horizontal="center"/>
    </xf>
    <xf numFmtId="0" fontId="5" fillId="0" borderId="67" xfId="0" applyFont="1" applyFill="1" applyBorder="1" applyAlignment="1">
      <alignment horizontal="center" wrapText="1"/>
    </xf>
    <xf numFmtId="1" fontId="5" fillId="0" borderId="55" xfId="0" applyNumberFormat="1" applyFont="1" applyBorder="1" applyAlignment="1">
      <alignment horizontal="center"/>
    </xf>
    <xf numFmtId="43" fontId="5" fillId="0" borderId="7" xfId="0" applyNumberFormat="1" applyFont="1" applyBorder="1" applyAlignment="1">
      <alignment horizontal="center"/>
    </xf>
    <xf numFmtId="0" fontId="0" fillId="0" borderId="68" xfId="0" applyBorder="1"/>
    <xf numFmtId="0" fontId="5" fillId="0" borderId="19" xfId="0" applyFont="1" applyFill="1" applyBorder="1" applyAlignment="1">
      <alignment horizontal="center" wrapText="1"/>
    </xf>
    <xf numFmtId="43" fontId="5" fillId="0" borderId="21" xfId="0" applyNumberFormat="1" applyFont="1" applyBorder="1" applyAlignment="1">
      <alignment horizontal="center"/>
    </xf>
    <xf numFmtId="43" fontId="6" fillId="0" borderId="21" xfId="0" applyNumberFormat="1" applyFont="1" applyBorder="1" applyAlignment="1">
      <alignment horizontal="center"/>
    </xf>
    <xf numFmtId="43" fontId="12" fillId="0" borderId="27" xfId="0" applyNumberFormat="1" applyFont="1" applyFill="1" applyBorder="1" applyAlignment="1">
      <alignment horizontal="right"/>
    </xf>
    <xf numFmtId="0" fontId="5" fillId="0" borderId="70" xfId="0" applyNumberFormat="1" applyFont="1" applyBorder="1" applyAlignment="1">
      <alignment horizontal="left" vertical="top"/>
    </xf>
    <xf numFmtId="0" fontId="5" fillId="0" borderId="70" xfId="0" applyFont="1" applyBorder="1" applyAlignment="1">
      <alignment horizontal="left" vertical="top"/>
    </xf>
    <xf numFmtId="0" fontId="5" fillId="0" borderId="70" xfId="0" applyFont="1" applyFill="1" applyBorder="1" applyAlignment="1">
      <alignment horizontal="left" vertical="top"/>
    </xf>
    <xf numFmtId="0" fontId="5" fillId="0" borderId="44" xfId="0" applyFont="1" applyFill="1" applyBorder="1"/>
    <xf numFmtId="1" fontId="5" fillId="0" borderId="57" xfId="0" applyNumberFormat="1" applyFont="1" applyFill="1" applyBorder="1" applyAlignment="1">
      <alignment horizontal="center"/>
    </xf>
    <xf numFmtId="43" fontId="5" fillId="0" borderId="25" xfId="0" applyNumberFormat="1" applyFont="1" applyFill="1" applyBorder="1" applyAlignment="1">
      <alignment horizontal="right"/>
    </xf>
    <xf numFmtId="43" fontId="5" fillId="0" borderId="69" xfId="0" applyNumberFormat="1" applyFont="1" applyFill="1" applyBorder="1" applyAlignment="1">
      <alignment horizontal="right"/>
    </xf>
    <xf numFmtId="43" fontId="5" fillId="0" borderId="17" xfId="0" applyNumberFormat="1" applyFont="1" applyFill="1" applyBorder="1" applyAlignment="1">
      <alignment horizontal="right"/>
    </xf>
    <xf numFmtId="39" fontId="5" fillId="0" borderId="48" xfId="0" applyNumberFormat="1" applyFont="1" applyFill="1" applyBorder="1" applyAlignment="1">
      <alignment horizontal="right"/>
    </xf>
    <xf numFmtId="0" fontId="0" fillId="0" borderId="0" xfId="0" applyBorder="1" applyAlignment="1"/>
    <xf numFmtId="43" fontId="12" fillId="0" borderId="83" xfId="0" applyNumberFormat="1" applyFont="1" applyFill="1" applyBorder="1" applyAlignment="1">
      <alignment horizontal="left"/>
    </xf>
    <xf numFmtId="0" fontId="0" fillId="0" borderId="26" xfId="0" applyBorder="1" applyAlignment="1">
      <alignment horizontal="left"/>
    </xf>
    <xf numFmtId="10" fontId="12" fillId="0" borderId="20" xfId="0" applyNumberFormat="1" applyFont="1" applyFill="1" applyBorder="1" applyAlignment="1">
      <alignment horizontal="right"/>
    </xf>
    <xf numFmtId="43" fontId="4" fillId="0" borderId="16" xfId="0" applyNumberFormat="1" applyFont="1" applyBorder="1"/>
    <xf numFmtId="0" fontId="0" fillId="0" borderId="58" xfId="0" applyBorder="1" applyAlignment="1">
      <alignment horizontal="center"/>
    </xf>
    <xf numFmtId="43" fontId="4" fillId="0" borderId="5" xfId="0" applyNumberFormat="1" applyFont="1" applyBorder="1" applyAlignment="1">
      <alignment horizontal="center"/>
    </xf>
    <xf numFmtId="43" fontId="7" fillId="6" borderId="16" xfId="0" applyNumberFormat="1" applyFont="1" applyFill="1" applyBorder="1" applyAlignment="1">
      <alignment horizontal="center"/>
    </xf>
    <xf numFmtId="4" fontId="7" fillId="6" borderId="31" xfId="0" applyNumberFormat="1" applyFont="1" applyFill="1" applyBorder="1" applyAlignment="1">
      <alignment horizontal="right"/>
    </xf>
    <xf numFmtId="39" fontId="0" fillId="6" borderId="6" xfId="0" applyNumberFormat="1" applyFill="1" applyBorder="1"/>
    <xf numFmtId="165" fontId="0" fillId="6" borderId="7" xfId="0" applyNumberFormat="1" applyFill="1" applyBorder="1"/>
    <xf numFmtId="43" fontId="7" fillId="6" borderId="8" xfId="0" applyNumberFormat="1" applyFont="1" applyFill="1" applyBorder="1" applyAlignment="1">
      <alignment horizontal="center"/>
    </xf>
    <xf numFmtId="165" fontId="7" fillId="6" borderId="6" xfId="0" applyNumberFormat="1" applyFont="1" applyFill="1" applyBorder="1" applyAlignment="1">
      <alignment horizontal="right"/>
    </xf>
    <xf numFmtId="165" fontId="5" fillId="5" borderId="40" xfId="0" applyNumberFormat="1" applyFont="1" applyFill="1" applyBorder="1" applyAlignment="1">
      <alignment horizontal="right"/>
    </xf>
    <xf numFmtId="0" fontId="7" fillId="0" borderId="53" xfId="0" applyFont="1" applyBorder="1"/>
    <xf numFmtId="43" fontId="7" fillId="0" borderId="53" xfId="0" applyNumberFormat="1" applyFont="1" applyBorder="1" applyAlignment="1">
      <alignment horizontal="center"/>
    </xf>
    <xf numFmtId="43" fontId="5" fillId="0" borderId="53" xfId="0" applyNumberFormat="1" applyFont="1" applyBorder="1" applyAlignment="1">
      <alignment horizontal="center"/>
    </xf>
    <xf numFmtId="164" fontId="7" fillId="0" borderId="125" xfId="0" applyNumberFormat="1" applyFont="1" applyBorder="1" applyAlignment="1">
      <alignment horizontal="center"/>
    </xf>
    <xf numFmtId="43" fontId="7" fillId="0" borderId="34" xfId="0" applyNumberFormat="1" applyFont="1" applyBorder="1" applyAlignment="1">
      <alignment horizontal="center"/>
    </xf>
    <xf numFmtId="43" fontId="7" fillId="0" borderId="120" xfId="0" applyNumberFormat="1" applyFont="1" applyBorder="1" applyAlignment="1">
      <alignment horizontal="center"/>
    </xf>
    <xf numFmtId="43" fontId="5" fillId="0" borderId="22" xfId="0" applyNumberFormat="1" applyFont="1" applyBorder="1" applyAlignment="1">
      <alignment horizontal="center"/>
    </xf>
    <xf numFmtId="43" fontId="5" fillId="0" borderId="32" xfId="0" applyNumberFormat="1" applyFont="1" applyBorder="1" applyAlignment="1">
      <alignment horizontal="center"/>
    </xf>
    <xf numFmtId="43" fontId="5" fillId="0" borderId="34" xfId="0" applyNumberFormat="1" applyFont="1" applyBorder="1" applyAlignment="1">
      <alignment horizontal="center"/>
    </xf>
    <xf numFmtId="43" fontId="5" fillId="0" borderId="120" xfId="0" applyNumberFormat="1" applyFont="1" applyBorder="1" applyAlignment="1">
      <alignment horizontal="center"/>
    </xf>
    <xf numFmtId="0" fontId="0" fillId="0" borderId="98" xfId="0" applyBorder="1"/>
    <xf numFmtId="0" fontId="30" fillId="0" borderId="1" xfId="0" applyFont="1" applyBorder="1"/>
    <xf numFmtId="0" fontId="4" fillId="0" borderId="1" xfId="0" applyFont="1" applyBorder="1"/>
    <xf numFmtId="43" fontId="4" fillId="0" borderId="16" xfId="1" applyNumberFormat="1" applyBorder="1"/>
    <xf numFmtId="43" fontId="5" fillId="0" borderId="40" xfId="1" applyNumberFormat="1" applyFont="1" applyFill="1" applyBorder="1" applyAlignment="1">
      <alignment horizontal="right"/>
    </xf>
    <xf numFmtId="39" fontId="5" fillId="5" borderId="17" xfId="0" applyNumberFormat="1" applyFont="1" applyFill="1" applyBorder="1" applyAlignment="1">
      <alignment horizontal="right"/>
    </xf>
    <xf numFmtId="0" fontId="28" fillId="0" borderId="0" xfId="0" applyFont="1" applyBorder="1"/>
    <xf numFmtId="43" fontId="4" fillId="0" borderId="38" xfId="0" applyNumberFormat="1" applyFont="1" applyBorder="1"/>
    <xf numFmtId="39" fontId="7" fillId="0" borderId="38" xfId="0" applyNumberFormat="1" applyFont="1" applyBorder="1" applyAlignment="1">
      <alignment horizontal="right"/>
    </xf>
    <xf numFmtId="165" fontId="7" fillId="0" borderId="10" xfId="0" applyNumberFormat="1" applyFont="1" applyBorder="1" applyAlignment="1">
      <alignment horizontal="right"/>
    </xf>
    <xf numFmtId="0" fontId="7" fillId="0" borderId="5" xfId="0" applyFont="1" applyBorder="1"/>
    <xf numFmtId="1" fontId="7" fillId="0" borderId="62" xfId="0" applyNumberFormat="1" applyFont="1" applyBorder="1" applyAlignment="1">
      <alignment horizontal="center"/>
    </xf>
    <xf numFmtId="43" fontId="7" fillId="0" borderId="15" xfId="0" applyNumberFormat="1" applyFont="1" applyBorder="1"/>
    <xf numFmtId="43" fontId="7" fillId="0" borderId="14" xfId="0" applyNumberFormat="1" applyFont="1" applyBorder="1"/>
    <xf numFmtId="0" fontId="13" fillId="3" borderId="76" xfId="0" applyFont="1" applyFill="1" applyBorder="1"/>
    <xf numFmtId="1" fontId="13" fillId="3" borderId="61" xfId="0" applyNumberFormat="1" applyFont="1" applyFill="1" applyBorder="1" applyAlignment="1">
      <alignment horizontal="center"/>
    </xf>
    <xf numFmtId="43" fontId="13" fillId="3" borderId="48" xfId="0" applyNumberFormat="1" applyFont="1" applyFill="1" applyBorder="1" applyAlignment="1">
      <alignment horizontal="right"/>
    </xf>
    <xf numFmtId="43" fontId="13" fillId="3" borderId="40" xfId="1" applyNumberFormat="1" applyFont="1" applyFill="1" applyBorder="1" applyAlignment="1">
      <alignment horizontal="right"/>
    </xf>
    <xf numFmtId="43" fontId="13" fillId="3" borderId="17" xfId="0" applyNumberFormat="1" applyFont="1" applyFill="1" applyBorder="1" applyAlignment="1">
      <alignment horizontal="right"/>
    </xf>
    <xf numFmtId="165" fontId="13" fillId="3" borderId="40" xfId="0" applyNumberFormat="1" applyFont="1" applyFill="1" applyBorder="1" applyAlignment="1">
      <alignment horizontal="right"/>
    </xf>
    <xf numFmtId="0" fontId="13" fillId="0" borderId="11" xfId="0" applyFont="1" applyBorder="1"/>
    <xf numFmtId="0" fontId="13" fillId="0" borderId="5" xfId="0" applyFont="1" applyBorder="1"/>
    <xf numFmtId="1" fontId="13" fillId="0" borderId="54" xfId="0" applyNumberFormat="1" applyFont="1" applyBorder="1" applyAlignment="1">
      <alignment horizontal="center"/>
    </xf>
    <xf numFmtId="43" fontId="13" fillId="0" borderId="2" xfId="0" applyNumberFormat="1" applyFont="1" applyBorder="1"/>
    <xf numFmtId="43" fontId="13" fillId="0" borderId="3" xfId="0" applyNumberFormat="1" applyFont="1" applyBorder="1" applyAlignment="1">
      <alignment horizontal="center"/>
    </xf>
    <xf numFmtId="43" fontId="13" fillId="0" borderId="2" xfId="0" applyNumberFormat="1" applyFont="1" applyBorder="1" applyAlignment="1">
      <alignment horizontal="center"/>
    </xf>
    <xf numFmtId="43" fontId="13" fillId="0" borderId="4" xfId="0" applyNumberFormat="1" applyFont="1" applyBorder="1" applyAlignment="1">
      <alignment horizontal="center"/>
    </xf>
    <xf numFmtId="43" fontId="13" fillId="0" borderId="0" xfId="0" applyNumberFormat="1" applyFont="1" applyFill="1" applyBorder="1" applyAlignment="1">
      <alignment horizontal="right"/>
    </xf>
    <xf numFmtId="165" fontId="13" fillId="0" borderId="5" xfId="0" applyNumberFormat="1" applyFont="1" applyFill="1" applyBorder="1" applyAlignment="1">
      <alignment horizontal="right"/>
    </xf>
    <xf numFmtId="39" fontId="0" fillId="0" borderId="3" xfId="0" applyNumberFormat="1" applyFill="1" applyBorder="1" applyAlignment="1">
      <alignment horizontal="right"/>
    </xf>
    <xf numFmtId="165" fontId="0" fillId="0" borderId="4" xfId="0" applyNumberFormat="1" applyFill="1" applyBorder="1" applyAlignment="1">
      <alignment horizontal="right"/>
    </xf>
    <xf numFmtId="43" fontId="13" fillId="3" borderId="40" xfId="0" applyNumberFormat="1" applyFont="1" applyFill="1" applyBorder="1" applyAlignment="1">
      <alignment horizontal="right"/>
    </xf>
    <xf numFmtId="43" fontId="7" fillId="6" borderId="38" xfId="0" applyNumberFormat="1" applyFont="1" applyFill="1" applyBorder="1" applyAlignment="1">
      <alignment horizontal="center"/>
    </xf>
    <xf numFmtId="4" fontId="7" fillId="6" borderId="33" xfId="0" applyNumberFormat="1" applyFont="1" applyFill="1" applyBorder="1" applyAlignment="1">
      <alignment horizontal="right"/>
    </xf>
    <xf numFmtId="39" fontId="0" fillId="6" borderId="9" xfId="0" applyNumberFormat="1" applyFill="1" applyBorder="1"/>
    <xf numFmtId="165" fontId="0" fillId="6" borderId="10" xfId="0" applyNumberFormat="1" applyFill="1" applyBorder="1"/>
    <xf numFmtId="43" fontId="13" fillId="6" borderId="48" xfId="0" applyNumberFormat="1" applyFont="1" applyFill="1" applyBorder="1" applyAlignment="1">
      <alignment horizontal="right"/>
    </xf>
    <xf numFmtId="4" fontId="13" fillId="6" borderId="46" xfId="0" applyNumberFormat="1" applyFont="1" applyFill="1" applyBorder="1" applyAlignment="1">
      <alignment horizontal="right"/>
    </xf>
    <xf numFmtId="39" fontId="13" fillId="6" borderId="17" xfId="0" applyNumberFormat="1" applyFont="1" applyFill="1" applyBorder="1" applyAlignment="1">
      <alignment horizontal="right"/>
    </xf>
    <xf numFmtId="43" fontId="7" fillId="6" borderId="73" xfId="0" applyNumberFormat="1" applyFont="1" applyFill="1" applyBorder="1" applyAlignment="1">
      <alignment horizontal="center"/>
    </xf>
    <xf numFmtId="165" fontId="7" fillId="6" borderId="13" xfId="0" applyNumberFormat="1" applyFont="1" applyFill="1" applyBorder="1" applyAlignment="1">
      <alignment horizontal="right"/>
    </xf>
    <xf numFmtId="39" fontId="0" fillId="6" borderId="13" xfId="0" applyNumberFormat="1" applyFill="1" applyBorder="1"/>
    <xf numFmtId="165" fontId="0" fillId="6" borderId="14" xfId="0" applyNumberFormat="1" applyFill="1" applyBorder="1"/>
    <xf numFmtId="165" fontId="5" fillId="0" borderId="46" xfId="0" applyNumberFormat="1" applyFont="1" applyFill="1" applyBorder="1" applyAlignment="1">
      <alignment horizontal="right"/>
    </xf>
    <xf numFmtId="0" fontId="13" fillId="0" borderId="35" xfId="0" applyFont="1" applyBorder="1" applyAlignment="1">
      <alignment horizontal="left"/>
    </xf>
    <xf numFmtId="39" fontId="0" fillId="0" borderId="43" xfId="0" applyNumberFormat="1" applyBorder="1"/>
    <xf numFmtId="43" fontId="12" fillId="5" borderId="48" xfId="0" applyNumberFormat="1" applyFont="1" applyFill="1" applyBorder="1"/>
    <xf numFmtId="0" fontId="12" fillId="5" borderId="71" xfId="0" applyFont="1" applyFill="1" applyBorder="1" applyAlignment="1">
      <alignment horizontal="left"/>
    </xf>
    <xf numFmtId="1" fontId="12" fillId="5" borderId="134" xfId="0" applyNumberFormat="1" applyFont="1" applyFill="1" applyBorder="1" applyAlignment="1">
      <alignment horizontal="center"/>
    </xf>
    <xf numFmtId="43" fontId="12" fillId="5" borderId="135" xfId="0" applyNumberFormat="1" applyFont="1" applyFill="1" applyBorder="1" applyAlignment="1"/>
    <xf numFmtId="43" fontId="12" fillId="5" borderId="133" xfId="0" applyNumberFormat="1" applyFont="1" applyFill="1" applyBorder="1" applyAlignment="1"/>
    <xf numFmtId="43" fontId="12" fillId="5" borderId="50" xfId="0" applyNumberFormat="1" applyFont="1" applyFill="1" applyBorder="1" applyAlignment="1"/>
    <xf numFmtId="43" fontId="12" fillId="5" borderId="136" xfId="0" applyNumberFormat="1" applyFont="1" applyFill="1" applyBorder="1" applyAlignment="1"/>
    <xf numFmtId="165" fontId="12" fillId="5" borderId="133" xfId="0" applyNumberFormat="1" applyFont="1" applyFill="1" applyBorder="1" applyAlignment="1"/>
    <xf numFmtId="0" fontId="12" fillId="5" borderId="60" xfId="0" applyFont="1" applyFill="1" applyBorder="1" applyAlignment="1">
      <alignment horizontal="left"/>
    </xf>
    <xf numFmtId="1" fontId="12" fillId="5" borderId="63" xfId="0" applyNumberFormat="1" applyFont="1" applyFill="1" applyBorder="1" applyAlignment="1">
      <alignment horizontal="center"/>
    </xf>
    <xf numFmtId="43" fontId="12" fillId="5" borderId="26" xfId="0" applyNumberFormat="1" applyFont="1" applyFill="1" applyBorder="1" applyAlignment="1"/>
    <xf numFmtId="43" fontId="12" fillId="5" borderId="42" xfId="0" applyNumberFormat="1" applyFont="1" applyFill="1" applyBorder="1" applyAlignment="1"/>
    <xf numFmtId="43" fontId="12" fillId="5" borderId="51" xfId="0" applyNumberFormat="1" applyFont="1" applyFill="1" applyBorder="1" applyAlignment="1"/>
    <xf numFmtId="43" fontId="12" fillId="5" borderId="19" xfId="0" applyNumberFormat="1" applyFont="1" applyFill="1" applyBorder="1" applyAlignment="1"/>
    <xf numFmtId="165" fontId="12" fillId="5" borderId="42" xfId="0" applyNumberFormat="1" applyFont="1" applyFill="1" applyBorder="1" applyAlignment="1"/>
    <xf numFmtId="43" fontId="12" fillId="5" borderId="135" xfId="0" applyNumberFormat="1" applyFont="1" applyFill="1" applyBorder="1" applyAlignment="1">
      <alignment horizontal="right"/>
    </xf>
    <xf numFmtId="4" fontId="12" fillId="5" borderId="137" xfId="2" applyNumberFormat="1" applyFont="1" applyFill="1" applyBorder="1" applyAlignment="1">
      <alignment horizontal="right"/>
    </xf>
    <xf numFmtId="43" fontId="12" fillId="5" borderId="136" xfId="0" applyNumberFormat="1" applyFont="1" applyFill="1" applyBorder="1" applyAlignment="1">
      <alignment horizontal="right"/>
    </xf>
    <xf numFmtId="165" fontId="12" fillId="5" borderId="133" xfId="0" applyNumberFormat="1" applyFont="1" applyFill="1" applyBorder="1" applyAlignment="1">
      <alignment horizontal="right"/>
    </xf>
    <xf numFmtId="0" fontId="0" fillId="0" borderId="52" xfId="0" applyBorder="1" applyAlignment="1">
      <alignment horizontal="center"/>
    </xf>
    <xf numFmtId="0" fontId="5" fillId="0" borderId="29" xfId="0" applyFont="1" applyBorder="1" applyAlignment="1">
      <alignment horizontal="left"/>
    </xf>
    <xf numFmtId="43" fontId="12" fillId="5" borderId="40" xfId="1" applyNumberFormat="1" applyFont="1" applyFill="1" applyBorder="1" applyAlignment="1">
      <alignment horizontal="right"/>
    </xf>
    <xf numFmtId="43" fontId="12" fillId="5" borderId="48" xfId="1" applyNumberFormat="1" applyFont="1" applyFill="1" applyBorder="1" applyAlignment="1"/>
    <xf numFmtId="165" fontId="12" fillId="5" borderId="40" xfId="1" applyNumberFormat="1" applyFont="1" applyFill="1" applyBorder="1" applyAlignment="1"/>
    <xf numFmtId="39" fontId="12" fillId="5" borderId="48" xfId="0" applyNumberFormat="1" applyFont="1" applyFill="1" applyBorder="1" applyAlignment="1">
      <alignment horizontal="right"/>
    </xf>
    <xf numFmtId="43" fontId="12" fillId="5" borderId="48" xfId="0" applyNumberFormat="1" applyFont="1" applyFill="1" applyBorder="1" applyAlignment="1"/>
    <xf numFmtId="43" fontId="12" fillId="5" borderId="17" xfId="1" applyNumberFormat="1" applyFont="1" applyFill="1" applyBorder="1" applyAlignment="1"/>
    <xf numFmtId="0" fontId="12" fillId="5" borderId="44" xfId="0" applyFont="1" applyFill="1" applyBorder="1"/>
    <xf numFmtId="1" fontId="12" fillId="5" borderId="61" xfId="0" applyNumberFormat="1" applyFont="1" applyFill="1" applyBorder="1" applyAlignment="1">
      <alignment horizontal="center"/>
    </xf>
    <xf numFmtId="0" fontId="12" fillId="5" borderId="46" xfId="0" applyFont="1" applyFill="1" applyBorder="1"/>
    <xf numFmtId="43" fontId="12" fillId="5" borderId="39" xfId="0" applyNumberFormat="1" applyFont="1" applyFill="1" applyBorder="1" applyAlignment="1"/>
    <xf numFmtId="1" fontId="12" fillId="5" borderId="57" xfId="0" applyNumberFormat="1" applyFont="1" applyFill="1" applyBorder="1" applyAlignment="1">
      <alignment horizontal="center"/>
    </xf>
    <xf numFmtId="43" fontId="12" fillId="5" borderId="25" xfId="0" applyNumberFormat="1" applyFont="1" applyFill="1" applyBorder="1" applyAlignment="1">
      <alignment horizontal="right"/>
    </xf>
    <xf numFmtId="4" fontId="13" fillId="5" borderId="44" xfId="0" applyNumberFormat="1" applyFont="1" applyFill="1" applyBorder="1" applyAlignment="1">
      <alignment horizontal="right"/>
    </xf>
    <xf numFmtId="43" fontId="12" fillId="5" borderId="17" xfId="0" applyNumberFormat="1" applyFont="1" applyFill="1" applyBorder="1" applyAlignment="1">
      <alignment horizontal="right"/>
    </xf>
    <xf numFmtId="165" fontId="12" fillId="5" borderId="46" xfId="0" applyNumberFormat="1" applyFont="1" applyFill="1" applyBorder="1" applyAlignment="1">
      <alignment horizontal="right"/>
    </xf>
    <xf numFmtId="43" fontId="12" fillId="5" borderId="26" xfId="0" applyNumberFormat="1" applyFont="1" applyFill="1" applyBorder="1" applyAlignment="1">
      <alignment horizontal="right"/>
    </xf>
    <xf numFmtId="43" fontId="12" fillId="5" borderId="40" xfId="1" applyNumberFormat="1" applyFont="1" applyFill="1" applyBorder="1" applyAlignment="1"/>
    <xf numFmtId="0" fontId="12" fillId="5" borderId="45" xfId="0" applyFont="1" applyFill="1" applyBorder="1"/>
    <xf numFmtId="43" fontId="12" fillId="5" borderId="69" xfId="0" applyNumberFormat="1" applyFont="1" applyFill="1" applyBorder="1" applyAlignment="1">
      <alignment horizontal="right"/>
    </xf>
    <xf numFmtId="43" fontId="5" fillId="5" borderId="48" xfId="1" applyNumberFormat="1" applyFont="1" applyFill="1" applyBorder="1" applyAlignment="1">
      <alignment horizontal="right"/>
    </xf>
    <xf numFmtId="4" fontId="5" fillId="5" borderId="46" xfId="2" applyNumberFormat="1" applyFont="1" applyFill="1" applyBorder="1" applyAlignment="1">
      <alignment horizontal="right"/>
    </xf>
    <xf numFmtId="0" fontId="28" fillId="0" borderId="0" xfId="0" applyFont="1" applyBorder="1"/>
    <xf numFmtId="43" fontId="12" fillId="5" borderId="20" xfId="1" applyNumberFormat="1" applyFont="1" applyFill="1" applyBorder="1" applyAlignment="1">
      <alignment horizontal="right"/>
    </xf>
    <xf numFmtId="43" fontId="12" fillId="5" borderId="19" xfId="0" applyNumberFormat="1" applyFont="1" applyFill="1" applyBorder="1" applyAlignment="1">
      <alignment horizontal="right"/>
    </xf>
    <xf numFmtId="39" fontId="12" fillId="5" borderId="26" xfId="0" applyNumberFormat="1" applyFont="1" applyFill="1" applyBorder="1" applyAlignment="1">
      <alignment horizontal="right"/>
    </xf>
    <xf numFmtId="165" fontId="12" fillId="5" borderId="42" xfId="0" applyNumberFormat="1" applyFont="1" applyFill="1" applyBorder="1" applyAlignment="1">
      <alignment horizontal="right"/>
    </xf>
    <xf numFmtId="10" fontId="0" fillId="0" borderId="41" xfId="0" applyNumberFormat="1" applyBorder="1"/>
    <xf numFmtId="165" fontId="13" fillId="6" borderId="40" xfId="0" applyNumberFormat="1" applyFont="1" applyFill="1" applyBorder="1" applyAlignment="1">
      <alignment horizontal="right"/>
    </xf>
    <xf numFmtId="0" fontId="7" fillId="0" borderId="0" xfId="0" applyFont="1" applyBorder="1"/>
    <xf numFmtId="0" fontId="7" fillId="0" borderId="21" xfId="0" applyFont="1" applyBorder="1"/>
    <xf numFmtId="43" fontId="7" fillId="0" borderId="21" xfId="0" applyNumberFormat="1" applyFont="1" applyBorder="1" applyAlignment="1">
      <alignment horizontal="center"/>
    </xf>
    <xf numFmtId="1" fontId="7" fillId="0" borderId="21" xfId="0" applyNumberFormat="1" applyFont="1" applyBorder="1" applyAlignment="1">
      <alignment horizontal="center"/>
    </xf>
    <xf numFmtId="0" fontId="28" fillId="0" borderId="125" xfId="0" applyFont="1" applyBorder="1"/>
    <xf numFmtId="0" fontId="7" fillId="0" borderId="54" xfId="0" applyFont="1" applyBorder="1"/>
    <xf numFmtId="43" fontId="5" fillId="0" borderId="25" xfId="0" applyNumberFormat="1" applyFont="1" applyFill="1" applyBorder="1" applyAlignment="1">
      <alignment horizontal="center"/>
    </xf>
    <xf numFmtId="43" fontId="5" fillId="0" borderId="41" xfId="0" applyNumberFormat="1" applyFont="1" applyFill="1" applyBorder="1" applyAlignment="1">
      <alignment horizontal="center"/>
    </xf>
    <xf numFmtId="43" fontId="5" fillId="0" borderId="43" xfId="0" applyNumberFormat="1" applyFont="1" applyFill="1" applyBorder="1" applyAlignment="1">
      <alignment horizontal="center"/>
    </xf>
    <xf numFmtId="39" fontId="5" fillId="0" borderId="25" xfId="0" applyNumberFormat="1" applyFont="1" applyFill="1" applyBorder="1" applyAlignment="1"/>
    <xf numFmtId="43" fontId="12" fillId="5" borderId="25" xfId="0" applyNumberFormat="1" applyFont="1" applyFill="1" applyBorder="1" applyAlignment="1">
      <alignment horizontal="center"/>
    </xf>
    <xf numFmtId="43" fontId="12" fillId="5" borderId="41" xfId="0" applyNumberFormat="1" applyFont="1" applyFill="1" applyBorder="1" applyAlignment="1">
      <alignment horizontal="center"/>
    </xf>
    <xf numFmtId="43" fontId="12" fillId="5" borderId="43" xfId="0" applyNumberFormat="1" applyFont="1" applyFill="1" applyBorder="1" applyAlignment="1">
      <alignment horizontal="center"/>
    </xf>
    <xf numFmtId="39" fontId="12" fillId="5" borderId="25" xfId="0" applyNumberFormat="1" applyFont="1" applyFill="1" applyBorder="1" applyAlignment="1"/>
    <xf numFmtId="0" fontId="12" fillId="0" borderId="65" xfId="0" applyFont="1" applyFill="1" applyBorder="1" applyAlignment="1">
      <alignment horizontal="left"/>
    </xf>
    <xf numFmtId="43" fontId="12" fillId="5" borderId="40" xfId="1" applyNumberFormat="1" applyFont="1" applyFill="1" applyBorder="1" applyAlignment="1">
      <alignment horizontal="center"/>
    </xf>
    <xf numFmtId="43" fontId="12" fillId="5" borderId="39" xfId="0" applyNumberFormat="1" applyFont="1" applyFill="1" applyBorder="1" applyAlignment="1">
      <alignment horizontal="right"/>
    </xf>
    <xf numFmtId="43" fontId="12" fillId="5" borderId="17" xfId="1" applyNumberFormat="1" applyFont="1" applyFill="1" applyBorder="1" applyAlignment="1">
      <alignment horizontal="center"/>
    </xf>
    <xf numFmtId="39" fontId="12" fillId="5" borderId="17" xfId="1" applyNumberFormat="1" applyFont="1" applyFill="1" applyBorder="1" applyAlignment="1"/>
    <xf numFmtId="43" fontId="12" fillId="5" borderId="40" xfId="0" applyNumberFormat="1" applyFont="1" applyFill="1" applyBorder="1"/>
    <xf numFmtId="43" fontId="12" fillId="5" borderId="17" xfId="0" applyNumberFormat="1" applyFont="1" applyFill="1" applyBorder="1"/>
    <xf numFmtId="39" fontId="12" fillId="5" borderId="17" xfId="0" applyNumberFormat="1" applyFont="1" applyFill="1" applyBorder="1" applyAlignment="1"/>
    <xf numFmtId="43" fontId="12" fillId="5" borderId="42" xfId="0" applyNumberFormat="1" applyFont="1" applyFill="1" applyBorder="1"/>
    <xf numFmtId="43" fontId="12" fillId="5" borderId="19" xfId="0" applyNumberFormat="1" applyFont="1" applyFill="1" applyBorder="1"/>
    <xf numFmtId="39" fontId="12" fillId="5" borderId="19" xfId="0" applyNumberFormat="1" applyFont="1" applyFill="1" applyBorder="1" applyAlignment="1"/>
    <xf numFmtId="165" fontId="7" fillId="0" borderId="4" xfId="0" applyNumberFormat="1" applyFont="1" applyBorder="1" applyAlignment="1"/>
    <xf numFmtId="165" fontId="12" fillId="5" borderId="36" xfId="2" applyNumberFormat="1" applyFont="1" applyFill="1" applyBorder="1" applyAlignment="1"/>
    <xf numFmtId="165" fontId="5" fillId="0" borderId="36" xfId="2" applyNumberFormat="1" applyFont="1" applyFill="1" applyBorder="1" applyAlignment="1"/>
    <xf numFmtId="165" fontId="12" fillId="5" borderId="101" xfId="2" applyNumberFormat="1" applyFont="1" applyFill="1" applyBorder="1" applyAlignment="1"/>
    <xf numFmtId="43" fontId="6" fillId="0" borderId="98" xfId="0" applyNumberFormat="1" applyFont="1" applyBorder="1" applyAlignment="1">
      <alignment horizontal="center"/>
    </xf>
    <xf numFmtId="165" fontId="7" fillId="0" borderId="7" xfId="0" applyNumberFormat="1" applyFont="1" applyBorder="1" applyAlignment="1"/>
    <xf numFmtId="165" fontId="13" fillId="3" borderId="4" xfId="0" applyNumberFormat="1" applyFont="1" applyFill="1" applyBorder="1" applyAlignment="1"/>
    <xf numFmtId="165" fontId="7" fillId="0" borderId="10" xfId="0" applyNumberFormat="1" applyFont="1" applyBorder="1" applyAlignment="1"/>
    <xf numFmtId="165" fontId="7" fillId="0" borderId="14" xfId="0" applyNumberFormat="1" applyFont="1" applyBorder="1" applyAlignment="1"/>
    <xf numFmtId="165" fontId="13" fillId="0" borderId="10" xfId="0" applyNumberFormat="1" applyFont="1" applyBorder="1" applyAlignment="1"/>
    <xf numFmtId="165" fontId="12" fillId="5" borderId="40" xfId="2" applyNumberFormat="1" applyFont="1" applyFill="1" applyBorder="1" applyAlignment="1"/>
    <xf numFmtId="165" fontId="12" fillId="5" borderId="42" xfId="2" applyNumberFormat="1" applyFont="1" applyFill="1" applyBorder="1" applyAlignment="1"/>
    <xf numFmtId="43" fontId="0" fillId="0" borderId="98" xfId="0" applyNumberFormat="1" applyBorder="1"/>
    <xf numFmtId="0" fontId="0" fillId="0" borderId="33" xfId="0" applyBorder="1"/>
    <xf numFmtId="0" fontId="13" fillId="3" borderId="33" xfId="0" applyFont="1" applyFill="1" applyBorder="1"/>
    <xf numFmtId="0" fontId="7" fillId="0" borderId="33" xfId="0" applyFont="1" applyBorder="1"/>
    <xf numFmtId="0" fontId="13" fillId="3" borderId="58" xfId="0" applyFont="1" applyFill="1" applyBorder="1"/>
    <xf numFmtId="0" fontId="13" fillId="0" borderId="33" xfId="0" applyFont="1" applyBorder="1"/>
    <xf numFmtId="43" fontId="12" fillId="5" borderId="48" xfId="0" applyNumberFormat="1" applyFont="1" applyFill="1" applyBorder="1" applyAlignment="1">
      <alignment horizontal="right"/>
    </xf>
    <xf numFmtId="1" fontId="5" fillId="0" borderId="125" xfId="0" applyNumberFormat="1" applyFont="1" applyBorder="1" applyAlignment="1">
      <alignment horizontal="center"/>
    </xf>
    <xf numFmtId="1" fontId="13" fillId="3" borderId="56" xfId="0" applyNumberFormat="1" applyFont="1" applyFill="1" applyBorder="1" applyAlignment="1">
      <alignment horizontal="center"/>
    </xf>
    <xf numFmtId="1" fontId="7" fillId="0" borderId="56" xfId="0" applyNumberFormat="1" applyFont="1" applyBorder="1" applyAlignment="1">
      <alignment horizontal="center"/>
    </xf>
    <xf numFmtId="1" fontId="13" fillId="0" borderId="56" xfId="0" applyNumberFormat="1" applyFont="1" applyBorder="1" applyAlignment="1">
      <alignment horizontal="center"/>
    </xf>
    <xf numFmtId="0" fontId="12" fillId="5" borderId="35" xfId="0" applyFont="1" applyFill="1" applyBorder="1" applyAlignment="1">
      <alignment horizontal="left"/>
    </xf>
    <xf numFmtId="43" fontId="5" fillId="0" borderId="65" xfId="0" applyNumberFormat="1" applyFont="1" applyBorder="1" applyAlignment="1">
      <alignment horizontal="center"/>
    </xf>
    <xf numFmtId="165" fontId="12" fillId="5" borderId="45" xfId="0" applyNumberFormat="1" applyFont="1" applyFill="1" applyBorder="1" applyAlignment="1">
      <alignment horizontal="right"/>
    </xf>
    <xf numFmtId="0" fontId="5" fillId="0" borderId="37" xfId="0" applyFont="1" applyBorder="1" applyAlignment="1">
      <alignment horizontal="center" wrapText="1"/>
    </xf>
    <xf numFmtId="43" fontId="4" fillId="0" borderId="11" xfId="0" applyNumberFormat="1" applyFont="1" applyBorder="1" applyAlignment="1">
      <alignment horizontal="center"/>
    </xf>
    <xf numFmtId="43" fontId="13" fillId="5" borderId="69" xfId="0" applyNumberFormat="1" applyFont="1" applyFill="1" applyBorder="1" applyAlignment="1">
      <alignment horizontal="center"/>
    </xf>
    <xf numFmtId="165" fontId="13" fillId="0" borderId="94" xfId="0" applyNumberFormat="1" applyFont="1" applyBorder="1" applyAlignment="1">
      <alignment horizontal="left"/>
    </xf>
    <xf numFmtId="43" fontId="5" fillId="0" borderId="18" xfId="0" applyNumberFormat="1" applyFont="1" applyFill="1" applyBorder="1" applyAlignment="1">
      <alignment horizontal="right"/>
    </xf>
    <xf numFmtId="165" fontId="5" fillId="0" borderId="53" xfId="2" applyNumberFormat="1" applyFont="1" applyFill="1" applyBorder="1" applyAlignment="1">
      <alignment horizontal="right"/>
    </xf>
    <xf numFmtId="0" fontId="5" fillId="0" borderId="27" xfId="0" applyFont="1" applyFill="1" applyBorder="1" applyAlignment="1">
      <alignment horizontal="right"/>
    </xf>
    <xf numFmtId="165" fontId="0" fillId="0" borderId="20" xfId="0" applyNumberFormat="1" applyFill="1" applyBorder="1" applyAlignment="1">
      <alignment horizontal="right"/>
    </xf>
    <xf numFmtId="43" fontId="6" fillId="0" borderId="53" xfId="0" applyNumberFormat="1" applyFont="1" applyBorder="1" applyAlignment="1">
      <alignment horizontal="center"/>
    </xf>
    <xf numFmtId="0" fontId="0" fillId="0" borderId="53" xfId="0" applyBorder="1"/>
    <xf numFmtId="39" fontId="5" fillId="0" borderId="25" xfId="0" applyNumberFormat="1" applyFont="1" applyFill="1" applyBorder="1" applyAlignment="1">
      <alignment horizontal="right"/>
    </xf>
    <xf numFmtId="165" fontId="13" fillId="0" borderId="10" xfId="0" applyNumberFormat="1" applyFont="1" applyBorder="1" applyAlignment="1">
      <alignment horizontal="right"/>
    </xf>
    <xf numFmtId="0" fontId="12" fillId="0" borderId="1" xfId="0" applyFont="1" applyBorder="1"/>
    <xf numFmtId="165" fontId="5" fillId="0" borderId="101" xfId="2" applyNumberFormat="1" applyFont="1" applyFill="1" applyBorder="1" applyAlignment="1">
      <alignment horizontal="right"/>
    </xf>
    <xf numFmtId="0" fontId="12" fillId="0" borderId="54" xfId="0" applyFont="1" applyBorder="1"/>
    <xf numFmtId="43" fontId="5" fillId="0" borderId="69" xfId="0" applyNumberFormat="1" applyFont="1" applyFill="1" applyBorder="1" applyAlignment="1">
      <alignment horizontal="center"/>
    </xf>
    <xf numFmtId="165" fontId="7" fillId="0" borderId="4" xfId="0" applyNumberFormat="1" applyFont="1" applyBorder="1" applyAlignment="1">
      <alignment horizontal="right"/>
    </xf>
    <xf numFmtId="1" fontId="5" fillId="5" borderId="61" xfId="0" applyNumberFormat="1" applyFont="1" applyFill="1" applyBorder="1" applyAlignment="1">
      <alignment horizontal="center"/>
    </xf>
    <xf numFmtId="165" fontId="5" fillId="5" borderId="40" xfId="2" applyNumberFormat="1" applyFont="1" applyFill="1" applyBorder="1" applyAlignment="1">
      <alignment horizontal="right"/>
    </xf>
    <xf numFmtId="165" fontId="13" fillId="3" borderId="4" xfId="0" applyNumberFormat="1" applyFont="1" applyFill="1" applyBorder="1" applyAlignment="1">
      <alignment horizontal="right"/>
    </xf>
    <xf numFmtId="0" fontId="12" fillId="0" borderId="125" xfId="0" applyFont="1" applyBorder="1"/>
    <xf numFmtId="165" fontId="7" fillId="0" borderId="14" xfId="0" applyNumberFormat="1" applyFont="1" applyBorder="1" applyAlignment="1">
      <alignment horizontal="right"/>
    </xf>
    <xf numFmtId="43" fontId="5" fillId="0" borderId="44" xfId="0" applyNumberFormat="1" applyFont="1" applyFill="1" applyBorder="1" applyAlignment="1">
      <alignment horizontal="center"/>
    </xf>
    <xf numFmtId="0" fontId="12" fillId="0" borderId="0" xfId="0" applyFont="1" applyBorder="1"/>
    <xf numFmtId="0" fontId="12" fillId="0" borderId="12" xfId="0" applyFont="1" applyBorder="1"/>
    <xf numFmtId="0" fontId="7" fillId="0" borderId="12" xfId="0" applyFont="1" applyBorder="1"/>
    <xf numFmtId="39" fontId="5" fillId="5" borderId="17" xfId="1" applyNumberFormat="1" applyFont="1" applyFill="1" applyBorder="1" applyAlignment="1">
      <alignment horizontal="right"/>
    </xf>
    <xf numFmtId="0" fontId="5" fillId="5" borderId="46" xfId="0" applyFont="1" applyFill="1" applyBorder="1"/>
    <xf numFmtId="43" fontId="5" fillId="5" borderId="39" xfId="0" applyNumberFormat="1" applyFont="1" applyFill="1" applyBorder="1"/>
    <xf numFmtId="43" fontId="5" fillId="5" borderId="17" xfId="1" applyNumberFormat="1" applyFont="1" applyFill="1" applyBorder="1" applyAlignment="1">
      <alignment horizontal="center"/>
    </xf>
    <xf numFmtId="43" fontId="5" fillId="5" borderId="40" xfId="1" applyNumberFormat="1" applyFont="1" applyFill="1" applyBorder="1" applyAlignment="1">
      <alignment horizontal="center"/>
    </xf>
    <xf numFmtId="43" fontId="5" fillId="5" borderId="48" xfId="0" applyNumberFormat="1" applyFont="1" applyFill="1" applyBorder="1"/>
    <xf numFmtId="0" fontId="5" fillId="0" borderId="28" xfId="0" applyFont="1" applyBorder="1" applyAlignment="1">
      <alignment horizontal="center" wrapText="1"/>
    </xf>
    <xf numFmtId="1" fontId="4" fillId="0" borderId="55" xfId="0" applyNumberFormat="1" applyFon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0" fontId="5" fillId="0" borderId="67" xfId="0" applyFont="1" applyFill="1" applyBorder="1" applyAlignment="1">
      <alignment horizontal="center" wrapText="1"/>
    </xf>
    <xf numFmtId="0" fontId="5" fillId="0" borderId="19" xfId="0" applyFont="1" applyFill="1" applyBorder="1" applyAlignment="1">
      <alignment horizontal="center" wrapText="1"/>
    </xf>
    <xf numFmtId="43" fontId="4" fillId="0" borderId="16" xfId="1" applyNumberFormat="1" applyBorder="1"/>
    <xf numFmtId="43" fontId="12" fillId="5" borderId="44" xfId="0" applyNumberFormat="1" applyFont="1" applyFill="1" applyBorder="1" applyAlignment="1">
      <alignment horizontal="center"/>
    </xf>
    <xf numFmtId="43" fontId="12" fillId="5" borderId="69" xfId="0" applyNumberFormat="1" applyFont="1" applyFill="1" applyBorder="1" applyAlignment="1">
      <alignment horizontal="center"/>
    </xf>
    <xf numFmtId="39" fontId="12" fillId="5" borderId="25" xfId="0" applyNumberFormat="1" applyFont="1" applyFill="1" applyBorder="1" applyAlignment="1">
      <alignment horizontal="right"/>
    </xf>
    <xf numFmtId="165" fontId="12" fillId="5" borderId="36" xfId="2" applyNumberFormat="1" applyFont="1" applyFill="1" applyBorder="1" applyAlignment="1">
      <alignment horizontal="right"/>
    </xf>
    <xf numFmtId="43" fontId="12" fillId="5" borderId="26" xfId="0" applyNumberFormat="1" applyFont="1" applyFill="1" applyBorder="1" applyAlignment="1">
      <alignment horizontal="center"/>
    </xf>
    <xf numFmtId="43" fontId="12" fillId="5" borderId="45" xfId="0" applyNumberFormat="1" applyFont="1" applyFill="1" applyBorder="1" applyAlignment="1">
      <alignment horizontal="center"/>
    </xf>
    <xf numFmtId="43" fontId="12" fillId="5" borderId="51" xfId="0" applyNumberFormat="1" applyFont="1" applyFill="1" applyBorder="1" applyAlignment="1">
      <alignment horizontal="center"/>
    </xf>
    <xf numFmtId="43" fontId="12" fillId="5" borderId="19" xfId="0" applyNumberFormat="1" applyFont="1" applyFill="1" applyBorder="1" applyAlignment="1">
      <alignment horizontal="center"/>
    </xf>
    <xf numFmtId="165" fontId="12" fillId="5" borderId="67" xfId="2" applyNumberFormat="1" applyFont="1" applyFill="1" applyBorder="1" applyAlignment="1">
      <alignment horizontal="right"/>
    </xf>
    <xf numFmtId="165" fontId="12" fillId="5" borderId="40" xfId="0" applyNumberFormat="1" applyFont="1" applyFill="1" applyBorder="1" applyAlignment="1">
      <alignment horizontal="right"/>
    </xf>
    <xf numFmtId="165" fontId="5" fillId="0" borderId="40" xfId="0" applyNumberFormat="1" applyFont="1" applyFill="1" applyBorder="1" applyAlignment="1">
      <alignment horizontal="right"/>
    </xf>
    <xf numFmtId="43" fontId="5" fillId="0" borderId="24" xfId="0" applyNumberFormat="1" applyFont="1" applyBorder="1" applyAlignment="1">
      <alignment horizontal="center"/>
    </xf>
    <xf numFmtId="43" fontId="7" fillId="0" borderId="65" xfId="0" applyNumberFormat="1" applyFont="1" applyBorder="1" applyAlignment="1">
      <alignment horizontal="center"/>
    </xf>
    <xf numFmtId="43" fontId="12" fillId="5" borderId="46" xfId="1" applyNumberFormat="1" applyFont="1" applyFill="1" applyBorder="1" applyAlignment="1">
      <alignment horizontal="right"/>
    </xf>
    <xf numFmtId="43" fontId="5" fillId="0" borderId="46" xfId="1" applyNumberFormat="1" applyFont="1" applyFill="1" applyBorder="1" applyAlignment="1">
      <alignment horizontal="right"/>
    </xf>
    <xf numFmtId="43" fontId="12" fillId="5" borderId="47" xfId="1" applyNumberFormat="1" applyFont="1" applyFill="1" applyBorder="1" applyAlignment="1">
      <alignment horizontal="right"/>
    </xf>
    <xf numFmtId="43" fontId="12" fillId="5" borderId="51" xfId="0" applyNumberFormat="1" applyFont="1" applyFill="1" applyBorder="1" applyAlignment="1">
      <alignment horizontal="right"/>
    </xf>
    <xf numFmtId="0" fontId="4" fillId="0" borderId="0" xfId="0" applyFont="1" applyFill="1"/>
    <xf numFmtId="0" fontId="5" fillId="0" borderId="29" xfId="0" applyFont="1" applyBorder="1" applyAlignment="1">
      <alignment horizontal="left"/>
    </xf>
    <xf numFmtId="0" fontId="0" fillId="0" borderId="0" xfId="0" applyAlignment="1">
      <alignment wrapText="1"/>
    </xf>
    <xf numFmtId="39" fontId="5" fillId="5" borderId="136" xfId="1" applyNumberFormat="1" applyFont="1" applyFill="1" applyBorder="1" applyAlignment="1">
      <alignment horizontal="right"/>
    </xf>
    <xf numFmtId="0" fontId="19" fillId="0" borderId="52" xfId="0" applyFont="1" applyBorder="1" applyAlignment="1">
      <alignment vertical="top"/>
    </xf>
    <xf numFmtId="0" fontId="0" fillId="0" borderId="0" xfId="0" applyFill="1" applyBorder="1"/>
    <xf numFmtId="0" fontId="19" fillId="0" borderId="108" xfId="0" applyFont="1" applyBorder="1" applyAlignment="1">
      <alignment horizontal="left" vertical="top"/>
    </xf>
    <xf numFmtId="43" fontId="12" fillId="5" borderId="135" xfId="0" applyNumberFormat="1" applyFont="1" applyFill="1" applyBorder="1"/>
    <xf numFmtId="0" fontId="19" fillId="0" borderId="107" xfId="0" applyFont="1" applyBorder="1" applyAlignment="1">
      <alignment horizontal="left" vertical="top"/>
    </xf>
    <xf numFmtId="15" fontId="19" fillId="0" borderId="108" xfId="0" applyNumberFormat="1" applyFont="1" applyFill="1" applyBorder="1" applyAlignment="1">
      <alignment horizontal="left" vertical="top" wrapText="1"/>
    </xf>
    <xf numFmtId="43" fontId="12" fillId="5" borderId="133" xfId="0" applyNumberFormat="1" applyFont="1" applyFill="1" applyBorder="1"/>
    <xf numFmtId="0" fontId="16" fillId="0" borderId="0" xfId="0" applyFont="1" applyAlignment="1">
      <alignment horizontal="center"/>
    </xf>
    <xf numFmtId="0" fontId="19" fillId="0" borderId="107" xfId="0" applyFont="1" applyBorder="1" applyAlignment="1">
      <alignment vertical="top" wrapText="1"/>
    </xf>
    <xf numFmtId="165" fontId="5" fillId="5" borderId="42" xfId="2" applyNumberFormat="1" applyFont="1" applyFill="1" applyBorder="1" applyAlignment="1">
      <alignment horizontal="right"/>
    </xf>
    <xf numFmtId="0" fontId="34" fillId="0" borderId="0" xfId="0" applyFont="1"/>
    <xf numFmtId="0" fontId="23" fillId="0" borderId="92" xfId="0" applyFont="1" applyFill="1" applyBorder="1" applyAlignment="1">
      <alignment horizontal="center" wrapText="1"/>
    </xf>
    <xf numFmtId="0" fontId="5" fillId="0" borderId="92" xfId="0" applyFont="1" applyFill="1" applyBorder="1" applyAlignment="1">
      <alignment horizontal="left" wrapText="1"/>
    </xf>
    <xf numFmtId="0" fontId="0" fillId="0" borderId="37" xfId="0" applyBorder="1"/>
    <xf numFmtId="0" fontId="0" fillId="0" borderId="53" xfId="0" applyBorder="1"/>
    <xf numFmtId="0" fontId="0" fillId="0" borderId="24" xfId="0" applyBorder="1"/>
    <xf numFmtId="0" fontId="0" fillId="0" borderId="0" xfId="0"/>
    <xf numFmtId="0" fontId="19" fillId="0" borderId="107" xfId="0" applyFont="1" applyBorder="1" applyAlignment="1">
      <alignment horizontal="left" vertical="top" wrapText="1"/>
    </xf>
    <xf numFmtId="0" fontId="19" fillId="0" borderId="108" xfId="0" applyFont="1" applyFill="1" applyBorder="1" applyAlignment="1">
      <alignment horizontal="left" vertical="top"/>
    </xf>
    <xf numFmtId="165" fontId="5" fillId="5" borderId="133" xfId="2" applyNumberFormat="1" applyFont="1" applyFill="1" applyBorder="1" applyAlignment="1">
      <alignment horizontal="right"/>
    </xf>
    <xf numFmtId="0" fontId="0" fillId="0" borderId="0" xfId="0" applyBorder="1" applyAlignment="1">
      <alignment vertical="top"/>
    </xf>
    <xf numFmtId="43" fontId="12" fillId="5" borderId="136" xfId="0" applyNumberFormat="1" applyFont="1" applyFill="1" applyBorder="1"/>
    <xf numFmtId="43" fontId="12" fillId="5" borderId="26" xfId="0" applyNumberFormat="1" applyFont="1" applyFill="1" applyBorder="1"/>
    <xf numFmtId="39" fontId="5" fillId="5" borderId="19" xfId="1" applyNumberFormat="1" applyFont="1" applyFill="1" applyBorder="1" applyAlignment="1">
      <alignment horizontal="right"/>
    </xf>
    <xf numFmtId="0" fontId="19" fillId="0" borderId="52" xfId="0" applyFont="1" applyBorder="1" applyAlignment="1">
      <alignment vertical="top" wrapText="1"/>
    </xf>
    <xf numFmtId="167" fontId="19" fillId="0" borderId="108" xfId="0" applyNumberFormat="1" applyFont="1" applyFill="1" applyBorder="1" applyAlignment="1">
      <alignment horizontal="left" vertical="top"/>
    </xf>
    <xf numFmtId="0" fontId="19" fillId="0" borderId="107" xfId="0" applyFont="1" applyBorder="1" applyAlignment="1">
      <alignment vertical="top"/>
    </xf>
    <xf numFmtId="0" fontId="27" fillId="0" borderId="112" xfId="0" applyFont="1" applyBorder="1" applyAlignment="1">
      <alignment horizontal="center" vertical="center"/>
    </xf>
    <xf numFmtId="0" fontId="19" fillId="0" borderId="108" xfId="0" applyFont="1" applyBorder="1" applyAlignment="1">
      <alignment horizontal="left"/>
    </xf>
    <xf numFmtId="0" fontId="19" fillId="0" borderId="108" xfId="0" applyFont="1" applyFill="1" applyBorder="1" applyAlignment="1">
      <alignment horizontal="left" vertical="top" wrapText="1"/>
    </xf>
    <xf numFmtId="0" fontId="19" fillId="0" borderId="52" xfId="0" applyFont="1" applyBorder="1" applyAlignment="1">
      <alignment horizontal="left" vertical="top"/>
    </xf>
    <xf numFmtId="0" fontId="19" fillId="0" borderId="52" xfId="0" applyFont="1" applyBorder="1" applyAlignment="1">
      <alignment horizontal="left" vertical="top" wrapText="1"/>
    </xf>
    <xf numFmtId="0" fontId="5" fillId="0" borderId="93" xfId="0" applyFont="1" applyFill="1" applyBorder="1"/>
    <xf numFmtId="0" fontId="12" fillId="0" borderId="44" xfId="0" applyFont="1" applyFill="1" applyBorder="1"/>
    <xf numFmtId="43" fontId="12" fillId="0" borderId="25" xfId="0" applyNumberFormat="1" applyFont="1" applyFill="1" applyBorder="1" applyAlignment="1">
      <alignment horizontal="right"/>
    </xf>
    <xf numFmtId="165" fontId="12" fillId="0" borderId="144" xfId="0" applyNumberFormat="1" applyFont="1" applyFill="1" applyBorder="1" applyAlignment="1">
      <alignment horizontal="right"/>
    </xf>
    <xf numFmtId="0" fontId="12" fillId="0" borderId="46" xfId="0" applyFont="1" applyFill="1" applyBorder="1"/>
    <xf numFmtId="43" fontId="12" fillId="0" borderId="48" xfId="0" applyNumberFormat="1" applyFont="1" applyFill="1" applyBorder="1" applyAlignment="1">
      <alignment horizontal="right"/>
    </xf>
    <xf numFmtId="1" fontId="12" fillId="0" borderId="74" xfId="0" applyNumberFormat="1" applyFont="1" applyFill="1" applyBorder="1" applyAlignment="1">
      <alignment horizontal="center"/>
    </xf>
    <xf numFmtId="43" fontId="12" fillId="0" borderId="46" xfId="0" applyNumberFormat="1" applyFont="1" applyFill="1" applyBorder="1" applyAlignment="1">
      <alignment horizontal="right"/>
    </xf>
    <xf numFmtId="39" fontId="12" fillId="0" borderId="48" xfId="0" applyNumberFormat="1" applyFont="1" applyFill="1" applyBorder="1" applyAlignment="1">
      <alignment horizontal="right"/>
    </xf>
    <xf numFmtId="43" fontId="12" fillId="0" borderId="141" xfId="0" applyNumberFormat="1" applyFont="1" applyFill="1" applyBorder="1" applyAlignment="1">
      <alignment horizontal="right"/>
    </xf>
    <xf numFmtId="43" fontId="12" fillId="0" borderId="144" xfId="0" applyNumberFormat="1" applyFont="1" applyFill="1" applyBorder="1" applyAlignment="1">
      <alignment horizontal="right"/>
    </xf>
    <xf numFmtId="43" fontId="12" fillId="0" borderId="150" xfId="0" applyNumberFormat="1" applyFont="1" applyFill="1" applyBorder="1" applyAlignment="1">
      <alignment horizontal="right"/>
    </xf>
    <xf numFmtId="1" fontId="4" fillId="0" borderId="149" xfId="0" applyNumberFormat="1" applyFont="1" applyFill="1" applyBorder="1" applyAlignment="1">
      <alignment horizontal="center"/>
    </xf>
    <xf numFmtId="43" fontId="4" fillId="0" borderId="16" xfId="0" applyNumberFormat="1" applyFont="1" applyFill="1" applyBorder="1"/>
    <xf numFmtId="43" fontId="4" fillId="0" borderId="31" xfId="0" applyNumberFormat="1" applyFont="1" applyFill="1" applyBorder="1" applyAlignment="1">
      <alignment horizontal="center"/>
    </xf>
    <xf numFmtId="43" fontId="4" fillId="0" borderId="151" xfId="0" applyNumberFormat="1" applyFont="1" applyFill="1" applyBorder="1"/>
    <xf numFmtId="43" fontId="4" fillId="0" borderId="146" xfId="0" applyNumberFormat="1" applyFont="1" applyFill="1" applyBorder="1" applyAlignment="1">
      <alignment horizontal="center"/>
    </xf>
    <xf numFmtId="39" fontId="4" fillId="0" borderId="16" xfId="0" applyNumberFormat="1" applyFont="1" applyFill="1" applyBorder="1" applyAlignment="1">
      <alignment horizontal="right"/>
    </xf>
    <xf numFmtId="165" fontId="4" fillId="0" borderId="146" xfId="0" applyNumberFormat="1" applyFont="1" applyFill="1" applyBorder="1" applyAlignment="1">
      <alignment horizontal="right"/>
    </xf>
    <xf numFmtId="0" fontId="5" fillId="0" borderId="0" xfId="0" applyFont="1" applyFill="1" applyBorder="1"/>
    <xf numFmtId="0" fontId="5" fillId="0" borderId="0" xfId="0" applyFont="1" applyFill="1" applyAlignment="1">
      <alignment horizontal="center"/>
    </xf>
    <xf numFmtId="0" fontId="5" fillId="0" borderId="29" xfId="0" applyFont="1" applyFill="1" applyBorder="1" applyAlignment="1">
      <alignment horizontal="left"/>
    </xf>
    <xf numFmtId="0" fontId="4" fillId="0" borderId="0" xfId="0" applyFont="1" applyFill="1"/>
    <xf numFmtId="0" fontId="6" fillId="0" borderId="150" xfId="0" applyFont="1" applyFill="1" applyBorder="1" applyAlignment="1">
      <alignment horizontal="center" wrapText="1"/>
    </xf>
    <xf numFmtId="0" fontId="6" fillId="0" borderId="46" xfId="0" applyFont="1" applyFill="1" applyBorder="1" applyAlignment="1">
      <alignment horizontal="center" wrapText="1"/>
    </xf>
    <xf numFmtId="0" fontId="6" fillId="0" borderId="144" xfId="0" applyFont="1" applyFill="1" applyBorder="1" applyAlignment="1">
      <alignment horizontal="center" wrapText="1"/>
    </xf>
    <xf numFmtId="0" fontId="30" fillId="0" borderId="142" xfId="0" applyFont="1" applyFill="1" applyBorder="1"/>
    <xf numFmtId="164" fontId="4" fillId="0" borderId="90" xfId="0" applyNumberFormat="1" applyFont="1" applyFill="1" applyBorder="1" applyAlignment="1">
      <alignment horizontal="center"/>
    </xf>
    <xf numFmtId="43" fontId="4" fillId="0" borderId="2" xfId="0" applyNumberFormat="1" applyFont="1" applyFill="1" applyBorder="1" applyAlignment="1">
      <alignment horizontal="center"/>
    </xf>
    <xf numFmtId="43" fontId="4" fillId="0" borderId="5" xfId="0" applyNumberFormat="1" applyFont="1" applyFill="1" applyBorder="1" applyAlignment="1">
      <alignment horizontal="center"/>
    </xf>
    <xf numFmtId="43" fontId="5" fillId="0" borderId="141" xfId="0" applyNumberFormat="1" applyFont="1" applyFill="1" applyBorder="1" applyAlignment="1">
      <alignment horizontal="center"/>
    </xf>
    <xf numFmtId="43" fontId="5" fillId="0" borderId="152" xfId="0" applyNumberFormat="1" applyFont="1" applyFill="1" applyBorder="1" applyAlignment="1">
      <alignment horizontal="center"/>
    </xf>
    <xf numFmtId="43" fontId="5" fillId="0" borderId="2" xfId="0" applyNumberFormat="1" applyFont="1" applyFill="1" applyBorder="1" applyAlignment="1">
      <alignment horizontal="center"/>
    </xf>
    <xf numFmtId="43" fontId="5" fillId="0" borderId="143" xfId="0" applyNumberFormat="1" applyFont="1" applyFill="1" applyBorder="1" applyAlignment="1">
      <alignment horizontal="center"/>
    </xf>
    <xf numFmtId="0" fontId="4" fillId="0" borderId="142" xfId="0" applyFont="1" applyFill="1" applyBorder="1"/>
    <xf numFmtId="43" fontId="5" fillId="0" borderId="142" xfId="0" applyNumberFormat="1" applyFont="1" applyFill="1" applyBorder="1" applyAlignment="1">
      <alignment horizontal="center"/>
    </xf>
    <xf numFmtId="0" fontId="13" fillId="0" borderId="138" xfId="0" applyFont="1" applyFill="1" applyBorder="1"/>
    <xf numFmtId="1" fontId="12" fillId="0" borderId="77" xfId="0" applyNumberFormat="1" applyFont="1" applyFill="1" applyBorder="1" applyAlignment="1">
      <alignment horizontal="center"/>
    </xf>
    <xf numFmtId="0" fontId="33" fillId="0" borderId="0" xfId="0" applyFont="1" applyFill="1"/>
    <xf numFmtId="1" fontId="12" fillId="0" borderId="77" xfId="0" quotePrefix="1" applyNumberFormat="1" applyFont="1" applyFill="1" applyBorder="1" applyAlignment="1">
      <alignment horizontal="center"/>
    </xf>
    <xf numFmtId="0" fontId="13" fillId="0" borderId="145" xfId="0" applyFont="1" applyFill="1" applyBorder="1"/>
    <xf numFmtId="43" fontId="12" fillId="0" borderId="147" xfId="0" applyNumberFormat="1" applyFont="1" applyFill="1" applyBorder="1" applyAlignment="1">
      <alignment horizontal="right"/>
    </xf>
    <xf numFmtId="0" fontId="4" fillId="0" borderId="76" xfId="0" applyFont="1" applyFill="1" applyBorder="1"/>
    <xf numFmtId="0" fontId="4" fillId="0" borderId="35" xfId="0" applyFont="1" applyFill="1" applyBorder="1"/>
    <xf numFmtId="43" fontId="4" fillId="0" borderId="35" xfId="0" applyNumberFormat="1" applyFont="1" applyFill="1" applyBorder="1" applyAlignment="1">
      <alignment horizontal="center"/>
    </xf>
    <xf numFmtId="43" fontId="5" fillId="0" borderId="35" xfId="0" applyNumberFormat="1" applyFont="1" applyFill="1" applyBorder="1" applyAlignment="1">
      <alignment horizontal="center"/>
    </xf>
    <xf numFmtId="43" fontId="5" fillId="0" borderId="80" xfId="0" applyNumberFormat="1" applyFont="1" applyFill="1" applyBorder="1" applyAlignment="1">
      <alignment horizontal="center"/>
    </xf>
    <xf numFmtId="1" fontId="5" fillId="0" borderId="90" xfId="0" applyNumberFormat="1" applyFont="1" applyFill="1" applyBorder="1" applyAlignment="1">
      <alignment horizontal="center"/>
    </xf>
    <xf numFmtId="43" fontId="4" fillId="0" borderId="141" xfId="0" applyNumberFormat="1" applyFont="1" applyFill="1" applyBorder="1" applyAlignment="1">
      <alignment horizontal="center"/>
    </xf>
    <xf numFmtId="43" fontId="4" fillId="0" borderId="152" xfId="0" applyNumberFormat="1" applyFont="1" applyFill="1" applyBorder="1" applyAlignment="1">
      <alignment horizontal="center"/>
    </xf>
    <xf numFmtId="43" fontId="4" fillId="0" borderId="143" xfId="0" applyNumberFormat="1" applyFont="1" applyFill="1" applyBorder="1" applyAlignment="1">
      <alignment horizontal="center"/>
    </xf>
    <xf numFmtId="0" fontId="5" fillId="0" borderId="0" xfId="0" applyFont="1" applyFill="1" applyBorder="1" applyAlignment="1">
      <alignment horizontal="left"/>
    </xf>
    <xf numFmtId="1" fontId="4" fillId="0" borderId="148" xfId="0" applyNumberFormat="1" applyFont="1" applyFill="1" applyBorder="1" applyAlignment="1">
      <alignment horizontal="center"/>
    </xf>
    <xf numFmtId="0" fontId="4" fillId="0" borderId="52" xfId="0" applyFont="1" applyFill="1" applyBorder="1"/>
    <xf numFmtId="1" fontId="4" fillId="0" borderId="90" xfId="0" applyNumberFormat="1" applyFont="1" applyFill="1" applyBorder="1" applyAlignment="1">
      <alignment horizontal="center"/>
    </xf>
    <xf numFmtId="0" fontId="4" fillId="0" borderId="58" xfId="0" applyFont="1" applyFill="1" applyBorder="1"/>
    <xf numFmtId="0" fontId="4" fillId="0" borderId="78" xfId="0" applyFont="1" applyFill="1" applyBorder="1"/>
    <xf numFmtId="0" fontId="4" fillId="0" borderId="72" xfId="0" applyFont="1" applyFill="1" applyBorder="1"/>
    <xf numFmtId="0" fontId="4" fillId="0" borderId="100" xfId="0" applyFont="1" applyFill="1" applyBorder="1"/>
    <xf numFmtId="0" fontId="4" fillId="0" borderId="145" xfId="0" applyFont="1" applyFill="1" applyBorder="1"/>
    <xf numFmtId="0" fontId="4" fillId="0" borderId="129" xfId="0" applyFont="1" applyFill="1" applyBorder="1"/>
    <xf numFmtId="1" fontId="4" fillId="0" borderId="153" xfId="0" applyNumberFormat="1" applyFont="1" applyFill="1" applyBorder="1" applyAlignment="1">
      <alignment horizontal="center"/>
    </xf>
    <xf numFmtId="43" fontId="4" fillId="0" borderId="154" xfId="0" applyNumberFormat="1" applyFont="1" applyFill="1" applyBorder="1"/>
    <xf numFmtId="43" fontId="4" fillId="0" borderId="155" xfId="0" applyNumberFormat="1" applyFont="1" applyFill="1" applyBorder="1" applyAlignment="1">
      <alignment horizontal="center"/>
    </xf>
    <xf numFmtId="43" fontId="4" fillId="0" borderId="156" xfId="0" applyNumberFormat="1" applyFont="1" applyFill="1" applyBorder="1"/>
    <xf numFmtId="43" fontId="4" fillId="0" borderId="157" xfId="0" applyNumberFormat="1" applyFont="1" applyFill="1" applyBorder="1" applyAlignment="1">
      <alignment horizontal="center"/>
    </xf>
    <xf numFmtId="39" fontId="4" fillId="0" borderId="154" xfId="0" applyNumberFormat="1" applyFont="1" applyFill="1" applyBorder="1" applyAlignment="1">
      <alignment horizontal="right"/>
    </xf>
    <xf numFmtId="165" fontId="4" fillId="0" borderId="157" xfId="0" applyNumberFormat="1" applyFont="1" applyFill="1" applyBorder="1" applyAlignment="1">
      <alignment horizontal="right"/>
    </xf>
    <xf numFmtId="0" fontId="0" fillId="0" borderId="0" xfId="0" applyBorder="1" applyAlignment="1">
      <alignment vertical="top"/>
    </xf>
    <xf numFmtId="168" fontId="12" fillId="5" borderId="40" xfId="0" applyNumberFormat="1" applyFont="1" applyFill="1" applyBorder="1"/>
    <xf numFmtId="0" fontId="0" fillId="0" borderId="103" xfId="0" applyBorder="1"/>
    <xf numFmtId="0" fontId="0" fillId="0" borderId="104" xfId="0" applyBorder="1"/>
    <xf numFmtId="0" fontId="0" fillId="0" borderId="106" xfId="0" applyBorder="1"/>
    <xf numFmtId="0" fontId="16" fillId="0" borderId="0" xfId="0" applyFont="1" applyBorder="1" applyAlignment="1">
      <alignment vertical="top" wrapText="1"/>
    </xf>
    <xf numFmtId="0" fontId="16" fillId="0" borderId="0" xfId="0" applyFont="1" applyBorder="1" applyAlignment="1">
      <alignment horizontal="center"/>
    </xf>
    <xf numFmtId="0" fontId="0" fillId="0" borderId="110" xfId="0" applyBorder="1"/>
    <xf numFmtId="0" fontId="0" fillId="0" borderId="111" xfId="0" applyBorder="1"/>
    <xf numFmtId="0" fontId="0" fillId="0" borderId="102" xfId="0" applyBorder="1"/>
    <xf numFmtId="0" fontId="0" fillId="0" borderId="105" xfId="0" applyBorder="1"/>
    <xf numFmtId="0" fontId="0" fillId="0" borderId="109" xfId="0" applyBorder="1"/>
    <xf numFmtId="166" fontId="5" fillId="0" borderId="95" xfId="0" applyNumberFormat="1" applyFont="1" applyFill="1" applyBorder="1"/>
    <xf numFmtId="166" fontId="5" fillId="0" borderId="84" xfId="0" applyNumberFormat="1" applyFont="1" applyFill="1" applyBorder="1"/>
    <xf numFmtId="166" fontId="5" fillId="0" borderId="75" xfId="0" applyNumberFormat="1" applyFont="1" applyFill="1" applyBorder="1"/>
    <xf numFmtId="166" fontId="5" fillId="0" borderId="74" xfId="0" applyNumberFormat="1" applyFont="1" applyFill="1" applyBorder="1"/>
    <xf numFmtId="49" fontId="19" fillId="0" borderId="108" xfId="0" applyNumberFormat="1" applyFont="1" applyFill="1" applyBorder="1" applyAlignment="1">
      <alignment horizontal="left" vertical="top"/>
    </xf>
    <xf numFmtId="166" fontId="5" fillId="0" borderId="90" xfId="0" applyNumberFormat="1" applyFont="1" applyFill="1" applyBorder="1"/>
    <xf numFmtId="166" fontId="5" fillId="0" borderId="91" xfId="0" applyNumberFormat="1" applyFont="1" applyFill="1" applyBorder="1"/>
    <xf numFmtId="0" fontId="0" fillId="0" borderId="0" xfId="0"/>
    <xf numFmtId="0" fontId="5" fillId="6" borderId="19" xfId="0" applyFont="1" applyFill="1" applyBorder="1" applyAlignment="1">
      <alignment horizontal="center" wrapText="1"/>
    </xf>
    <xf numFmtId="0" fontId="5" fillId="6" borderId="67" xfId="0" applyFont="1" applyFill="1" applyBorder="1" applyAlignment="1">
      <alignment horizontal="center" wrapText="1"/>
    </xf>
    <xf numFmtId="43" fontId="4" fillId="6" borderId="5" xfId="0" applyNumberFormat="1" applyFont="1" applyFill="1" applyBorder="1" applyAlignment="1">
      <alignment horizontal="center"/>
    </xf>
    <xf numFmtId="43" fontId="7" fillId="6" borderId="4" xfId="0" applyNumberFormat="1" applyFont="1" applyFill="1" applyBorder="1" applyAlignment="1">
      <alignment horizontal="center"/>
    </xf>
    <xf numFmtId="165" fontId="0" fillId="6" borderId="20" xfId="2" applyNumberFormat="1" applyFont="1" applyFill="1" applyBorder="1" applyAlignment="1">
      <alignment horizontal="right"/>
    </xf>
    <xf numFmtId="0" fontId="0" fillId="0" borderId="52" xfId="0" applyBorder="1" applyAlignment="1">
      <alignment horizontal="center"/>
    </xf>
    <xf numFmtId="0" fontId="0" fillId="0" borderId="0" xfId="0" applyAlignment="1">
      <alignment wrapText="1"/>
    </xf>
    <xf numFmtId="43" fontId="0" fillId="0" borderId="16" xfId="0" applyNumberFormat="1" applyBorder="1" applyAlignment="1">
      <alignment wrapText="1"/>
    </xf>
    <xf numFmtId="15" fontId="0" fillId="0" borderId="16" xfId="0" applyNumberFormat="1" applyBorder="1"/>
    <xf numFmtId="43" fontId="13" fillId="3" borderId="38" xfId="0" applyNumberFormat="1" applyFont="1" applyFill="1" applyBorder="1" applyAlignment="1">
      <alignment wrapText="1"/>
    </xf>
    <xf numFmtId="43" fontId="13" fillId="3" borderId="48" xfId="0" applyNumberFormat="1" applyFont="1" applyFill="1" applyBorder="1" applyAlignment="1">
      <alignment horizontal="right" wrapText="1"/>
    </xf>
    <xf numFmtId="43" fontId="4" fillId="0" borderId="38" xfId="0" applyNumberFormat="1" applyFont="1" applyBorder="1" applyAlignment="1">
      <alignment wrapText="1"/>
    </xf>
    <xf numFmtId="0" fontId="5" fillId="0" borderId="86" xfId="0" applyFont="1" applyBorder="1" applyAlignment="1">
      <alignment horizontal="center" wrapText="1"/>
    </xf>
    <xf numFmtId="0" fontId="5" fillId="0" borderId="87"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9" xfId="0" applyFont="1" applyBorder="1" applyAlignment="1">
      <alignment wrapText="1"/>
    </xf>
    <xf numFmtId="166" fontId="5" fillId="0" borderId="90" xfId="0" applyNumberFormat="1" applyFont="1" applyBorder="1"/>
    <xf numFmtId="166" fontId="5" fillId="0" borderId="91" xfId="0" applyNumberFormat="1" applyFont="1" applyBorder="1"/>
    <xf numFmtId="170" fontId="5" fillId="0" borderId="75" xfId="0" applyNumberFormat="1" applyFont="1" applyFill="1" applyBorder="1"/>
    <xf numFmtId="0" fontId="5" fillId="0" borderId="93" xfId="0" applyFont="1" applyFill="1" applyBorder="1" applyAlignment="1">
      <alignment wrapText="1"/>
    </xf>
    <xf numFmtId="170" fontId="5" fillId="0" borderId="90" xfId="0" applyNumberFormat="1" applyFont="1" applyFill="1" applyBorder="1"/>
    <xf numFmtId="170" fontId="5" fillId="0" borderId="74" xfId="0" applyNumberFormat="1" applyFont="1" applyFill="1" applyBorder="1"/>
    <xf numFmtId="0" fontId="4" fillId="0" borderId="94" xfId="0" applyFont="1" applyBorder="1"/>
    <xf numFmtId="0" fontId="4" fillId="0" borderId="72" xfId="0" applyFont="1" applyBorder="1"/>
    <xf numFmtId="0" fontId="4" fillId="0" borderId="101" xfId="0" applyFont="1" applyBorder="1"/>
    <xf numFmtId="0" fontId="5" fillId="0" borderId="93" xfId="0" applyFont="1" applyBorder="1" applyAlignment="1">
      <alignment horizontal="center" wrapText="1"/>
    </xf>
    <xf numFmtId="0" fontId="5" fillId="0" borderId="7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89" xfId="0" applyFont="1" applyBorder="1"/>
    <xf numFmtId="0" fontId="4" fillId="0" borderId="90" xfId="0" applyFont="1" applyBorder="1"/>
    <xf numFmtId="0" fontId="4" fillId="0" borderId="91" xfId="0" applyFont="1" applyBorder="1"/>
    <xf numFmtId="0" fontId="23" fillId="0" borderId="92" xfId="0" applyFont="1" applyBorder="1" applyAlignment="1">
      <alignment horizontal="center" wrapText="1"/>
    </xf>
    <xf numFmtId="0" fontId="5" fillId="0" borderId="93" xfId="0" applyFont="1" applyBorder="1"/>
    <xf numFmtId="0" fontId="5" fillId="0" borderId="92" xfId="0" applyFont="1" applyBorder="1" applyAlignment="1">
      <alignment horizontal="left" wrapText="1"/>
    </xf>
    <xf numFmtId="0" fontId="4" fillId="0" borderId="35" xfId="0" applyFont="1" applyBorder="1"/>
    <xf numFmtId="0" fontId="4" fillId="0" borderId="36" xfId="0" applyFont="1" applyBorder="1"/>
    <xf numFmtId="0" fontId="29" fillId="0" borderId="11" xfId="0" applyFont="1" applyBorder="1" applyAlignment="1">
      <alignment horizontal="center"/>
    </xf>
    <xf numFmtId="0" fontId="5" fillId="0" borderId="11" xfId="0" applyFont="1" applyBorder="1" applyAlignment="1">
      <alignment horizontal="center"/>
    </xf>
    <xf numFmtId="0" fontId="5" fillId="0" borderId="11" xfId="0" applyFont="1" applyBorder="1" applyAlignment="1">
      <alignment horizontal="center" vertical="top"/>
    </xf>
    <xf numFmtId="43" fontId="4" fillId="0" borderId="4" xfId="0" applyNumberFormat="1" applyFont="1" applyBorder="1" applyAlignment="1">
      <alignment horizontal="center"/>
    </xf>
    <xf numFmtId="43" fontId="4" fillId="0" borderId="2" xfId="0" applyNumberFormat="1" applyFont="1" applyBorder="1" applyAlignment="1">
      <alignment horizontal="center"/>
    </xf>
    <xf numFmtId="43" fontId="4" fillId="0" borderId="3" xfId="0" applyNumberFormat="1" applyFont="1" applyBorder="1" applyAlignment="1">
      <alignment horizontal="center"/>
    </xf>
    <xf numFmtId="43" fontId="4" fillId="0" borderId="7" xfId="1" applyNumberFormat="1" applyFont="1" applyBorder="1" applyAlignment="1">
      <alignment horizontal="center"/>
    </xf>
    <xf numFmtId="43" fontId="4" fillId="0" borderId="8" xfId="0" applyNumberFormat="1" applyFont="1" applyBorder="1"/>
    <xf numFmtId="43" fontId="4" fillId="0" borderId="6" xfId="0" applyNumberFormat="1" applyFont="1" applyBorder="1" applyAlignment="1">
      <alignment horizontal="center"/>
    </xf>
    <xf numFmtId="43" fontId="4" fillId="0" borderId="16" xfId="0" applyNumberFormat="1" applyFont="1" applyBorder="1" applyAlignment="1">
      <alignment horizontal="center"/>
    </xf>
    <xf numFmtId="43" fontId="4" fillId="0" borderId="7" xfId="0" applyNumberFormat="1" applyFont="1" applyBorder="1" applyAlignment="1">
      <alignment horizontal="center"/>
    </xf>
    <xf numFmtId="39" fontId="4" fillId="0" borderId="16" xfId="0" applyNumberFormat="1" applyFont="1" applyBorder="1" applyAlignment="1">
      <alignment horizontal="right"/>
    </xf>
    <xf numFmtId="165" fontId="4" fillId="0" borderId="7" xfId="0" applyNumberFormat="1" applyFont="1" applyBorder="1" applyAlignment="1">
      <alignment horizontal="right"/>
    </xf>
    <xf numFmtId="43" fontId="4" fillId="6" borderId="16" xfId="0" applyNumberFormat="1" applyFont="1" applyFill="1" applyBorder="1" applyAlignment="1">
      <alignment horizontal="center"/>
    </xf>
    <xf numFmtId="4" fontId="4" fillId="6" borderId="31" xfId="0" applyNumberFormat="1" applyFont="1" applyFill="1" applyBorder="1" applyAlignment="1">
      <alignment horizontal="right"/>
    </xf>
    <xf numFmtId="43" fontId="4" fillId="0" borderId="9" xfId="0" applyNumberFormat="1" applyFont="1" applyBorder="1" applyAlignment="1">
      <alignment horizontal="center"/>
    </xf>
    <xf numFmtId="39" fontId="4" fillId="0" borderId="38" xfId="0" applyNumberFormat="1" applyFont="1" applyBorder="1" applyAlignment="1">
      <alignment horizontal="right"/>
    </xf>
    <xf numFmtId="165" fontId="4" fillId="0" borderId="10" xfId="0" applyNumberFormat="1" applyFont="1" applyBorder="1" applyAlignment="1">
      <alignment horizontal="right"/>
    </xf>
    <xf numFmtId="43" fontId="4" fillId="6" borderId="38" xfId="0" applyNumberFormat="1" applyFont="1" applyFill="1" applyBorder="1" applyAlignment="1">
      <alignment horizontal="center"/>
    </xf>
    <xf numFmtId="4" fontId="4" fillId="6" borderId="33" xfId="0" applyNumberFormat="1" applyFont="1" applyFill="1" applyBorder="1" applyAlignment="1">
      <alignment horizontal="right"/>
    </xf>
    <xf numFmtId="39" fontId="4" fillId="0" borderId="6" xfId="0" applyNumberFormat="1" applyFont="1" applyBorder="1" applyAlignment="1"/>
    <xf numFmtId="165" fontId="4" fillId="0" borderId="7" xfId="0" applyNumberFormat="1" applyFont="1" applyBorder="1" applyAlignment="1"/>
    <xf numFmtId="0" fontId="5" fillId="0" borderId="96" xfId="0" applyFont="1" applyBorder="1" applyAlignment="1">
      <alignment horizontal="center"/>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12" fillId="0" borderId="85" xfId="0" applyFont="1" applyBorder="1" applyAlignment="1">
      <alignment horizontal="center"/>
    </xf>
    <xf numFmtId="166" fontId="5" fillId="0" borderId="77" xfId="0" applyNumberFormat="1" applyFont="1" applyBorder="1"/>
    <xf numFmtId="166" fontId="5" fillId="0" borderId="99" xfId="0" applyNumberFormat="1" applyFont="1" applyBorder="1"/>
    <xf numFmtId="0" fontId="5" fillId="0" borderId="92" xfId="0" applyFont="1" applyBorder="1"/>
    <xf numFmtId="170" fontId="5" fillId="0" borderId="84" xfId="0" applyNumberFormat="1" applyFont="1" applyFill="1" applyBorder="1"/>
    <xf numFmtId="170" fontId="5" fillId="0" borderId="77" xfId="0" applyNumberFormat="1" applyFont="1" applyFill="1" applyBorder="1"/>
    <xf numFmtId="170" fontId="5" fillId="0" borderId="99" xfId="0" applyNumberFormat="1" applyFont="1" applyFill="1" applyBorder="1"/>
    <xf numFmtId="170" fontId="5" fillId="0" borderId="95" xfId="0" applyNumberFormat="1" applyFont="1" applyFill="1" applyBorder="1"/>
    <xf numFmtId="0" fontId="5" fillId="0" borderId="29" xfId="0" applyFont="1" applyBorder="1" applyAlignment="1">
      <alignment horizontal="left"/>
    </xf>
    <xf numFmtId="0" fontId="5" fillId="0" borderId="114" xfId="0" applyFont="1" applyBorder="1" applyAlignment="1">
      <alignment horizontal="center" vertical="top" wrapText="1"/>
    </xf>
    <xf numFmtId="0" fontId="0" fillId="0" borderId="71" xfId="0" applyBorder="1" applyAlignment="1">
      <alignment vertical="top" wrapText="1"/>
    </xf>
    <xf numFmtId="0" fontId="0" fillId="0" borderId="71" xfId="0" applyBorder="1" applyAlignment="1">
      <alignment wrapText="1"/>
    </xf>
    <xf numFmtId="0" fontId="0" fillId="0" borderId="115" xfId="0" applyBorder="1" applyAlignment="1">
      <alignment wrapText="1"/>
    </xf>
    <xf numFmtId="43" fontId="23" fillId="6" borderId="122" xfId="0" applyNumberFormat="1" applyFont="1" applyFill="1" applyBorder="1" applyAlignment="1">
      <alignment horizontal="center" wrapText="1"/>
    </xf>
    <xf numFmtId="0" fontId="23" fillId="6" borderId="113" xfId="0" applyFont="1" applyFill="1" applyBorder="1" applyAlignment="1">
      <alignment horizontal="center" wrapText="1"/>
    </xf>
    <xf numFmtId="0" fontId="0" fillId="6" borderId="113" xfId="0" applyFill="1" applyBorder="1" applyAlignment="1">
      <alignment wrapText="1"/>
    </xf>
    <xf numFmtId="0" fontId="0" fillId="6" borderId="23" xfId="0" applyFill="1" applyBorder="1" applyAlignment="1">
      <alignment wrapText="1"/>
    </xf>
    <xf numFmtId="43" fontId="23" fillId="6" borderId="11" xfId="0" applyNumberFormat="1" applyFont="1" applyFill="1" applyBorder="1" applyAlignment="1">
      <alignment horizontal="center" wrapText="1"/>
    </xf>
    <xf numFmtId="0" fontId="23" fillId="6" borderId="0" xfId="0" applyFont="1" applyFill="1" applyBorder="1" applyAlignment="1">
      <alignment horizontal="center" wrapText="1"/>
    </xf>
    <xf numFmtId="0" fontId="0" fillId="6" borderId="0" xfId="0" applyFill="1" applyBorder="1" applyAlignment="1">
      <alignment wrapText="1"/>
    </xf>
    <xf numFmtId="0" fontId="0" fillId="6" borderId="12" xfId="0" applyFill="1" applyBorder="1" applyAlignment="1">
      <alignment wrapText="1"/>
    </xf>
    <xf numFmtId="0" fontId="23" fillId="6" borderId="123" xfId="0" applyFont="1" applyFill="1" applyBorder="1" applyAlignment="1">
      <alignment horizontal="center" wrapText="1"/>
    </xf>
    <xf numFmtId="0" fontId="23" fillId="6" borderId="59" xfId="0" applyFont="1" applyFill="1" applyBorder="1" applyAlignment="1">
      <alignment horizontal="center" wrapText="1"/>
    </xf>
    <xf numFmtId="0" fontId="0" fillId="6" borderId="59" xfId="0" applyFill="1" applyBorder="1" applyAlignment="1">
      <alignment wrapText="1"/>
    </xf>
    <xf numFmtId="0" fontId="0" fillId="6" borderId="124" xfId="0" applyFill="1" applyBorder="1" applyAlignment="1">
      <alignment wrapText="1"/>
    </xf>
    <xf numFmtId="0" fontId="5" fillId="0" borderId="125" xfId="0" applyFont="1" applyBorder="1" applyAlignment="1">
      <alignment horizontal="center" wrapText="1"/>
    </xf>
    <xf numFmtId="0" fontId="0" fillId="0" borderId="126" xfId="0" applyBorder="1" applyAlignment="1">
      <alignment wrapText="1"/>
    </xf>
    <xf numFmtId="0" fontId="5" fillId="0" borderId="22" xfId="0" applyFont="1" applyBorder="1" applyAlignment="1">
      <alignment vertical="center"/>
    </xf>
    <xf numFmtId="0" fontId="0" fillId="0" borderId="18" xfId="0" applyBorder="1" applyAlignment="1"/>
    <xf numFmtId="0" fontId="5" fillId="0" borderId="6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78" xfId="0" applyFont="1" applyBorder="1" applyAlignment="1">
      <alignment horizontal="center" vertical="center" wrapText="1"/>
    </xf>
    <xf numFmtId="0" fontId="5" fillId="0" borderId="4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78"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79" xfId="0" applyFont="1" applyFill="1" applyBorder="1" applyAlignment="1">
      <alignment horizontal="center" vertical="center" wrapText="1"/>
    </xf>
    <xf numFmtId="0" fontId="24" fillId="0" borderId="0" xfId="0" applyFont="1" applyAlignment="1">
      <alignment wrapText="1"/>
    </xf>
    <xf numFmtId="0" fontId="5" fillId="0" borderId="115" xfId="0" applyFont="1" applyBorder="1" applyAlignment="1">
      <alignment horizontal="center" vertical="top" wrapText="1"/>
    </xf>
    <xf numFmtId="166" fontId="5" fillId="0" borderId="107" xfId="0" applyNumberFormat="1" applyFont="1" applyFill="1" applyBorder="1" applyAlignment="1">
      <alignment horizontal="center"/>
    </xf>
    <xf numFmtId="0" fontId="0" fillId="0" borderId="52" xfId="0" applyBorder="1" applyAlignment="1">
      <alignment horizontal="center"/>
    </xf>
    <xf numFmtId="166" fontId="5" fillId="0" borderId="107" xfId="0" applyNumberFormat="1" applyFont="1" applyBorder="1" applyAlignment="1">
      <alignment horizontal="center"/>
    </xf>
    <xf numFmtId="165" fontId="5" fillId="0" borderId="107" xfId="2" applyNumberFormat="1" applyFont="1" applyBorder="1" applyAlignment="1">
      <alignment horizontal="center"/>
    </xf>
    <xf numFmtId="165" fontId="5" fillId="0" borderId="118" xfId="0" applyNumberFormat="1" applyFont="1" applyBorder="1" applyAlignment="1">
      <alignment horizontal="center"/>
    </xf>
    <xf numFmtId="0" fontId="0" fillId="0" borderId="64" xfId="0" applyBorder="1" applyAlignment="1">
      <alignment horizontal="center"/>
    </xf>
    <xf numFmtId="165" fontId="5" fillId="0" borderId="107" xfId="0" applyNumberFormat="1" applyFont="1" applyFill="1" applyBorder="1" applyAlignment="1">
      <alignment horizontal="center"/>
    </xf>
    <xf numFmtId="165" fontId="5" fillId="0" borderId="52" xfId="0" applyNumberFormat="1" applyFont="1" applyFill="1" applyBorder="1" applyAlignment="1">
      <alignment horizontal="center"/>
    </xf>
    <xf numFmtId="165" fontId="5" fillId="0" borderId="82" xfId="0" applyNumberFormat="1" applyFont="1" applyFill="1" applyBorder="1" applyAlignment="1">
      <alignment horizontal="center"/>
    </xf>
    <xf numFmtId="166" fontId="5" fillId="0" borderId="52" xfId="0" applyNumberFormat="1" applyFont="1" applyFill="1" applyBorder="1" applyAlignment="1">
      <alignment horizontal="center"/>
    </xf>
    <xf numFmtId="166" fontId="5" fillId="0" borderId="82" xfId="0" applyNumberFormat="1" applyFont="1" applyFill="1" applyBorder="1" applyAlignment="1">
      <alignment horizontal="center"/>
    </xf>
    <xf numFmtId="165" fontId="5" fillId="0" borderId="118" xfId="0" applyNumberFormat="1" applyFont="1" applyFill="1" applyBorder="1" applyAlignment="1">
      <alignment horizontal="center"/>
    </xf>
    <xf numFmtId="165" fontId="5" fillId="0" borderId="64" xfId="0" applyNumberFormat="1" applyFont="1" applyFill="1" applyBorder="1" applyAlignment="1">
      <alignment horizontal="center"/>
    </xf>
    <xf numFmtId="165" fontId="5" fillId="0" borderId="119" xfId="0" applyNumberFormat="1" applyFont="1" applyFill="1" applyBorder="1" applyAlignment="1">
      <alignment horizontal="center"/>
    </xf>
    <xf numFmtId="165" fontId="5" fillId="0" borderId="121" xfId="0" applyNumberFormat="1" applyFont="1" applyBorder="1" applyAlignment="1">
      <alignment horizontal="center"/>
    </xf>
    <xf numFmtId="166" fontId="5" fillId="0" borderId="108" xfId="0" applyNumberFormat="1" applyFont="1" applyBorder="1" applyAlignment="1">
      <alignment horizontal="center"/>
    </xf>
    <xf numFmtId="0" fontId="28" fillId="0" borderId="120" xfId="0" applyFont="1" applyBorder="1" applyAlignment="1">
      <alignment horizontal="center" vertical="center" wrapText="1"/>
    </xf>
    <xf numFmtId="0" fontId="31" fillId="0" borderId="20" xfId="0" applyFont="1" applyBorder="1" applyAlignment="1">
      <alignment horizontal="center" vertical="center"/>
    </xf>
    <xf numFmtId="166" fontId="0" fillId="0" borderId="108" xfId="0" applyNumberFormat="1" applyBorder="1" applyAlignment="1">
      <alignment horizontal="center"/>
    </xf>
    <xf numFmtId="0" fontId="0" fillId="0" borderId="108" xfId="0" applyBorder="1" applyAlignment="1">
      <alignment horizontal="center"/>
    </xf>
    <xf numFmtId="165" fontId="5" fillId="0" borderId="118" xfId="2" applyNumberFormat="1" applyFont="1" applyBorder="1" applyAlignment="1">
      <alignment horizontal="center"/>
    </xf>
    <xf numFmtId="0" fontId="0" fillId="0" borderId="121" xfId="0" applyBorder="1" applyAlignment="1">
      <alignment horizontal="center"/>
    </xf>
    <xf numFmtId="0" fontId="17" fillId="0" borderId="113" xfId="0" applyFont="1" applyBorder="1" applyAlignment="1">
      <alignment horizontal="center"/>
    </xf>
    <xf numFmtId="0" fontId="0" fillId="0" borderId="113" xfId="0" applyBorder="1" applyAlignment="1"/>
    <xf numFmtId="0" fontId="5" fillId="0" borderId="71" xfId="0" applyFont="1" applyBorder="1" applyAlignment="1">
      <alignment horizontal="center" vertical="top" wrapText="1"/>
    </xf>
    <xf numFmtId="0" fontId="0" fillId="0" borderId="71" xfId="0" applyBorder="1" applyAlignment="1">
      <alignment horizontal="center" vertical="top" wrapText="1"/>
    </xf>
    <xf numFmtId="0" fontId="14" fillId="0" borderId="116" xfId="0" applyFont="1" applyBorder="1" applyAlignment="1">
      <alignment horizontal="center"/>
    </xf>
    <xf numFmtId="0" fontId="22" fillId="0" borderId="117" xfId="0" applyFont="1" applyBorder="1" applyAlignment="1">
      <alignment horizontal="center"/>
    </xf>
    <xf numFmtId="166" fontId="5" fillId="0" borderId="108" xfId="0" applyNumberFormat="1" applyFont="1" applyFill="1" applyBorder="1" applyAlignment="1">
      <alignment horizontal="center"/>
    </xf>
    <xf numFmtId="0" fontId="14" fillId="0" borderId="66" xfId="0" applyFont="1" applyBorder="1" applyAlignment="1">
      <alignment horizontal="center"/>
    </xf>
    <xf numFmtId="0" fontId="14" fillId="0" borderId="117" xfId="0" applyFont="1" applyBorder="1" applyAlignment="1">
      <alignment horizontal="center"/>
    </xf>
    <xf numFmtId="165" fontId="5" fillId="0" borderId="108" xfId="2" applyNumberFormat="1" applyFont="1" applyBorder="1" applyAlignment="1">
      <alignment horizontal="center"/>
    </xf>
    <xf numFmtId="0" fontId="14" fillId="0" borderId="139" xfId="0" applyFont="1" applyFill="1" applyBorder="1" applyAlignment="1">
      <alignment horizontal="center" wrapText="1"/>
    </xf>
    <xf numFmtId="0" fontId="14" fillId="0" borderId="113" xfId="0" applyFont="1" applyFill="1" applyBorder="1" applyAlignment="1">
      <alignment horizontal="center" wrapText="1"/>
    </xf>
    <xf numFmtId="0" fontId="14" fillId="0" borderId="23" xfId="0" applyFont="1" applyFill="1" applyBorder="1" applyAlignment="1">
      <alignment horizontal="center" wrapText="1"/>
    </xf>
    <xf numFmtId="0" fontId="14" fillId="0" borderId="138" xfId="0" applyFont="1" applyFill="1" applyBorder="1" applyAlignment="1">
      <alignment horizontal="center" wrapText="1"/>
    </xf>
    <xf numFmtId="0" fontId="14" fillId="0" borderId="0" xfId="0" applyFont="1" applyFill="1" applyBorder="1" applyAlignment="1">
      <alignment horizontal="center" wrapText="1"/>
    </xf>
    <xf numFmtId="0" fontId="14" fillId="0" borderId="12" xfId="0" applyFont="1" applyFill="1" applyBorder="1" applyAlignment="1">
      <alignment horizontal="center" wrapText="1"/>
    </xf>
    <xf numFmtId="0" fontId="14" fillId="0" borderId="140" xfId="0" applyFont="1" applyFill="1" applyBorder="1" applyAlignment="1">
      <alignment horizontal="center" wrapText="1"/>
    </xf>
    <xf numFmtId="0" fontId="14" fillId="0" borderId="59" xfId="0" applyFont="1" applyFill="1" applyBorder="1" applyAlignment="1">
      <alignment horizontal="center" wrapText="1"/>
    </xf>
    <xf numFmtId="0" fontId="14" fillId="0" borderId="124" xfId="0" applyFont="1" applyFill="1" applyBorder="1" applyAlignment="1">
      <alignment horizontal="center" wrapText="1"/>
    </xf>
    <xf numFmtId="0" fontId="0" fillId="0" borderId="113" xfId="0" applyFill="1" applyBorder="1" applyAlignment="1">
      <alignment horizontal="center" wrapText="1"/>
    </xf>
    <xf numFmtId="0" fontId="0" fillId="0" borderId="113" xfId="0" applyFill="1" applyBorder="1" applyAlignment="1">
      <alignment wrapText="1"/>
    </xf>
    <xf numFmtId="0" fontId="0" fillId="0" borderId="23" xfId="0" applyFill="1" applyBorder="1" applyAlignment="1">
      <alignment wrapText="1"/>
    </xf>
    <xf numFmtId="0" fontId="0" fillId="0" borderId="138"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140" xfId="0" applyBorder="1" applyAlignment="1">
      <alignment wrapText="1"/>
    </xf>
    <xf numFmtId="0" fontId="0" fillId="0" borderId="59" xfId="0" applyBorder="1" applyAlignment="1">
      <alignment wrapText="1"/>
    </xf>
    <xf numFmtId="0" fontId="0" fillId="0" borderId="124" xfId="0" applyBorder="1" applyAlignment="1">
      <alignment wrapText="1"/>
    </xf>
    <xf numFmtId="0" fontId="0" fillId="0" borderId="52" xfId="0" applyFill="1" applyBorder="1" applyAlignment="1"/>
    <xf numFmtId="0" fontId="0" fillId="0" borderId="82" xfId="0" applyFill="1" applyBorder="1" applyAlignment="1"/>
    <xf numFmtId="0" fontId="0" fillId="0" borderId="64" xfId="0" applyFill="1" applyBorder="1" applyAlignment="1"/>
    <xf numFmtId="0" fontId="0" fillId="0" borderId="119" xfId="0" applyFill="1" applyBorder="1" applyAlignment="1"/>
    <xf numFmtId="0" fontId="34" fillId="0" borderId="113" xfId="0" applyFont="1" applyBorder="1" applyAlignment="1"/>
    <xf numFmtId="0" fontId="35" fillId="0" borderId="0" xfId="0" applyFont="1" applyAlignment="1">
      <alignment wrapText="1"/>
    </xf>
    <xf numFmtId="0" fontId="0" fillId="0" borderId="82" xfId="0" applyBorder="1" applyAlignment="1">
      <alignment horizontal="center"/>
    </xf>
    <xf numFmtId="0" fontId="0" fillId="0" borderId="29" xfId="0" applyBorder="1" applyAlignment="1"/>
    <xf numFmtId="0" fontId="14" fillId="0" borderId="81" xfId="0" applyFont="1" applyBorder="1" applyAlignment="1">
      <alignment horizontal="center"/>
    </xf>
    <xf numFmtId="0" fontId="5" fillId="0" borderId="0" xfId="0" applyFont="1" applyBorder="1" applyAlignment="1">
      <alignment horizontal="center"/>
    </xf>
    <xf numFmtId="0" fontId="25" fillId="0" borderId="0" xfId="0" applyFont="1" applyBorder="1" applyAlignment="1">
      <alignment wrapText="1"/>
    </xf>
    <xf numFmtId="0" fontId="0" fillId="0" borderId="119" xfId="0" applyBorder="1" applyAlignment="1">
      <alignment horizontal="center"/>
    </xf>
    <xf numFmtId="0" fontId="0" fillId="0" borderId="115" xfId="0" applyBorder="1" applyAlignment="1">
      <alignment horizontal="center" vertical="top" wrapText="1"/>
    </xf>
    <xf numFmtId="0" fontId="5" fillId="0" borderId="122" xfId="0" applyFont="1" applyBorder="1" applyAlignment="1"/>
    <xf numFmtId="0" fontId="0" fillId="0" borderId="37" xfId="0" applyBorder="1" applyAlignment="1"/>
    <xf numFmtId="165" fontId="5" fillId="0" borderId="121" xfId="2" applyNumberFormat="1" applyFont="1" applyBorder="1" applyAlignment="1">
      <alignment horizontal="center"/>
    </xf>
    <xf numFmtId="0" fontId="5" fillId="0" borderId="22" xfId="0" applyFont="1" applyBorder="1" applyAlignment="1"/>
    <xf numFmtId="0" fontId="13" fillId="0" borderId="0" xfId="0" applyFont="1" applyAlignment="1">
      <alignment wrapText="1"/>
    </xf>
    <xf numFmtId="0" fontId="17" fillId="0" borderId="0" xfId="0" applyFont="1" applyAlignment="1">
      <alignment horizontal="center"/>
    </xf>
    <xf numFmtId="0" fontId="5" fillId="0" borderId="141" xfId="0" applyFont="1" applyFill="1" applyBorder="1" applyAlignment="1">
      <alignment vertical="center"/>
    </xf>
    <xf numFmtId="0" fontId="4" fillId="0" borderId="145" xfId="0" applyFont="1" applyFill="1" applyBorder="1" applyAlignment="1"/>
    <xf numFmtId="0" fontId="5" fillId="0" borderId="44" xfId="0" applyFont="1" applyFill="1" applyBorder="1" applyAlignment="1">
      <alignment horizontal="center" vertical="center" wrapText="1"/>
    </xf>
    <xf numFmtId="0" fontId="4" fillId="0" borderId="147" xfId="0" applyFont="1" applyFill="1" applyBorder="1" applyAlignment="1">
      <alignment horizontal="center" vertical="center"/>
    </xf>
    <xf numFmtId="0" fontId="5" fillId="0" borderId="77" xfId="0" applyFont="1" applyFill="1" applyBorder="1" applyAlignment="1">
      <alignment horizontal="center" wrapText="1"/>
    </xf>
    <xf numFmtId="0" fontId="4" fillId="0" borderId="75" xfId="0" applyFont="1" applyFill="1" applyBorder="1" applyAlignment="1">
      <alignment wrapText="1"/>
    </xf>
    <xf numFmtId="0" fontId="5" fillId="0" borderId="72" xfId="0" applyFont="1" applyFill="1" applyBorder="1" applyAlignment="1">
      <alignment horizontal="center" vertical="top" wrapText="1"/>
    </xf>
    <xf numFmtId="0" fontId="5" fillId="0" borderId="78" xfId="0" applyFont="1" applyFill="1" applyBorder="1" applyAlignment="1">
      <alignment horizontal="center" vertical="top" wrapText="1"/>
    </xf>
    <xf numFmtId="0" fontId="4" fillId="0" borderId="72" xfId="0" applyFont="1" applyFill="1" applyBorder="1" applyAlignment="1">
      <alignment horizontal="center" vertical="top" wrapText="1"/>
    </xf>
    <xf numFmtId="0" fontId="4" fillId="0" borderId="100" xfId="0" applyFont="1" applyFill="1" applyBorder="1" applyAlignment="1">
      <alignment horizontal="center" vertical="top" wrapText="1"/>
    </xf>
    <xf numFmtId="0" fontId="5" fillId="0" borderId="0" xfId="0" applyFont="1" applyFill="1" applyAlignment="1">
      <alignment horizontal="center"/>
    </xf>
    <xf numFmtId="0" fontId="12" fillId="0" borderId="131" xfId="0" applyFont="1" applyBorder="1" applyAlignment="1">
      <alignment horizontal="center" wrapText="1"/>
    </xf>
    <xf numFmtId="0" fontId="12" fillId="0" borderId="129" xfId="0" applyFont="1" applyBorder="1" applyAlignment="1">
      <alignment horizontal="center" wrapText="1"/>
    </xf>
    <xf numFmtId="0" fontId="12" fillId="0" borderId="130" xfId="0" applyFont="1" applyBorder="1" applyAlignment="1">
      <alignment horizontal="center" wrapText="1"/>
    </xf>
    <xf numFmtId="0" fontId="0" fillId="0" borderId="35" xfId="0" applyBorder="1" applyAlignment="1">
      <alignment vertical="top" wrapText="1"/>
    </xf>
    <xf numFmtId="0" fontId="0" fillId="0" borderId="0" xfId="0" applyAlignment="1">
      <alignment vertical="top" wrapText="1"/>
    </xf>
    <xf numFmtId="0" fontId="0" fillId="0" borderId="0" xfId="0" applyAlignment="1">
      <alignment wrapText="1"/>
    </xf>
    <xf numFmtId="0" fontId="5" fillId="0" borderId="127" xfId="0" applyFont="1" applyBorder="1" applyAlignment="1">
      <alignment vertical="top" wrapText="1"/>
    </xf>
    <xf numFmtId="0" fontId="5" fillId="0" borderId="128" xfId="0" applyFont="1" applyBorder="1" applyAlignment="1">
      <alignment vertical="top" wrapText="1"/>
    </xf>
    <xf numFmtId="0" fontId="4" fillId="0" borderId="129" xfId="0" applyFont="1" applyBorder="1" applyAlignment="1">
      <alignment horizontal="justify" vertical="top" wrapText="1"/>
    </xf>
    <xf numFmtId="0" fontId="4" fillId="0" borderId="130" xfId="0" applyFont="1" applyBorder="1" applyAlignment="1">
      <alignment horizontal="justify" vertical="top" wrapText="1"/>
    </xf>
    <xf numFmtId="0" fontId="5" fillId="0" borderId="127" xfId="0" applyFont="1" applyBorder="1" applyAlignment="1">
      <alignment wrapText="1"/>
    </xf>
    <xf numFmtId="0" fontId="5" fillId="0" borderId="128" xfId="0" applyFont="1" applyBorder="1" applyAlignment="1">
      <alignment wrapText="1"/>
    </xf>
    <xf numFmtId="0" fontId="4" fillId="0" borderId="29" xfId="0" applyFont="1" applyBorder="1" applyAlignment="1">
      <alignment vertical="top" wrapText="1"/>
    </xf>
    <xf numFmtId="0" fontId="4" fillId="0" borderId="79" xfId="0" applyFont="1" applyBorder="1" applyAlignment="1">
      <alignment vertical="top" wrapText="1"/>
    </xf>
    <xf numFmtId="0" fontId="0" fillId="2" borderId="35" xfId="0" applyFill="1" applyBorder="1" applyAlignment="1">
      <alignment vertical="top" wrapText="1"/>
    </xf>
    <xf numFmtId="0" fontId="12" fillId="4" borderId="3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79" xfId="0" applyFont="1" applyFill="1" applyBorder="1" applyAlignment="1">
      <alignment horizontal="center" vertical="center" wrapText="1"/>
    </xf>
    <xf numFmtId="0" fontId="0" fillId="0" borderId="70" xfId="0" applyBorder="1" applyAlignment="1">
      <alignment vertical="top" wrapText="1"/>
    </xf>
    <xf numFmtId="0" fontId="0" fillId="0" borderId="127" xfId="0" applyBorder="1" applyAlignment="1">
      <alignment vertical="top" wrapText="1"/>
    </xf>
    <xf numFmtId="0" fontId="0" fillId="0" borderId="128" xfId="0" applyBorder="1" applyAlignment="1">
      <alignment vertical="top" wrapText="1"/>
    </xf>
    <xf numFmtId="0" fontId="4" fillId="0" borderId="29" xfId="0" applyFont="1" applyBorder="1" applyAlignment="1">
      <alignment wrapText="1"/>
    </xf>
    <xf numFmtId="0" fontId="4" fillId="0" borderId="79" xfId="0" applyFont="1" applyBorder="1" applyAlignment="1">
      <alignment wrapText="1"/>
    </xf>
    <xf numFmtId="0" fontId="5" fillId="0" borderId="127" xfId="0" applyFont="1" applyFill="1" applyBorder="1" applyAlignment="1">
      <alignment horizontal="left" vertical="top" wrapText="1"/>
    </xf>
    <xf numFmtId="0" fontId="5" fillId="0" borderId="128" xfId="0" applyFont="1" applyFill="1" applyBorder="1" applyAlignment="1">
      <alignment horizontal="left" vertical="top" wrapText="1"/>
    </xf>
    <xf numFmtId="0" fontId="0" fillId="0" borderId="129" xfId="0" applyBorder="1" applyAlignment="1">
      <alignment vertical="top" wrapText="1"/>
    </xf>
    <xf numFmtId="0" fontId="0" fillId="0" borderId="130" xfId="0" applyBorder="1" applyAlignment="1">
      <alignment vertical="top" wrapText="1"/>
    </xf>
    <xf numFmtId="0" fontId="16" fillId="0" borderId="0" xfId="0" applyFont="1" applyAlignment="1">
      <alignment horizontal="center"/>
    </xf>
    <xf numFmtId="0" fontId="27" fillId="0" borderId="0" xfId="0" applyFont="1" applyBorder="1" applyAlignment="1">
      <alignment horizontal="center" vertical="center"/>
    </xf>
    <xf numFmtId="0" fontId="20" fillId="0" borderId="0" xfId="0" applyFont="1" applyBorder="1" applyAlignment="1">
      <alignment horizontal="center"/>
    </xf>
    <xf numFmtId="0" fontId="13" fillId="0" borderId="0" xfId="0" applyFont="1" applyBorder="1" applyAlignment="1">
      <alignment horizontal="center"/>
    </xf>
    <xf numFmtId="0" fontId="12" fillId="0" borderId="11" xfId="0" applyFont="1" applyFill="1" applyBorder="1" applyAlignment="1">
      <alignment horizontal="center" wrapText="1"/>
    </xf>
    <xf numFmtId="0" fontId="12" fillId="0" borderId="0" xfId="0" applyFont="1" applyFill="1" applyBorder="1" applyAlignment="1">
      <alignment horizontal="center" wrapText="1"/>
    </xf>
    <xf numFmtId="0" fontId="12" fillId="0" borderId="12" xfId="0" applyFont="1" applyFill="1" applyBorder="1" applyAlignment="1">
      <alignment horizontal="center" wrapText="1"/>
    </xf>
    <xf numFmtId="0" fontId="5" fillId="0" borderId="132"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29" fillId="0" borderId="0" xfId="0" applyFont="1" applyBorder="1" applyAlignment="1">
      <alignment horizontal="center"/>
    </xf>
    <xf numFmtId="0" fontId="29" fillId="0" borderId="12" xfId="0" applyFont="1" applyBorder="1" applyAlignment="1">
      <alignment horizontal="center"/>
    </xf>
    <xf numFmtId="0" fontId="5" fillId="0" borderId="12" xfId="0" applyFont="1" applyBorder="1" applyAlignment="1">
      <alignment horizontal="center"/>
    </xf>
    <xf numFmtId="0" fontId="5" fillId="0" borderId="0" xfId="0" applyFont="1" applyBorder="1" applyAlignment="1">
      <alignment horizontal="center" vertical="top" wrapText="1"/>
    </xf>
    <xf numFmtId="0" fontId="5" fillId="0" borderId="12" xfId="0" applyFont="1" applyBorder="1" applyAlignment="1">
      <alignment horizontal="center" vertical="top" wrapText="1"/>
    </xf>
    <xf numFmtId="0" fontId="21" fillId="0" borderId="0" xfId="0" applyFont="1" applyAlignment="1">
      <alignment horizontal="center"/>
    </xf>
    <xf numFmtId="0" fontId="28" fillId="0" borderId="0" xfId="0" applyFont="1" applyAlignment="1">
      <alignment horizontal="center"/>
    </xf>
    <xf numFmtId="0" fontId="5" fillId="0" borderId="9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15" fillId="0" borderId="37" xfId="0" applyFont="1" applyBorder="1" applyAlignment="1">
      <alignment horizontal="left" vertical="center" wrapText="1"/>
    </xf>
    <xf numFmtId="0" fontId="15" fillId="0" borderId="53" xfId="0" applyFont="1" applyBorder="1" applyAlignment="1">
      <alignment horizontal="left" vertical="center" wrapText="1"/>
    </xf>
    <xf numFmtId="0" fontId="15" fillId="0" borderId="24" xfId="0" applyFont="1" applyBorder="1" applyAlignment="1">
      <alignment horizontal="left" vertical="center" wrapText="1"/>
    </xf>
  </cellXfs>
  <cellStyles count="11759">
    <cellStyle name="20% - Accent1" xfId="20" builtinId="30" customBuiltin="1"/>
    <cellStyle name="20% - Accent1 10" xfId="5790" xr:uid="{00000000-0005-0000-0000-000001000000}"/>
    <cellStyle name="20% - Accent1 10 2" xfId="11127" xr:uid="{00000000-0005-0000-0000-000002000000}"/>
    <cellStyle name="20% - Accent1 11" xfId="6158" xr:uid="{00000000-0005-0000-0000-000003000000}"/>
    <cellStyle name="20% - Accent1 11 2" xfId="11494" xr:uid="{00000000-0005-0000-0000-000004000000}"/>
    <cellStyle name="20% - Accent1 12" xfId="95" xr:uid="{00000000-0005-0000-0000-000005000000}"/>
    <cellStyle name="20% - Accent1 12 2" xfId="11749" xr:uid="{00000000-0005-0000-0000-000006000000}"/>
    <cellStyle name="20% - Accent1 13" xfId="6439" xr:uid="{00000000-0005-0000-0000-000007000000}"/>
    <cellStyle name="20% - Accent1 2" xfId="60" xr:uid="{00000000-0005-0000-0000-000008000000}"/>
    <cellStyle name="20% - Accent1 2 2" xfId="419" xr:uid="{00000000-0005-0000-0000-000009000000}"/>
    <cellStyle name="20% - Accent1 2 2 10" xfId="6637" xr:uid="{00000000-0005-0000-0000-00000A000000}"/>
    <cellStyle name="20% - Accent1 2 2 2" xfId="1597" xr:uid="{00000000-0005-0000-0000-00000B000000}"/>
    <cellStyle name="20% - Accent1 2 2 2 2" xfId="2423" xr:uid="{00000000-0005-0000-0000-00000C000000}"/>
    <cellStyle name="20% - Accent1 2 2 2 2 2" xfId="8371" xr:uid="{00000000-0005-0000-0000-00000D000000}"/>
    <cellStyle name="20% - Accent1 2 2 2 3" xfId="4029" xr:uid="{00000000-0005-0000-0000-00000E000000}"/>
    <cellStyle name="20% - Accent1 2 2 2 3 2" xfId="9661" xr:uid="{00000000-0005-0000-0000-00000F000000}"/>
    <cellStyle name="20% - Accent1 2 2 2 4" xfId="4921" xr:uid="{00000000-0005-0000-0000-000010000000}"/>
    <cellStyle name="20% - Accent1 2 2 2 4 2" xfId="10543" xr:uid="{00000000-0005-0000-0000-000011000000}"/>
    <cellStyle name="20% - Accent1 2 2 2 5" xfId="7551" xr:uid="{00000000-0005-0000-0000-000012000000}"/>
    <cellStyle name="20% - Accent1 2 2 3" xfId="1111" xr:uid="{00000000-0005-0000-0000-000013000000}"/>
    <cellStyle name="20% - Accent1 2 2 3 2" xfId="3545" xr:uid="{00000000-0005-0000-0000-000014000000}"/>
    <cellStyle name="20% - Accent1 2 2 3 2 2" xfId="9183" xr:uid="{00000000-0005-0000-0000-000015000000}"/>
    <cellStyle name="20% - Accent1 2 2 3 3" xfId="7073" xr:uid="{00000000-0005-0000-0000-000016000000}"/>
    <cellStyle name="20% - Accent1 2 2 4" xfId="1945" xr:uid="{00000000-0005-0000-0000-000017000000}"/>
    <cellStyle name="20% - Accent1 2 2 4 2" xfId="3097" xr:uid="{00000000-0005-0000-0000-000018000000}"/>
    <cellStyle name="20% - Accent1 2 2 4 2 2" xfId="8747" xr:uid="{00000000-0005-0000-0000-000019000000}"/>
    <cellStyle name="20% - Accent1 2 2 4 3" xfId="7893" xr:uid="{00000000-0005-0000-0000-00001A000000}"/>
    <cellStyle name="20% - Accent1 2 2 5" xfId="2671" xr:uid="{00000000-0005-0000-0000-00001B000000}"/>
    <cellStyle name="20% - Accent1 2 2 5 2" xfId="8510" xr:uid="{00000000-0005-0000-0000-00001C000000}"/>
    <cellStyle name="20% - Accent1 2 2 6" xfId="4443" xr:uid="{00000000-0005-0000-0000-00001D000000}"/>
    <cellStyle name="20% - Accent1 2 2 6 2" xfId="10065" xr:uid="{00000000-0005-0000-0000-00001E000000}"/>
    <cellStyle name="20% - Accent1 2 2 7" xfId="5310" xr:uid="{00000000-0005-0000-0000-00001F000000}"/>
    <cellStyle name="20% - Accent1 2 2 7 2" xfId="10812" xr:uid="{00000000-0005-0000-0000-000020000000}"/>
    <cellStyle name="20% - Accent1 2 2 8" xfId="5844" xr:uid="{00000000-0005-0000-0000-000021000000}"/>
    <cellStyle name="20% - Accent1 2 2 8 2" xfId="11181" xr:uid="{00000000-0005-0000-0000-000022000000}"/>
    <cellStyle name="20% - Accent1 2 2 9" xfId="6213" xr:uid="{00000000-0005-0000-0000-000023000000}"/>
    <cellStyle name="20% - Accent1 2 2 9 2" xfId="11548" xr:uid="{00000000-0005-0000-0000-000024000000}"/>
    <cellStyle name="20% - Accent1 2 3" xfId="4120" xr:uid="{00000000-0005-0000-0000-000025000000}"/>
    <cellStyle name="20% - Accent1 2 3 2" xfId="9748" xr:uid="{00000000-0005-0000-0000-000026000000}"/>
    <cellStyle name="20% - Accent1 2 4" xfId="2536" xr:uid="{00000000-0005-0000-0000-000027000000}"/>
    <cellStyle name="20% - Accent1 2 5" xfId="5218" xr:uid="{00000000-0005-0000-0000-000028000000}"/>
    <cellStyle name="20% - Accent1 2 6" xfId="312" xr:uid="{00000000-0005-0000-0000-000029000000}"/>
    <cellStyle name="20% - Accent1 2 7" xfId="6453" xr:uid="{00000000-0005-0000-0000-00002A000000}"/>
    <cellStyle name="20% - Accent1 3" xfId="1413" xr:uid="{00000000-0005-0000-0000-00002B000000}"/>
    <cellStyle name="20% - Accent1 3 2" xfId="2239" xr:uid="{00000000-0005-0000-0000-00002C000000}"/>
    <cellStyle name="20% - Accent1 3 2 2" xfId="8187" xr:uid="{00000000-0005-0000-0000-00002D000000}"/>
    <cellStyle name="20% - Accent1 3 3" xfId="3845" xr:uid="{00000000-0005-0000-0000-00002E000000}"/>
    <cellStyle name="20% - Accent1 3 3 2" xfId="9477" xr:uid="{00000000-0005-0000-0000-00002F000000}"/>
    <cellStyle name="20% - Accent1 3 4" xfId="4737" xr:uid="{00000000-0005-0000-0000-000030000000}"/>
    <cellStyle name="20% - Accent1 3 4 2" xfId="10359" xr:uid="{00000000-0005-0000-0000-000031000000}"/>
    <cellStyle name="20% - Accent1 3 5" xfId="7367" xr:uid="{00000000-0005-0000-0000-000032000000}"/>
    <cellStyle name="20% - Accent1 4" xfId="918" xr:uid="{00000000-0005-0000-0000-000033000000}"/>
    <cellStyle name="20% - Accent1 4 2" xfId="3352" xr:uid="{00000000-0005-0000-0000-000034000000}"/>
    <cellStyle name="20% - Accent1 4 2 2" xfId="8994" xr:uid="{00000000-0005-0000-0000-000035000000}"/>
    <cellStyle name="20% - Accent1 4 3" xfId="6884" xr:uid="{00000000-0005-0000-0000-000036000000}"/>
    <cellStyle name="20% - Accent1 5" xfId="1756" xr:uid="{00000000-0005-0000-0000-000037000000}"/>
    <cellStyle name="20% - Accent1 5 2" xfId="3035" xr:uid="{00000000-0005-0000-0000-000038000000}"/>
    <cellStyle name="20% - Accent1 5 2 2" xfId="8693" xr:uid="{00000000-0005-0000-0000-000039000000}"/>
    <cellStyle name="20% - Accent1 5 3" xfId="7704" xr:uid="{00000000-0005-0000-0000-00003A000000}"/>
    <cellStyle name="20% - Accent1 6" xfId="4119" xr:uid="{00000000-0005-0000-0000-00003B000000}"/>
    <cellStyle name="20% - Accent1 6 2" xfId="9747" xr:uid="{00000000-0005-0000-0000-00003C000000}"/>
    <cellStyle name="20% - Accent1 7" xfId="2647" xr:uid="{00000000-0005-0000-0000-00003D000000}"/>
    <cellStyle name="20% - Accent1 7 2" xfId="8497" xr:uid="{00000000-0005-0000-0000-00003E000000}"/>
    <cellStyle name="20% - Accent1 8" xfId="4254" xr:uid="{00000000-0005-0000-0000-00003F000000}"/>
    <cellStyle name="20% - Accent1 8 2" xfId="9876" xr:uid="{00000000-0005-0000-0000-000040000000}"/>
    <cellStyle name="20% - Accent1 9" xfId="5178" xr:uid="{00000000-0005-0000-0000-000041000000}"/>
    <cellStyle name="20% - Accent1 9 2" xfId="10758" xr:uid="{00000000-0005-0000-0000-000042000000}"/>
    <cellStyle name="20% - Accent2" xfId="24" builtinId="34" customBuiltin="1"/>
    <cellStyle name="20% - Accent2 10" xfId="5792" xr:uid="{00000000-0005-0000-0000-000044000000}"/>
    <cellStyle name="20% - Accent2 10 2" xfId="11129" xr:uid="{00000000-0005-0000-0000-000045000000}"/>
    <cellStyle name="20% - Accent2 11" xfId="6160" xr:uid="{00000000-0005-0000-0000-000046000000}"/>
    <cellStyle name="20% - Accent2 11 2" xfId="11496" xr:uid="{00000000-0005-0000-0000-000047000000}"/>
    <cellStyle name="20% - Accent2 12" xfId="84" xr:uid="{00000000-0005-0000-0000-000048000000}"/>
    <cellStyle name="20% - Accent2 12 2" xfId="11738" xr:uid="{00000000-0005-0000-0000-000049000000}"/>
    <cellStyle name="20% - Accent2 13" xfId="6441" xr:uid="{00000000-0005-0000-0000-00004A000000}"/>
    <cellStyle name="20% - Accent2 2" xfId="64" xr:uid="{00000000-0005-0000-0000-00004B000000}"/>
    <cellStyle name="20% - Accent2 2 2" xfId="420" xr:uid="{00000000-0005-0000-0000-00004C000000}"/>
    <cellStyle name="20% - Accent2 2 2 10" xfId="6638" xr:uid="{00000000-0005-0000-0000-00004D000000}"/>
    <cellStyle name="20% - Accent2 2 2 2" xfId="1598" xr:uid="{00000000-0005-0000-0000-00004E000000}"/>
    <cellStyle name="20% - Accent2 2 2 2 2" xfId="2424" xr:uid="{00000000-0005-0000-0000-00004F000000}"/>
    <cellStyle name="20% - Accent2 2 2 2 2 2" xfId="8372" xr:uid="{00000000-0005-0000-0000-000050000000}"/>
    <cellStyle name="20% - Accent2 2 2 2 3" xfId="4030" xr:uid="{00000000-0005-0000-0000-000051000000}"/>
    <cellStyle name="20% - Accent2 2 2 2 3 2" xfId="9662" xr:uid="{00000000-0005-0000-0000-000052000000}"/>
    <cellStyle name="20% - Accent2 2 2 2 4" xfId="4922" xr:uid="{00000000-0005-0000-0000-000053000000}"/>
    <cellStyle name="20% - Accent2 2 2 2 4 2" xfId="10544" xr:uid="{00000000-0005-0000-0000-000054000000}"/>
    <cellStyle name="20% - Accent2 2 2 2 5" xfId="7552" xr:uid="{00000000-0005-0000-0000-000055000000}"/>
    <cellStyle name="20% - Accent2 2 2 3" xfId="1112" xr:uid="{00000000-0005-0000-0000-000056000000}"/>
    <cellStyle name="20% - Accent2 2 2 3 2" xfId="3546" xr:uid="{00000000-0005-0000-0000-000057000000}"/>
    <cellStyle name="20% - Accent2 2 2 3 2 2" xfId="9184" xr:uid="{00000000-0005-0000-0000-000058000000}"/>
    <cellStyle name="20% - Accent2 2 2 3 3" xfId="7074" xr:uid="{00000000-0005-0000-0000-000059000000}"/>
    <cellStyle name="20% - Accent2 2 2 4" xfId="1946" xr:uid="{00000000-0005-0000-0000-00005A000000}"/>
    <cellStyle name="20% - Accent2 2 2 4 2" xfId="3098" xr:uid="{00000000-0005-0000-0000-00005B000000}"/>
    <cellStyle name="20% - Accent2 2 2 4 2 2" xfId="8748" xr:uid="{00000000-0005-0000-0000-00005C000000}"/>
    <cellStyle name="20% - Accent2 2 2 4 3" xfId="7894" xr:uid="{00000000-0005-0000-0000-00005D000000}"/>
    <cellStyle name="20% - Accent2 2 2 5" xfId="2672" xr:uid="{00000000-0005-0000-0000-00005E000000}"/>
    <cellStyle name="20% - Accent2 2 2 5 2" xfId="8511" xr:uid="{00000000-0005-0000-0000-00005F000000}"/>
    <cellStyle name="20% - Accent2 2 2 6" xfId="4444" xr:uid="{00000000-0005-0000-0000-000060000000}"/>
    <cellStyle name="20% - Accent2 2 2 6 2" xfId="10066" xr:uid="{00000000-0005-0000-0000-000061000000}"/>
    <cellStyle name="20% - Accent2 2 2 7" xfId="5311" xr:uid="{00000000-0005-0000-0000-000062000000}"/>
    <cellStyle name="20% - Accent2 2 2 7 2" xfId="10813" xr:uid="{00000000-0005-0000-0000-000063000000}"/>
    <cellStyle name="20% - Accent2 2 2 8" xfId="5845" xr:uid="{00000000-0005-0000-0000-000064000000}"/>
    <cellStyle name="20% - Accent2 2 2 8 2" xfId="11182" xr:uid="{00000000-0005-0000-0000-000065000000}"/>
    <cellStyle name="20% - Accent2 2 2 9" xfId="6214" xr:uid="{00000000-0005-0000-0000-000066000000}"/>
    <cellStyle name="20% - Accent2 2 2 9 2" xfId="11549" xr:uid="{00000000-0005-0000-0000-000067000000}"/>
    <cellStyle name="20% - Accent2 2 3" xfId="4122" xr:uid="{00000000-0005-0000-0000-000068000000}"/>
    <cellStyle name="20% - Accent2 2 3 2" xfId="9750" xr:uid="{00000000-0005-0000-0000-000069000000}"/>
    <cellStyle name="20% - Accent2 2 4" xfId="2537" xr:uid="{00000000-0005-0000-0000-00006A000000}"/>
    <cellStyle name="20% - Accent2 2 5" xfId="5219" xr:uid="{00000000-0005-0000-0000-00006B000000}"/>
    <cellStyle name="20% - Accent2 2 6" xfId="313" xr:uid="{00000000-0005-0000-0000-00006C000000}"/>
    <cellStyle name="20% - Accent2 2 7" xfId="6455" xr:uid="{00000000-0005-0000-0000-00006D000000}"/>
    <cellStyle name="20% - Accent2 3" xfId="1415" xr:uid="{00000000-0005-0000-0000-00006E000000}"/>
    <cellStyle name="20% - Accent2 3 2" xfId="2241" xr:uid="{00000000-0005-0000-0000-00006F000000}"/>
    <cellStyle name="20% - Accent2 3 2 2" xfId="8189" xr:uid="{00000000-0005-0000-0000-000070000000}"/>
    <cellStyle name="20% - Accent2 3 3" xfId="3847" xr:uid="{00000000-0005-0000-0000-000071000000}"/>
    <cellStyle name="20% - Accent2 3 3 2" xfId="9479" xr:uid="{00000000-0005-0000-0000-000072000000}"/>
    <cellStyle name="20% - Accent2 3 4" xfId="4739" xr:uid="{00000000-0005-0000-0000-000073000000}"/>
    <cellStyle name="20% - Accent2 3 4 2" xfId="10361" xr:uid="{00000000-0005-0000-0000-000074000000}"/>
    <cellStyle name="20% - Accent2 3 5" xfId="7369" xr:uid="{00000000-0005-0000-0000-000075000000}"/>
    <cellStyle name="20% - Accent2 4" xfId="920" xr:uid="{00000000-0005-0000-0000-000076000000}"/>
    <cellStyle name="20% - Accent2 4 2" xfId="3354" xr:uid="{00000000-0005-0000-0000-000077000000}"/>
    <cellStyle name="20% - Accent2 4 2 2" xfId="8996" xr:uid="{00000000-0005-0000-0000-000078000000}"/>
    <cellStyle name="20% - Accent2 4 3" xfId="6886" xr:uid="{00000000-0005-0000-0000-000079000000}"/>
    <cellStyle name="20% - Accent2 5" xfId="1758" xr:uid="{00000000-0005-0000-0000-00007A000000}"/>
    <cellStyle name="20% - Accent2 5 2" xfId="3037" xr:uid="{00000000-0005-0000-0000-00007B000000}"/>
    <cellStyle name="20% - Accent2 5 2 2" xfId="8695" xr:uid="{00000000-0005-0000-0000-00007C000000}"/>
    <cellStyle name="20% - Accent2 5 3" xfId="7706" xr:uid="{00000000-0005-0000-0000-00007D000000}"/>
    <cellStyle name="20% - Accent2 6" xfId="4121" xr:uid="{00000000-0005-0000-0000-00007E000000}"/>
    <cellStyle name="20% - Accent2 6 2" xfId="9749" xr:uid="{00000000-0005-0000-0000-00007F000000}"/>
    <cellStyle name="20% - Accent2 7" xfId="2651" xr:uid="{00000000-0005-0000-0000-000080000000}"/>
    <cellStyle name="20% - Accent2 7 2" xfId="8499" xr:uid="{00000000-0005-0000-0000-000081000000}"/>
    <cellStyle name="20% - Accent2 8" xfId="4256" xr:uid="{00000000-0005-0000-0000-000082000000}"/>
    <cellStyle name="20% - Accent2 8 2" xfId="9878" xr:uid="{00000000-0005-0000-0000-000083000000}"/>
    <cellStyle name="20% - Accent2 9" xfId="5182" xr:uid="{00000000-0005-0000-0000-000084000000}"/>
    <cellStyle name="20% - Accent2 9 2" xfId="10760" xr:uid="{00000000-0005-0000-0000-000085000000}"/>
    <cellStyle name="20% - Accent3" xfId="28" builtinId="38" customBuiltin="1"/>
    <cellStyle name="20% - Accent3 10" xfId="5794" xr:uid="{00000000-0005-0000-0000-000087000000}"/>
    <cellStyle name="20% - Accent3 10 2" xfId="11131" xr:uid="{00000000-0005-0000-0000-000088000000}"/>
    <cellStyle name="20% - Accent3 11" xfId="6162" xr:uid="{00000000-0005-0000-0000-000089000000}"/>
    <cellStyle name="20% - Accent3 11 2" xfId="11498" xr:uid="{00000000-0005-0000-0000-00008A000000}"/>
    <cellStyle name="20% - Accent3 12" xfId="89" xr:uid="{00000000-0005-0000-0000-00008B000000}"/>
    <cellStyle name="20% - Accent3 12 2" xfId="11752" xr:uid="{00000000-0005-0000-0000-00008C000000}"/>
    <cellStyle name="20% - Accent3 13" xfId="6443" xr:uid="{00000000-0005-0000-0000-00008D000000}"/>
    <cellStyle name="20% - Accent3 2" xfId="68" xr:uid="{00000000-0005-0000-0000-00008E000000}"/>
    <cellStyle name="20% - Accent3 2 2" xfId="421" xr:uid="{00000000-0005-0000-0000-00008F000000}"/>
    <cellStyle name="20% - Accent3 2 2 10" xfId="6639" xr:uid="{00000000-0005-0000-0000-000090000000}"/>
    <cellStyle name="20% - Accent3 2 2 2" xfId="1599" xr:uid="{00000000-0005-0000-0000-000091000000}"/>
    <cellStyle name="20% - Accent3 2 2 2 2" xfId="2425" xr:uid="{00000000-0005-0000-0000-000092000000}"/>
    <cellStyle name="20% - Accent3 2 2 2 2 2" xfId="8373" xr:uid="{00000000-0005-0000-0000-000093000000}"/>
    <cellStyle name="20% - Accent3 2 2 2 3" xfId="4031" xr:uid="{00000000-0005-0000-0000-000094000000}"/>
    <cellStyle name="20% - Accent3 2 2 2 3 2" xfId="9663" xr:uid="{00000000-0005-0000-0000-000095000000}"/>
    <cellStyle name="20% - Accent3 2 2 2 4" xfId="4923" xr:uid="{00000000-0005-0000-0000-000096000000}"/>
    <cellStyle name="20% - Accent3 2 2 2 4 2" xfId="10545" xr:uid="{00000000-0005-0000-0000-000097000000}"/>
    <cellStyle name="20% - Accent3 2 2 2 5" xfId="7553" xr:uid="{00000000-0005-0000-0000-000098000000}"/>
    <cellStyle name="20% - Accent3 2 2 3" xfId="1113" xr:uid="{00000000-0005-0000-0000-000099000000}"/>
    <cellStyle name="20% - Accent3 2 2 3 2" xfId="3547" xr:uid="{00000000-0005-0000-0000-00009A000000}"/>
    <cellStyle name="20% - Accent3 2 2 3 2 2" xfId="9185" xr:uid="{00000000-0005-0000-0000-00009B000000}"/>
    <cellStyle name="20% - Accent3 2 2 3 3" xfId="7075" xr:uid="{00000000-0005-0000-0000-00009C000000}"/>
    <cellStyle name="20% - Accent3 2 2 4" xfId="1947" xr:uid="{00000000-0005-0000-0000-00009D000000}"/>
    <cellStyle name="20% - Accent3 2 2 4 2" xfId="3099" xr:uid="{00000000-0005-0000-0000-00009E000000}"/>
    <cellStyle name="20% - Accent3 2 2 4 2 2" xfId="8749" xr:uid="{00000000-0005-0000-0000-00009F000000}"/>
    <cellStyle name="20% - Accent3 2 2 4 3" xfId="7895" xr:uid="{00000000-0005-0000-0000-0000A0000000}"/>
    <cellStyle name="20% - Accent3 2 2 5" xfId="2673" xr:uid="{00000000-0005-0000-0000-0000A1000000}"/>
    <cellStyle name="20% - Accent3 2 2 5 2" xfId="8512" xr:uid="{00000000-0005-0000-0000-0000A2000000}"/>
    <cellStyle name="20% - Accent3 2 2 6" xfId="4445" xr:uid="{00000000-0005-0000-0000-0000A3000000}"/>
    <cellStyle name="20% - Accent3 2 2 6 2" xfId="10067" xr:uid="{00000000-0005-0000-0000-0000A4000000}"/>
    <cellStyle name="20% - Accent3 2 2 7" xfId="5312" xr:uid="{00000000-0005-0000-0000-0000A5000000}"/>
    <cellStyle name="20% - Accent3 2 2 7 2" xfId="10814" xr:uid="{00000000-0005-0000-0000-0000A6000000}"/>
    <cellStyle name="20% - Accent3 2 2 8" xfId="5846" xr:uid="{00000000-0005-0000-0000-0000A7000000}"/>
    <cellStyle name="20% - Accent3 2 2 8 2" xfId="11183" xr:uid="{00000000-0005-0000-0000-0000A8000000}"/>
    <cellStyle name="20% - Accent3 2 2 9" xfId="6215" xr:uid="{00000000-0005-0000-0000-0000A9000000}"/>
    <cellStyle name="20% - Accent3 2 2 9 2" xfId="11550" xr:uid="{00000000-0005-0000-0000-0000AA000000}"/>
    <cellStyle name="20% - Accent3 2 3" xfId="4124" xr:uid="{00000000-0005-0000-0000-0000AB000000}"/>
    <cellStyle name="20% - Accent3 2 3 2" xfId="9752" xr:uid="{00000000-0005-0000-0000-0000AC000000}"/>
    <cellStyle name="20% - Accent3 2 4" xfId="2538" xr:uid="{00000000-0005-0000-0000-0000AD000000}"/>
    <cellStyle name="20% - Accent3 2 5" xfId="5220" xr:uid="{00000000-0005-0000-0000-0000AE000000}"/>
    <cellStyle name="20% - Accent3 2 6" xfId="314" xr:uid="{00000000-0005-0000-0000-0000AF000000}"/>
    <cellStyle name="20% - Accent3 2 7" xfId="6457" xr:uid="{00000000-0005-0000-0000-0000B0000000}"/>
    <cellStyle name="20% - Accent3 3" xfId="1417" xr:uid="{00000000-0005-0000-0000-0000B1000000}"/>
    <cellStyle name="20% - Accent3 3 2" xfId="2243" xr:uid="{00000000-0005-0000-0000-0000B2000000}"/>
    <cellStyle name="20% - Accent3 3 2 2" xfId="8191" xr:uid="{00000000-0005-0000-0000-0000B3000000}"/>
    <cellStyle name="20% - Accent3 3 3" xfId="3849" xr:uid="{00000000-0005-0000-0000-0000B4000000}"/>
    <cellStyle name="20% - Accent3 3 3 2" xfId="9481" xr:uid="{00000000-0005-0000-0000-0000B5000000}"/>
    <cellStyle name="20% - Accent3 3 4" xfId="4741" xr:uid="{00000000-0005-0000-0000-0000B6000000}"/>
    <cellStyle name="20% - Accent3 3 4 2" xfId="10363" xr:uid="{00000000-0005-0000-0000-0000B7000000}"/>
    <cellStyle name="20% - Accent3 3 5" xfId="7371" xr:uid="{00000000-0005-0000-0000-0000B8000000}"/>
    <cellStyle name="20% - Accent3 4" xfId="922" xr:uid="{00000000-0005-0000-0000-0000B9000000}"/>
    <cellStyle name="20% - Accent3 4 2" xfId="3356" xr:uid="{00000000-0005-0000-0000-0000BA000000}"/>
    <cellStyle name="20% - Accent3 4 2 2" xfId="8998" xr:uid="{00000000-0005-0000-0000-0000BB000000}"/>
    <cellStyle name="20% - Accent3 4 3" xfId="6888" xr:uid="{00000000-0005-0000-0000-0000BC000000}"/>
    <cellStyle name="20% - Accent3 5" xfId="1760" xr:uid="{00000000-0005-0000-0000-0000BD000000}"/>
    <cellStyle name="20% - Accent3 5 2" xfId="3039" xr:uid="{00000000-0005-0000-0000-0000BE000000}"/>
    <cellStyle name="20% - Accent3 5 2 2" xfId="8697" xr:uid="{00000000-0005-0000-0000-0000BF000000}"/>
    <cellStyle name="20% - Accent3 5 3" xfId="7708" xr:uid="{00000000-0005-0000-0000-0000C0000000}"/>
    <cellStyle name="20% - Accent3 6" xfId="4123" xr:uid="{00000000-0005-0000-0000-0000C1000000}"/>
    <cellStyle name="20% - Accent3 6 2" xfId="9751" xr:uid="{00000000-0005-0000-0000-0000C2000000}"/>
    <cellStyle name="20% - Accent3 7" xfId="2655" xr:uid="{00000000-0005-0000-0000-0000C3000000}"/>
    <cellStyle name="20% - Accent3 7 2" xfId="8501" xr:uid="{00000000-0005-0000-0000-0000C4000000}"/>
    <cellStyle name="20% - Accent3 8" xfId="4258" xr:uid="{00000000-0005-0000-0000-0000C5000000}"/>
    <cellStyle name="20% - Accent3 8 2" xfId="9880" xr:uid="{00000000-0005-0000-0000-0000C6000000}"/>
    <cellStyle name="20% - Accent3 9" xfId="5186" xr:uid="{00000000-0005-0000-0000-0000C7000000}"/>
    <cellStyle name="20% - Accent3 9 2" xfId="10762" xr:uid="{00000000-0005-0000-0000-0000C8000000}"/>
    <cellStyle name="20% - Accent4" xfId="32" builtinId="42" customBuiltin="1"/>
    <cellStyle name="20% - Accent4 10" xfId="5796" xr:uid="{00000000-0005-0000-0000-0000CA000000}"/>
    <cellStyle name="20% - Accent4 10 2" xfId="11133" xr:uid="{00000000-0005-0000-0000-0000CB000000}"/>
    <cellStyle name="20% - Accent4 11" xfId="6164" xr:uid="{00000000-0005-0000-0000-0000CC000000}"/>
    <cellStyle name="20% - Accent4 11 2" xfId="11500" xr:uid="{00000000-0005-0000-0000-0000CD000000}"/>
    <cellStyle name="20% - Accent4 12" xfId="85" xr:uid="{00000000-0005-0000-0000-0000CE000000}"/>
    <cellStyle name="20% - Accent4 12 2" xfId="11745" xr:uid="{00000000-0005-0000-0000-0000CF000000}"/>
    <cellStyle name="20% - Accent4 13" xfId="6445" xr:uid="{00000000-0005-0000-0000-0000D0000000}"/>
    <cellStyle name="20% - Accent4 2" xfId="72" xr:uid="{00000000-0005-0000-0000-0000D1000000}"/>
    <cellStyle name="20% - Accent4 2 2" xfId="422" xr:uid="{00000000-0005-0000-0000-0000D2000000}"/>
    <cellStyle name="20% - Accent4 2 2 10" xfId="6640" xr:uid="{00000000-0005-0000-0000-0000D3000000}"/>
    <cellStyle name="20% - Accent4 2 2 2" xfId="1600" xr:uid="{00000000-0005-0000-0000-0000D4000000}"/>
    <cellStyle name="20% - Accent4 2 2 2 2" xfId="2426" xr:uid="{00000000-0005-0000-0000-0000D5000000}"/>
    <cellStyle name="20% - Accent4 2 2 2 2 2" xfId="8374" xr:uid="{00000000-0005-0000-0000-0000D6000000}"/>
    <cellStyle name="20% - Accent4 2 2 2 3" xfId="4032" xr:uid="{00000000-0005-0000-0000-0000D7000000}"/>
    <cellStyle name="20% - Accent4 2 2 2 3 2" xfId="9664" xr:uid="{00000000-0005-0000-0000-0000D8000000}"/>
    <cellStyle name="20% - Accent4 2 2 2 4" xfId="4924" xr:uid="{00000000-0005-0000-0000-0000D9000000}"/>
    <cellStyle name="20% - Accent4 2 2 2 4 2" xfId="10546" xr:uid="{00000000-0005-0000-0000-0000DA000000}"/>
    <cellStyle name="20% - Accent4 2 2 2 5" xfId="7554" xr:uid="{00000000-0005-0000-0000-0000DB000000}"/>
    <cellStyle name="20% - Accent4 2 2 3" xfId="1114" xr:uid="{00000000-0005-0000-0000-0000DC000000}"/>
    <cellStyle name="20% - Accent4 2 2 3 2" xfId="3548" xr:uid="{00000000-0005-0000-0000-0000DD000000}"/>
    <cellStyle name="20% - Accent4 2 2 3 2 2" xfId="9186" xr:uid="{00000000-0005-0000-0000-0000DE000000}"/>
    <cellStyle name="20% - Accent4 2 2 3 3" xfId="7076" xr:uid="{00000000-0005-0000-0000-0000DF000000}"/>
    <cellStyle name="20% - Accent4 2 2 4" xfId="1948" xr:uid="{00000000-0005-0000-0000-0000E0000000}"/>
    <cellStyle name="20% - Accent4 2 2 4 2" xfId="3100" xr:uid="{00000000-0005-0000-0000-0000E1000000}"/>
    <cellStyle name="20% - Accent4 2 2 4 2 2" xfId="8750" xr:uid="{00000000-0005-0000-0000-0000E2000000}"/>
    <cellStyle name="20% - Accent4 2 2 4 3" xfId="7896" xr:uid="{00000000-0005-0000-0000-0000E3000000}"/>
    <cellStyle name="20% - Accent4 2 2 5" xfId="2674" xr:uid="{00000000-0005-0000-0000-0000E4000000}"/>
    <cellStyle name="20% - Accent4 2 2 5 2" xfId="8513" xr:uid="{00000000-0005-0000-0000-0000E5000000}"/>
    <cellStyle name="20% - Accent4 2 2 6" xfId="4446" xr:uid="{00000000-0005-0000-0000-0000E6000000}"/>
    <cellStyle name="20% - Accent4 2 2 6 2" xfId="10068" xr:uid="{00000000-0005-0000-0000-0000E7000000}"/>
    <cellStyle name="20% - Accent4 2 2 7" xfId="5313" xr:uid="{00000000-0005-0000-0000-0000E8000000}"/>
    <cellStyle name="20% - Accent4 2 2 7 2" xfId="10815" xr:uid="{00000000-0005-0000-0000-0000E9000000}"/>
    <cellStyle name="20% - Accent4 2 2 8" xfId="5847" xr:uid="{00000000-0005-0000-0000-0000EA000000}"/>
    <cellStyle name="20% - Accent4 2 2 8 2" xfId="11184" xr:uid="{00000000-0005-0000-0000-0000EB000000}"/>
    <cellStyle name="20% - Accent4 2 2 9" xfId="6216" xr:uid="{00000000-0005-0000-0000-0000EC000000}"/>
    <cellStyle name="20% - Accent4 2 2 9 2" xfId="11551" xr:uid="{00000000-0005-0000-0000-0000ED000000}"/>
    <cellStyle name="20% - Accent4 2 3" xfId="4126" xr:uid="{00000000-0005-0000-0000-0000EE000000}"/>
    <cellStyle name="20% - Accent4 2 3 2" xfId="9754" xr:uid="{00000000-0005-0000-0000-0000EF000000}"/>
    <cellStyle name="20% - Accent4 2 4" xfId="2539" xr:uid="{00000000-0005-0000-0000-0000F0000000}"/>
    <cellStyle name="20% - Accent4 2 5" xfId="5221" xr:uid="{00000000-0005-0000-0000-0000F1000000}"/>
    <cellStyle name="20% - Accent4 2 6" xfId="315" xr:uid="{00000000-0005-0000-0000-0000F2000000}"/>
    <cellStyle name="20% - Accent4 2 7" xfId="6459" xr:uid="{00000000-0005-0000-0000-0000F3000000}"/>
    <cellStyle name="20% - Accent4 3" xfId="1419" xr:uid="{00000000-0005-0000-0000-0000F4000000}"/>
    <cellStyle name="20% - Accent4 3 2" xfId="2245" xr:uid="{00000000-0005-0000-0000-0000F5000000}"/>
    <cellStyle name="20% - Accent4 3 2 2" xfId="8193" xr:uid="{00000000-0005-0000-0000-0000F6000000}"/>
    <cellStyle name="20% - Accent4 3 3" xfId="3851" xr:uid="{00000000-0005-0000-0000-0000F7000000}"/>
    <cellStyle name="20% - Accent4 3 3 2" xfId="9483" xr:uid="{00000000-0005-0000-0000-0000F8000000}"/>
    <cellStyle name="20% - Accent4 3 4" xfId="4743" xr:uid="{00000000-0005-0000-0000-0000F9000000}"/>
    <cellStyle name="20% - Accent4 3 4 2" xfId="10365" xr:uid="{00000000-0005-0000-0000-0000FA000000}"/>
    <cellStyle name="20% - Accent4 3 5" xfId="7373" xr:uid="{00000000-0005-0000-0000-0000FB000000}"/>
    <cellStyle name="20% - Accent4 4" xfId="924" xr:uid="{00000000-0005-0000-0000-0000FC000000}"/>
    <cellStyle name="20% - Accent4 4 2" xfId="3358" xr:uid="{00000000-0005-0000-0000-0000FD000000}"/>
    <cellStyle name="20% - Accent4 4 2 2" xfId="9000" xr:uid="{00000000-0005-0000-0000-0000FE000000}"/>
    <cellStyle name="20% - Accent4 4 3" xfId="6890" xr:uid="{00000000-0005-0000-0000-0000FF000000}"/>
    <cellStyle name="20% - Accent4 5" xfId="1762" xr:uid="{00000000-0005-0000-0000-000000010000}"/>
    <cellStyle name="20% - Accent4 5 2" xfId="3041" xr:uid="{00000000-0005-0000-0000-000001010000}"/>
    <cellStyle name="20% - Accent4 5 2 2" xfId="8699" xr:uid="{00000000-0005-0000-0000-000002010000}"/>
    <cellStyle name="20% - Accent4 5 3" xfId="7710" xr:uid="{00000000-0005-0000-0000-000003010000}"/>
    <cellStyle name="20% - Accent4 6" xfId="4125" xr:uid="{00000000-0005-0000-0000-000004010000}"/>
    <cellStyle name="20% - Accent4 6 2" xfId="9753" xr:uid="{00000000-0005-0000-0000-000005010000}"/>
    <cellStyle name="20% - Accent4 7" xfId="2659" xr:uid="{00000000-0005-0000-0000-000006010000}"/>
    <cellStyle name="20% - Accent4 7 2" xfId="8503" xr:uid="{00000000-0005-0000-0000-000007010000}"/>
    <cellStyle name="20% - Accent4 8" xfId="4260" xr:uid="{00000000-0005-0000-0000-000008010000}"/>
    <cellStyle name="20% - Accent4 8 2" xfId="9882" xr:uid="{00000000-0005-0000-0000-000009010000}"/>
    <cellStyle name="20% - Accent4 9" xfId="5190" xr:uid="{00000000-0005-0000-0000-00000A010000}"/>
    <cellStyle name="20% - Accent4 9 2" xfId="10764" xr:uid="{00000000-0005-0000-0000-00000B010000}"/>
    <cellStyle name="20% - Accent5" xfId="36" builtinId="46" customBuiltin="1"/>
    <cellStyle name="20% - Accent5 10" xfId="5798" xr:uid="{00000000-0005-0000-0000-00000D010000}"/>
    <cellStyle name="20% - Accent5 10 2" xfId="11135" xr:uid="{00000000-0005-0000-0000-00000E010000}"/>
    <cellStyle name="20% - Accent5 11" xfId="6166" xr:uid="{00000000-0005-0000-0000-00000F010000}"/>
    <cellStyle name="20% - Accent5 11 2" xfId="11502" xr:uid="{00000000-0005-0000-0000-000010010000}"/>
    <cellStyle name="20% - Accent5 12" xfId="91" xr:uid="{00000000-0005-0000-0000-000011010000}"/>
    <cellStyle name="20% - Accent5 12 2" xfId="11739" xr:uid="{00000000-0005-0000-0000-000012010000}"/>
    <cellStyle name="20% - Accent5 13" xfId="6447" xr:uid="{00000000-0005-0000-0000-000013010000}"/>
    <cellStyle name="20% - Accent5 2" xfId="76" xr:uid="{00000000-0005-0000-0000-000014010000}"/>
    <cellStyle name="20% - Accent5 2 2" xfId="2540" xr:uid="{00000000-0005-0000-0000-000015010000}"/>
    <cellStyle name="20% - Accent5 2 3" xfId="5222" xr:uid="{00000000-0005-0000-0000-000016010000}"/>
    <cellStyle name="20% - Accent5 2 4" xfId="316" xr:uid="{00000000-0005-0000-0000-000017010000}"/>
    <cellStyle name="20% - Accent5 2 5" xfId="6461" xr:uid="{00000000-0005-0000-0000-000018010000}"/>
    <cellStyle name="20% - Accent5 3" xfId="1421" xr:uid="{00000000-0005-0000-0000-000019010000}"/>
    <cellStyle name="20% - Accent5 3 2" xfId="2247" xr:uid="{00000000-0005-0000-0000-00001A010000}"/>
    <cellStyle name="20% - Accent5 3 2 2" xfId="8195" xr:uid="{00000000-0005-0000-0000-00001B010000}"/>
    <cellStyle name="20% - Accent5 3 3" xfId="3853" xr:uid="{00000000-0005-0000-0000-00001C010000}"/>
    <cellStyle name="20% - Accent5 3 3 2" xfId="9485" xr:uid="{00000000-0005-0000-0000-00001D010000}"/>
    <cellStyle name="20% - Accent5 3 4" xfId="4745" xr:uid="{00000000-0005-0000-0000-00001E010000}"/>
    <cellStyle name="20% - Accent5 3 4 2" xfId="10367" xr:uid="{00000000-0005-0000-0000-00001F010000}"/>
    <cellStyle name="20% - Accent5 3 5" xfId="7375" xr:uid="{00000000-0005-0000-0000-000020010000}"/>
    <cellStyle name="20% - Accent5 4" xfId="926" xr:uid="{00000000-0005-0000-0000-000021010000}"/>
    <cellStyle name="20% - Accent5 4 2" xfId="3360" xr:uid="{00000000-0005-0000-0000-000022010000}"/>
    <cellStyle name="20% - Accent5 4 2 2" xfId="9002" xr:uid="{00000000-0005-0000-0000-000023010000}"/>
    <cellStyle name="20% - Accent5 4 3" xfId="6892" xr:uid="{00000000-0005-0000-0000-000024010000}"/>
    <cellStyle name="20% - Accent5 5" xfId="1764" xr:uid="{00000000-0005-0000-0000-000025010000}"/>
    <cellStyle name="20% - Accent5 5 2" xfId="3043" xr:uid="{00000000-0005-0000-0000-000026010000}"/>
    <cellStyle name="20% - Accent5 5 2 2" xfId="8701" xr:uid="{00000000-0005-0000-0000-000027010000}"/>
    <cellStyle name="20% - Accent5 5 3" xfId="7712" xr:uid="{00000000-0005-0000-0000-000028010000}"/>
    <cellStyle name="20% - Accent5 6" xfId="4127" xr:uid="{00000000-0005-0000-0000-000029010000}"/>
    <cellStyle name="20% - Accent5 6 2" xfId="9755" xr:uid="{00000000-0005-0000-0000-00002A010000}"/>
    <cellStyle name="20% - Accent5 7" xfId="2663" xr:uid="{00000000-0005-0000-0000-00002B010000}"/>
    <cellStyle name="20% - Accent5 7 2" xfId="8505" xr:uid="{00000000-0005-0000-0000-00002C010000}"/>
    <cellStyle name="20% - Accent5 8" xfId="4262" xr:uid="{00000000-0005-0000-0000-00002D010000}"/>
    <cellStyle name="20% - Accent5 8 2" xfId="9884" xr:uid="{00000000-0005-0000-0000-00002E010000}"/>
    <cellStyle name="20% - Accent5 9" xfId="5194" xr:uid="{00000000-0005-0000-0000-00002F010000}"/>
    <cellStyle name="20% - Accent5 9 2" xfId="10766" xr:uid="{00000000-0005-0000-0000-000030010000}"/>
    <cellStyle name="20% - Accent6" xfId="40" builtinId="50" customBuiltin="1"/>
    <cellStyle name="20% - Accent6 10" xfId="5800" xr:uid="{00000000-0005-0000-0000-000032010000}"/>
    <cellStyle name="20% - Accent6 10 2" xfId="11137" xr:uid="{00000000-0005-0000-0000-000033010000}"/>
    <cellStyle name="20% - Accent6 11" xfId="6168" xr:uid="{00000000-0005-0000-0000-000034010000}"/>
    <cellStyle name="20% - Accent6 11 2" xfId="11504" xr:uid="{00000000-0005-0000-0000-000035010000}"/>
    <cellStyle name="20% - Accent6 12" xfId="92" xr:uid="{00000000-0005-0000-0000-000036010000}"/>
    <cellStyle name="20% - Accent6 12 2" xfId="11755" xr:uid="{00000000-0005-0000-0000-000037010000}"/>
    <cellStyle name="20% - Accent6 13" xfId="6449" xr:uid="{00000000-0005-0000-0000-000038010000}"/>
    <cellStyle name="20% - Accent6 2" xfId="80" xr:uid="{00000000-0005-0000-0000-000039010000}"/>
    <cellStyle name="20% - Accent6 2 2" xfId="423" xr:uid="{00000000-0005-0000-0000-00003A010000}"/>
    <cellStyle name="20% - Accent6 2 2 10" xfId="6641" xr:uid="{00000000-0005-0000-0000-00003B010000}"/>
    <cellStyle name="20% - Accent6 2 2 2" xfId="1601" xr:uid="{00000000-0005-0000-0000-00003C010000}"/>
    <cellStyle name="20% - Accent6 2 2 2 2" xfId="2427" xr:uid="{00000000-0005-0000-0000-00003D010000}"/>
    <cellStyle name="20% - Accent6 2 2 2 2 2" xfId="8375" xr:uid="{00000000-0005-0000-0000-00003E010000}"/>
    <cellStyle name="20% - Accent6 2 2 2 3" xfId="4033" xr:uid="{00000000-0005-0000-0000-00003F010000}"/>
    <cellStyle name="20% - Accent6 2 2 2 3 2" xfId="9665" xr:uid="{00000000-0005-0000-0000-000040010000}"/>
    <cellStyle name="20% - Accent6 2 2 2 4" xfId="4925" xr:uid="{00000000-0005-0000-0000-000041010000}"/>
    <cellStyle name="20% - Accent6 2 2 2 4 2" xfId="10547" xr:uid="{00000000-0005-0000-0000-000042010000}"/>
    <cellStyle name="20% - Accent6 2 2 2 5" xfId="7555" xr:uid="{00000000-0005-0000-0000-000043010000}"/>
    <cellStyle name="20% - Accent6 2 2 3" xfId="1115" xr:uid="{00000000-0005-0000-0000-000044010000}"/>
    <cellStyle name="20% - Accent6 2 2 3 2" xfId="3549" xr:uid="{00000000-0005-0000-0000-000045010000}"/>
    <cellStyle name="20% - Accent6 2 2 3 2 2" xfId="9187" xr:uid="{00000000-0005-0000-0000-000046010000}"/>
    <cellStyle name="20% - Accent6 2 2 3 3" xfId="7077" xr:uid="{00000000-0005-0000-0000-000047010000}"/>
    <cellStyle name="20% - Accent6 2 2 4" xfId="1949" xr:uid="{00000000-0005-0000-0000-000048010000}"/>
    <cellStyle name="20% - Accent6 2 2 4 2" xfId="3101" xr:uid="{00000000-0005-0000-0000-000049010000}"/>
    <cellStyle name="20% - Accent6 2 2 4 2 2" xfId="8751" xr:uid="{00000000-0005-0000-0000-00004A010000}"/>
    <cellStyle name="20% - Accent6 2 2 4 3" xfId="7897" xr:uid="{00000000-0005-0000-0000-00004B010000}"/>
    <cellStyle name="20% - Accent6 2 2 5" xfId="2675" xr:uid="{00000000-0005-0000-0000-00004C010000}"/>
    <cellStyle name="20% - Accent6 2 2 5 2" xfId="8514" xr:uid="{00000000-0005-0000-0000-00004D010000}"/>
    <cellStyle name="20% - Accent6 2 2 6" xfId="4447" xr:uid="{00000000-0005-0000-0000-00004E010000}"/>
    <cellStyle name="20% - Accent6 2 2 6 2" xfId="10069" xr:uid="{00000000-0005-0000-0000-00004F010000}"/>
    <cellStyle name="20% - Accent6 2 2 7" xfId="5314" xr:uid="{00000000-0005-0000-0000-000050010000}"/>
    <cellStyle name="20% - Accent6 2 2 7 2" xfId="10816" xr:uid="{00000000-0005-0000-0000-000051010000}"/>
    <cellStyle name="20% - Accent6 2 2 8" xfId="5848" xr:uid="{00000000-0005-0000-0000-000052010000}"/>
    <cellStyle name="20% - Accent6 2 2 8 2" xfId="11185" xr:uid="{00000000-0005-0000-0000-000053010000}"/>
    <cellStyle name="20% - Accent6 2 2 9" xfId="6217" xr:uid="{00000000-0005-0000-0000-000054010000}"/>
    <cellStyle name="20% - Accent6 2 2 9 2" xfId="11552" xr:uid="{00000000-0005-0000-0000-000055010000}"/>
    <cellStyle name="20% - Accent6 2 3" xfId="4129" xr:uid="{00000000-0005-0000-0000-000056010000}"/>
    <cellStyle name="20% - Accent6 2 3 2" xfId="9757" xr:uid="{00000000-0005-0000-0000-000057010000}"/>
    <cellStyle name="20% - Accent6 2 4" xfId="2541" xr:uid="{00000000-0005-0000-0000-000058010000}"/>
    <cellStyle name="20% - Accent6 2 5" xfId="5223" xr:uid="{00000000-0005-0000-0000-000059010000}"/>
    <cellStyle name="20% - Accent6 2 6" xfId="317" xr:uid="{00000000-0005-0000-0000-00005A010000}"/>
    <cellStyle name="20% - Accent6 2 7" xfId="6463" xr:uid="{00000000-0005-0000-0000-00005B010000}"/>
    <cellStyle name="20% - Accent6 3" xfId="1423" xr:uid="{00000000-0005-0000-0000-00005C010000}"/>
    <cellStyle name="20% - Accent6 3 2" xfId="2249" xr:uid="{00000000-0005-0000-0000-00005D010000}"/>
    <cellStyle name="20% - Accent6 3 2 2" xfId="8197" xr:uid="{00000000-0005-0000-0000-00005E010000}"/>
    <cellStyle name="20% - Accent6 3 3" xfId="3855" xr:uid="{00000000-0005-0000-0000-00005F010000}"/>
    <cellStyle name="20% - Accent6 3 3 2" xfId="9487" xr:uid="{00000000-0005-0000-0000-000060010000}"/>
    <cellStyle name="20% - Accent6 3 4" xfId="4747" xr:uid="{00000000-0005-0000-0000-000061010000}"/>
    <cellStyle name="20% - Accent6 3 4 2" xfId="10369" xr:uid="{00000000-0005-0000-0000-000062010000}"/>
    <cellStyle name="20% - Accent6 3 5" xfId="7377" xr:uid="{00000000-0005-0000-0000-000063010000}"/>
    <cellStyle name="20% - Accent6 4" xfId="928" xr:uid="{00000000-0005-0000-0000-000064010000}"/>
    <cellStyle name="20% - Accent6 4 2" xfId="3362" xr:uid="{00000000-0005-0000-0000-000065010000}"/>
    <cellStyle name="20% - Accent6 4 2 2" xfId="9004" xr:uid="{00000000-0005-0000-0000-000066010000}"/>
    <cellStyle name="20% - Accent6 4 3" xfId="6894" xr:uid="{00000000-0005-0000-0000-000067010000}"/>
    <cellStyle name="20% - Accent6 5" xfId="1766" xr:uid="{00000000-0005-0000-0000-000068010000}"/>
    <cellStyle name="20% - Accent6 5 2" xfId="3045" xr:uid="{00000000-0005-0000-0000-000069010000}"/>
    <cellStyle name="20% - Accent6 5 2 2" xfId="8703" xr:uid="{00000000-0005-0000-0000-00006A010000}"/>
    <cellStyle name="20% - Accent6 5 3" xfId="7714" xr:uid="{00000000-0005-0000-0000-00006B010000}"/>
    <cellStyle name="20% - Accent6 6" xfId="4128" xr:uid="{00000000-0005-0000-0000-00006C010000}"/>
    <cellStyle name="20% - Accent6 6 2" xfId="9756" xr:uid="{00000000-0005-0000-0000-00006D010000}"/>
    <cellStyle name="20% - Accent6 7" xfId="2667" xr:uid="{00000000-0005-0000-0000-00006E010000}"/>
    <cellStyle name="20% - Accent6 7 2" xfId="8507" xr:uid="{00000000-0005-0000-0000-00006F010000}"/>
    <cellStyle name="20% - Accent6 8" xfId="4264" xr:uid="{00000000-0005-0000-0000-000070010000}"/>
    <cellStyle name="20% - Accent6 8 2" xfId="9886" xr:uid="{00000000-0005-0000-0000-000071010000}"/>
    <cellStyle name="20% - Accent6 9" xfId="5198" xr:uid="{00000000-0005-0000-0000-000072010000}"/>
    <cellStyle name="20% - Accent6 9 2" xfId="10768" xr:uid="{00000000-0005-0000-0000-000073010000}"/>
    <cellStyle name="40% - Accent1" xfId="21" builtinId="31" customBuiltin="1"/>
    <cellStyle name="40% - Accent1 10" xfId="5791" xr:uid="{00000000-0005-0000-0000-000075010000}"/>
    <cellStyle name="40% - Accent1 10 2" xfId="11128" xr:uid="{00000000-0005-0000-0000-000076010000}"/>
    <cellStyle name="40% - Accent1 11" xfId="6159" xr:uid="{00000000-0005-0000-0000-000077010000}"/>
    <cellStyle name="40% - Accent1 11 2" xfId="11495" xr:uid="{00000000-0005-0000-0000-000078010000}"/>
    <cellStyle name="40% - Accent1 12" xfId="88" xr:uid="{00000000-0005-0000-0000-000079010000}"/>
    <cellStyle name="40% - Accent1 12 2" xfId="10822" xr:uid="{00000000-0005-0000-0000-00007A010000}"/>
    <cellStyle name="40% - Accent1 13" xfId="6440" xr:uid="{00000000-0005-0000-0000-00007B010000}"/>
    <cellStyle name="40% - Accent1 2" xfId="61" xr:uid="{00000000-0005-0000-0000-00007C010000}"/>
    <cellStyle name="40% - Accent1 2 2" xfId="424" xr:uid="{00000000-0005-0000-0000-00007D010000}"/>
    <cellStyle name="40% - Accent1 2 2 10" xfId="6642" xr:uid="{00000000-0005-0000-0000-00007E010000}"/>
    <cellStyle name="40% - Accent1 2 2 2" xfId="1602" xr:uid="{00000000-0005-0000-0000-00007F010000}"/>
    <cellStyle name="40% - Accent1 2 2 2 2" xfId="2428" xr:uid="{00000000-0005-0000-0000-000080010000}"/>
    <cellStyle name="40% - Accent1 2 2 2 2 2" xfId="8376" xr:uid="{00000000-0005-0000-0000-000081010000}"/>
    <cellStyle name="40% - Accent1 2 2 2 3" xfId="4034" xr:uid="{00000000-0005-0000-0000-000082010000}"/>
    <cellStyle name="40% - Accent1 2 2 2 3 2" xfId="9666" xr:uid="{00000000-0005-0000-0000-000083010000}"/>
    <cellStyle name="40% - Accent1 2 2 2 4" xfId="4926" xr:uid="{00000000-0005-0000-0000-000084010000}"/>
    <cellStyle name="40% - Accent1 2 2 2 4 2" xfId="10548" xr:uid="{00000000-0005-0000-0000-000085010000}"/>
    <cellStyle name="40% - Accent1 2 2 2 5" xfId="7556" xr:uid="{00000000-0005-0000-0000-000086010000}"/>
    <cellStyle name="40% - Accent1 2 2 3" xfId="1116" xr:uid="{00000000-0005-0000-0000-000087010000}"/>
    <cellStyle name="40% - Accent1 2 2 3 2" xfId="3550" xr:uid="{00000000-0005-0000-0000-000088010000}"/>
    <cellStyle name="40% - Accent1 2 2 3 2 2" xfId="9188" xr:uid="{00000000-0005-0000-0000-000089010000}"/>
    <cellStyle name="40% - Accent1 2 2 3 3" xfId="7078" xr:uid="{00000000-0005-0000-0000-00008A010000}"/>
    <cellStyle name="40% - Accent1 2 2 4" xfId="1950" xr:uid="{00000000-0005-0000-0000-00008B010000}"/>
    <cellStyle name="40% - Accent1 2 2 4 2" xfId="3102" xr:uid="{00000000-0005-0000-0000-00008C010000}"/>
    <cellStyle name="40% - Accent1 2 2 4 2 2" xfId="8752" xr:uid="{00000000-0005-0000-0000-00008D010000}"/>
    <cellStyle name="40% - Accent1 2 2 4 3" xfId="7898" xr:uid="{00000000-0005-0000-0000-00008E010000}"/>
    <cellStyle name="40% - Accent1 2 2 5" xfId="2676" xr:uid="{00000000-0005-0000-0000-00008F010000}"/>
    <cellStyle name="40% - Accent1 2 2 5 2" xfId="8515" xr:uid="{00000000-0005-0000-0000-000090010000}"/>
    <cellStyle name="40% - Accent1 2 2 6" xfId="4448" xr:uid="{00000000-0005-0000-0000-000091010000}"/>
    <cellStyle name="40% - Accent1 2 2 6 2" xfId="10070" xr:uid="{00000000-0005-0000-0000-000092010000}"/>
    <cellStyle name="40% - Accent1 2 2 7" xfId="5315" xr:uid="{00000000-0005-0000-0000-000093010000}"/>
    <cellStyle name="40% - Accent1 2 2 7 2" xfId="10817" xr:uid="{00000000-0005-0000-0000-000094010000}"/>
    <cellStyle name="40% - Accent1 2 2 8" xfId="5849" xr:uid="{00000000-0005-0000-0000-000095010000}"/>
    <cellStyle name="40% - Accent1 2 2 8 2" xfId="11186" xr:uid="{00000000-0005-0000-0000-000096010000}"/>
    <cellStyle name="40% - Accent1 2 2 9" xfId="6218" xr:uid="{00000000-0005-0000-0000-000097010000}"/>
    <cellStyle name="40% - Accent1 2 2 9 2" xfId="11553" xr:uid="{00000000-0005-0000-0000-000098010000}"/>
    <cellStyle name="40% - Accent1 2 3" xfId="4131" xr:uid="{00000000-0005-0000-0000-000099010000}"/>
    <cellStyle name="40% - Accent1 2 3 2" xfId="9759" xr:uid="{00000000-0005-0000-0000-00009A010000}"/>
    <cellStyle name="40% - Accent1 2 4" xfId="2542" xr:uid="{00000000-0005-0000-0000-00009B010000}"/>
    <cellStyle name="40% - Accent1 2 5" xfId="5224" xr:uid="{00000000-0005-0000-0000-00009C010000}"/>
    <cellStyle name="40% - Accent1 2 6" xfId="318" xr:uid="{00000000-0005-0000-0000-00009D010000}"/>
    <cellStyle name="40% - Accent1 2 7" xfId="6454" xr:uid="{00000000-0005-0000-0000-00009E010000}"/>
    <cellStyle name="40% - Accent1 3" xfId="1414" xr:uid="{00000000-0005-0000-0000-00009F010000}"/>
    <cellStyle name="40% - Accent1 3 2" xfId="2240" xr:uid="{00000000-0005-0000-0000-0000A0010000}"/>
    <cellStyle name="40% - Accent1 3 2 2" xfId="8188" xr:uid="{00000000-0005-0000-0000-0000A1010000}"/>
    <cellStyle name="40% - Accent1 3 3" xfId="3846" xr:uid="{00000000-0005-0000-0000-0000A2010000}"/>
    <cellStyle name="40% - Accent1 3 3 2" xfId="9478" xr:uid="{00000000-0005-0000-0000-0000A3010000}"/>
    <cellStyle name="40% - Accent1 3 4" xfId="4738" xr:uid="{00000000-0005-0000-0000-0000A4010000}"/>
    <cellStyle name="40% - Accent1 3 4 2" xfId="10360" xr:uid="{00000000-0005-0000-0000-0000A5010000}"/>
    <cellStyle name="40% - Accent1 3 5" xfId="7368" xr:uid="{00000000-0005-0000-0000-0000A6010000}"/>
    <cellStyle name="40% - Accent1 4" xfId="919" xr:uid="{00000000-0005-0000-0000-0000A7010000}"/>
    <cellStyle name="40% - Accent1 4 2" xfId="3353" xr:uid="{00000000-0005-0000-0000-0000A8010000}"/>
    <cellStyle name="40% - Accent1 4 2 2" xfId="8995" xr:uid="{00000000-0005-0000-0000-0000A9010000}"/>
    <cellStyle name="40% - Accent1 4 3" xfId="6885" xr:uid="{00000000-0005-0000-0000-0000AA010000}"/>
    <cellStyle name="40% - Accent1 5" xfId="1757" xr:uid="{00000000-0005-0000-0000-0000AB010000}"/>
    <cellStyle name="40% - Accent1 5 2" xfId="3036" xr:uid="{00000000-0005-0000-0000-0000AC010000}"/>
    <cellStyle name="40% - Accent1 5 2 2" xfId="8694" xr:uid="{00000000-0005-0000-0000-0000AD010000}"/>
    <cellStyle name="40% - Accent1 5 3" xfId="7705" xr:uid="{00000000-0005-0000-0000-0000AE010000}"/>
    <cellStyle name="40% - Accent1 6" xfId="4130" xr:uid="{00000000-0005-0000-0000-0000AF010000}"/>
    <cellStyle name="40% - Accent1 6 2" xfId="9758" xr:uid="{00000000-0005-0000-0000-0000B0010000}"/>
    <cellStyle name="40% - Accent1 7" xfId="2648" xr:uid="{00000000-0005-0000-0000-0000B1010000}"/>
    <cellStyle name="40% - Accent1 7 2" xfId="8498" xr:uid="{00000000-0005-0000-0000-0000B2010000}"/>
    <cellStyle name="40% - Accent1 8" xfId="4255" xr:uid="{00000000-0005-0000-0000-0000B3010000}"/>
    <cellStyle name="40% - Accent1 8 2" xfId="9877" xr:uid="{00000000-0005-0000-0000-0000B4010000}"/>
    <cellStyle name="40% - Accent1 9" xfId="5179" xr:uid="{00000000-0005-0000-0000-0000B5010000}"/>
    <cellStyle name="40% - Accent1 9 2" xfId="10759" xr:uid="{00000000-0005-0000-0000-0000B6010000}"/>
    <cellStyle name="40% - Accent2" xfId="25" builtinId="35" customBuiltin="1"/>
    <cellStyle name="40% - Accent2 10" xfId="5793" xr:uid="{00000000-0005-0000-0000-0000B8010000}"/>
    <cellStyle name="40% - Accent2 10 2" xfId="11130" xr:uid="{00000000-0005-0000-0000-0000B9010000}"/>
    <cellStyle name="40% - Accent2 11" xfId="6161" xr:uid="{00000000-0005-0000-0000-0000BA010000}"/>
    <cellStyle name="40% - Accent2 11 2" xfId="11497" xr:uid="{00000000-0005-0000-0000-0000BB010000}"/>
    <cellStyle name="40% - Accent2 12" xfId="93" xr:uid="{00000000-0005-0000-0000-0000BC010000}"/>
    <cellStyle name="40% - Accent2 12 2" xfId="11750" xr:uid="{00000000-0005-0000-0000-0000BD010000}"/>
    <cellStyle name="40% - Accent2 13" xfId="6442" xr:uid="{00000000-0005-0000-0000-0000BE010000}"/>
    <cellStyle name="40% - Accent2 2" xfId="65" xr:uid="{00000000-0005-0000-0000-0000BF010000}"/>
    <cellStyle name="40% - Accent2 2 2" xfId="2543" xr:uid="{00000000-0005-0000-0000-0000C0010000}"/>
    <cellStyle name="40% - Accent2 2 3" xfId="5225" xr:uid="{00000000-0005-0000-0000-0000C1010000}"/>
    <cellStyle name="40% - Accent2 2 4" xfId="319" xr:uid="{00000000-0005-0000-0000-0000C2010000}"/>
    <cellStyle name="40% - Accent2 2 5" xfId="6456" xr:uid="{00000000-0005-0000-0000-0000C3010000}"/>
    <cellStyle name="40% - Accent2 3" xfId="1416" xr:uid="{00000000-0005-0000-0000-0000C4010000}"/>
    <cellStyle name="40% - Accent2 3 2" xfId="2242" xr:uid="{00000000-0005-0000-0000-0000C5010000}"/>
    <cellStyle name="40% - Accent2 3 2 2" xfId="8190" xr:uid="{00000000-0005-0000-0000-0000C6010000}"/>
    <cellStyle name="40% - Accent2 3 3" xfId="3848" xr:uid="{00000000-0005-0000-0000-0000C7010000}"/>
    <cellStyle name="40% - Accent2 3 3 2" xfId="9480" xr:uid="{00000000-0005-0000-0000-0000C8010000}"/>
    <cellStyle name="40% - Accent2 3 4" xfId="4740" xr:uid="{00000000-0005-0000-0000-0000C9010000}"/>
    <cellStyle name="40% - Accent2 3 4 2" xfId="10362" xr:uid="{00000000-0005-0000-0000-0000CA010000}"/>
    <cellStyle name="40% - Accent2 3 5" xfId="7370" xr:uid="{00000000-0005-0000-0000-0000CB010000}"/>
    <cellStyle name="40% - Accent2 4" xfId="921" xr:uid="{00000000-0005-0000-0000-0000CC010000}"/>
    <cellStyle name="40% - Accent2 4 2" xfId="3355" xr:uid="{00000000-0005-0000-0000-0000CD010000}"/>
    <cellStyle name="40% - Accent2 4 2 2" xfId="8997" xr:uid="{00000000-0005-0000-0000-0000CE010000}"/>
    <cellStyle name="40% - Accent2 4 3" xfId="6887" xr:uid="{00000000-0005-0000-0000-0000CF010000}"/>
    <cellStyle name="40% - Accent2 5" xfId="1759" xr:uid="{00000000-0005-0000-0000-0000D0010000}"/>
    <cellStyle name="40% - Accent2 5 2" xfId="3038" xr:uid="{00000000-0005-0000-0000-0000D1010000}"/>
    <cellStyle name="40% - Accent2 5 2 2" xfId="8696" xr:uid="{00000000-0005-0000-0000-0000D2010000}"/>
    <cellStyle name="40% - Accent2 5 3" xfId="7707" xr:uid="{00000000-0005-0000-0000-0000D3010000}"/>
    <cellStyle name="40% - Accent2 6" xfId="4132" xr:uid="{00000000-0005-0000-0000-0000D4010000}"/>
    <cellStyle name="40% - Accent2 6 2" xfId="9760" xr:uid="{00000000-0005-0000-0000-0000D5010000}"/>
    <cellStyle name="40% - Accent2 7" xfId="2652" xr:uid="{00000000-0005-0000-0000-0000D6010000}"/>
    <cellStyle name="40% - Accent2 7 2" xfId="8500" xr:uid="{00000000-0005-0000-0000-0000D7010000}"/>
    <cellStyle name="40% - Accent2 8" xfId="4257" xr:uid="{00000000-0005-0000-0000-0000D8010000}"/>
    <cellStyle name="40% - Accent2 8 2" xfId="9879" xr:uid="{00000000-0005-0000-0000-0000D9010000}"/>
    <cellStyle name="40% - Accent2 9" xfId="5183" xr:uid="{00000000-0005-0000-0000-0000DA010000}"/>
    <cellStyle name="40% - Accent2 9 2" xfId="10761" xr:uid="{00000000-0005-0000-0000-0000DB010000}"/>
    <cellStyle name="40% - Accent3" xfId="29" builtinId="39" customBuiltin="1"/>
    <cellStyle name="40% - Accent3 10" xfId="5795" xr:uid="{00000000-0005-0000-0000-0000DD010000}"/>
    <cellStyle name="40% - Accent3 10 2" xfId="11132" xr:uid="{00000000-0005-0000-0000-0000DE010000}"/>
    <cellStyle name="40% - Accent3 11" xfId="6163" xr:uid="{00000000-0005-0000-0000-0000DF010000}"/>
    <cellStyle name="40% - Accent3 11 2" xfId="11499" xr:uid="{00000000-0005-0000-0000-0000E0010000}"/>
    <cellStyle name="40% - Accent3 12" xfId="87" xr:uid="{00000000-0005-0000-0000-0000E1010000}"/>
    <cellStyle name="40% - Accent3 12 2" xfId="11756" xr:uid="{00000000-0005-0000-0000-0000E2010000}"/>
    <cellStyle name="40% - Accent3 13" xfId="6444" xr:uid="{00000000-0005-0000-0000-0000E3010000}"/>
    <cellStyle name="40% - Accent3 2" xfId="69" xr:uid="{00000000-0005-0000-0000-0000E4010000}"/>
    <cellStyle name="40% - Accent3 2 2" xfId="425" xr:uid="{00000000-0005-0000-0000-0000E5010000}"/>
    <cellStyle name="40% - Accent3 2 2 10" xfId="6643" xr:uid="{00000000-0005-0000-0000-0000E6010000}"/>
    <cellStyle name="40% - Accent3 2 2 2" xfId="1603" xr:uid="{00000000-0005-0000-0000-0000E7010000}"/>
    <cellStyle name="40% - Accent3 2 2 2 2" xfId="2429" xr:uid="{00000000-0005-0000-0000-0000E8010000}"/>
    <cellStyle name="40% - Accent3 2 2 2 2 2" xfId="8377" xr:uid="{00000000-0005-0000-0000-0000E9010000}"/>
    <cellStyle name="40% - Accent3 2 2 2 3" xfId="4035" xr:uid="{00000000-0005-0000-0000-0000EA010000}"/>
    <cellStyle name="40% - Accent3 2 2 2 3 2" xfId="9667" xr:uid="{00000000-0005-0000-0000-0000EB010000}"/>
    <cellStyle name="40% - Accent3 2 2 2 4" xfId="4927" xr:uid="{00000000-0005-0000-0000-0000EC010000}"/>
    <cellStyle name="40% - Accent3 2 2 2 4 2" xfId="10549" xr:uid="{00000000-0005-0000-0000-0000ED010000}"/>
    <cellStyle name="40% - Accent3 2 2 2 5" xfId="7557" xr:uid="{00000000-0005-0000-0000-0000EE010000}"/>
    <cellStyle name="40% - Accent3 2 2 3" xfId="1117" xr:uid="{00000000-0005-0000-0000-0000EF010000}"/>
    <cellStyle name="40% - Accent3 2 2 3 2" xfId="3551" xr:uid="{00000000-0005-0000-0000-0000F0010000}"/>
    <cellStyle name="40% - Accent3 2 2 3 2 2" xfId="9189" xr:uid="{00000000-0005-0000-0000-0000F1010000}"/>
    <cellStyle name="40% - Accent3 2 2 3 3" xfId="7079" xr:uid="{00000000-0005-0000-0000-0000F2010000}"/>
    <cellStyle name="40% - Accent3 2 2 4" xfId="1951" xr:uid="{00000000-0005-0000-0000-0000F3010000}"/>
    <cellStyle name="40% - Accent3 2 2 4 2" xfId="3103" xr:uid="{00000000-0005-0000-0000-0000F4010000}"/>
    <cellStyle name="40% - Accent3 2 2 4 2 2" xfId="8753" xr:uid="{00000000-0005-0000-0000-0000F5010000}"/>
    <cellStyle name="40% - Accent3 2 2 4 3" xfId="7899" xr:uid="{00000000-0005-0000-0000-0000F6010000}"/>
    <cellStyle name="40% - Accent3 2 2 5" xfId="2677" xr:uid="{00000000-0005-0000-0000-0000F7010000}"/>
    <cellStyle name="40% - Accent3 2 2 5 2" xfId="8516" xr:uid="{00000000-0005-0000-0000-0000F8010000}"/>
    <cellStyle name="40% - Accent3 2 2 6" xfId="4449" xr:uid="{00000000-0005-0000-0000-0000F9010000}"/>
    <cellStyle name="40% - Accent3 2 2 6 2" xfId="10071" xr:uid="{00000000-0005-0000-0000-0000FA010000}"/>
    <cellStyle name="40% - Accent3 2 2 7" xfId="5316" xr:uid="{00000000-0005-0000-0000-0000FB010000}"/>
    <cellStyle name="40% - Accent3 2 2 7 2" xfId="10818" xr:uid="{00000000-0005-0000-0000-0000FC010000}"/>
    <cellStyle name="40% - Accent3 2 2 8" xfId="5850" xr:uid="{00000000-0005-0000-0000-0000FD010000}"/>
    <cellStyle name="40% - Accent3 2 2 8 2" xfId="11187" xr:uid="{00000000-0005-0000-0000-0000FE010000}"/>
    <cellStyle name="40% - Accent3 2 2 9" xfId="6219" xr:uid="{00000000-0005-0000-0000-0000FF010000}"/>
    <cellStyle name="40% - Accent3 2 2 9 2" xfId="11554" xr:uid="{00000000-0005-0000-0000-000000020000}"/>
    <cellStyle name="40% - Accent3 2 3" xfId="4134" xr:uid="{00000000-0005-0000-0000-000001020000}"/>
    <cellStyle name="40% - Accent3 2 3 2" xfId="9762" xr:uid="{00000000-0005-0000-0000-000002020000}"/>
    <cellStyle name="40% - Accent3 2 4" xfId="2544" xr:uid="{00000000-0005-0000-0000-000003020000}"/>
    <cellStyle name="40% - Accent3 2 5" xfId="5226" xr:uid="{00000000-0005-0000-0000-000004020000}"/>
    <cellStyle name="40% - Accent3 2 6" xfId="320" xr:uid="{00000000-0005-0000-0000-000005020000}"/>
    <cellStyle name="40% - Accent3 2 7" xfId="6458" xr:uid="{00000000-0005-0000-0000-000006020000}"/>
    <cellStyle name="40% - Accent3 3" xfId="1418" xr:uid="{00000000-0005-0000-0000-000007020000}"/>
    <cellStyle name="40% - Accent3 3 2" xfId="2244" xr:uid="{00000000-0005-0000-0000-000008020000}"/>
    <cellStyle name="40% - Accent3 3 2 2" xfId="8192" xr:uid="{00000000-0005-0000-0000-000009020000}"/>
    <cellStyle name="40% - Accent3 3 3" xfId="3850" xr:uid="{00000000-0005-0000-0000-00000A020000}"/>
    <cellStyle name="40% - Accent3 3 3 2" xfId="9482" xr:uid="{00000000-0005-0000-0000-00000B020000}"/>
    <cellStyle name="40% - Accent3 3 4" xfId="4742" xr:uid="{00000000-0005-0000-0000-00000C020000}"/>
    <cellStyle name="40% - Accent3 3 4 2" xfId="10364" xr:uid="{00000000-0005-0000-0000-00000D020000}"/>
    <cellStyle name="40% - Accent3 3 5" xfId="7372" xr:uid="{00000000-0005-0000-0000-00000E020000}"/>
    <cellStyle name="40% - Accent3 4" xfId="923" xr:uid="{00000000-0005-0000-0000-00000F020000}"/>
    <cellStyle name="40% - Accent3 4 2" xfId="3357" xr:uid="{00000000-0005-0000-0000-000010020000}"/>
    <cellStyle name="40% - Accent3 4 2 2" xfId="8999" xr:uid="{00000000-0005-0000-0000-000011020000}"/>
    <cellStyle name="40% - Accent3 4 3" xfId="6889" xr:uid="{00000000-0005-0000-0000-000012020000}"/>
    <cellStyle name="40% - Accent3 5" xfId="1761" xr:uid="{00000000-0005-0000-0000-000013020000}"/>
    <cellStyle name="40% - Accent3 5 2" xfId="3040" xr:uid="{00000000-0005-0000-0000-000014020000}"/>
    <cellStyle name="40% - Accent3 5 2 2" xfId="8698" xr:uid="{00000000-0005-0000-0000-000015020000}"/>
    <cellStyle name="40% - Accent3 5 3" xfId="7709" xr:uid="{00000000-0005-0000-0000-000016020000}"/>
    <cellStyle name="40% - Accent3 6" xfId="4133" xr:uid="{00000000-0005-0000-0000-000017020000}"/>
    <cellStyle name="40% - Accent3 6 2" xfId="9761" xr:uid="{00000000-0005-0000-0000-000018020000}"/>
    <cellStyle name="40% - Accent3 7" xfId="2656" xr:uid="{00000000-0005-0000-0000-000019020000}"/>
    <cellStyle name="40% - Accent3 7 2" xfId="8502" xr:uid="{00000000-0005-0000-0000-00001A020000}"/>
    <cellStyle name="40% - Accent3 8" xfId="4259" xr:uid="{00000000-0005-0000-0000-00001B020000}"/>
    <cellStyle name="40% - Accent3 8 2" xfId="9881" xr:uid="{00000000-0005-0000-0000-00001C020000}"/>
    <cellStyle name="40% - Accent3 9" xfId="5187" xr:uid="{00000000-0005-0000-0000-00001D020000}"/>
    <cellStyle name="40% - Accent3 9 2" xfId="10763" xr:uid="{00000000-0005-0000-0000-00001E020000}"/>
    <cellStyle name="40% - Accent4" xfId="33" builtinId="43" customBuiltin="1"/>
    <cellStyle name="40% - Accent4 10" xfId="5797" xr:uid="{00000000-0005-0000-0000-000020020000}"/>
    <cellStyle name="40% - Accent4 10 2" xfId="11134" xr:uid="{00000000-0005-0000-0000-000021020000}"/>
    <cellStyle name="40% - Accent4 11" xfId="6165" xr:uid="{00000000-0005-0000-0000-000022020000}"/>
    <cellStyle name="40% - Accent4 11 2" xfId="11501" xr:uid="{00000000-0005-0000-0000-000023020000}"/>
    <cellStyle name="40% - Accent4 12" xfId="90" xr:uid="{00000000-0005-0000-0000-000024020000}"/>
    <cellStyle name="40% - Accent4 12 2" xfId="11744" xr:uid="{00000000-0005-0000-0000-000025020000}"/>
    <cellStyle name="40% - Accent4 13" xfId="6446" xr:uid="{00000000-0005-0000-0000-000026020000}"/>
    <cellStyle name="40% - Accent4 2" xfId="73" xr:uid="{00000000-0005-0000-0000-000027020000}"/>
    <cellStyle name="40% - Accent4 2 2" xfId="426" xr:uid="{00000000-0005-0000-0000-000028020000}"/>
    <cellStyle name="40% - Accent4 2 2 10" xfId="6644" xr:uid="{00000000-0005-0000-0000-000029020000}"/>
    <cellStyle name="40% - Accent4 2 2 2" xfId="1604" xr:uid="{00000000-0005-0000-0000-00002A020000}"/>
    <cellStyle name="40% - Accent4 2 2 2 2" xfId="2430" xr:uid="{00000000-0005-0000-0000-00002B020000}"/>
    <cellStyle name="40% - Accent4 2 2 2 2 2" xfId="8378" xr:uid="{00000000-0005-0000-0000-00002C020000}"/>
    <cellStyle name="40% - Accent4 2 2 2 3" xfId="4036" xr:uid="{00000000-0005-0000-0000-00002D020000}"/>
    <cellStyle name="40% - Accent4 2 2 2 3 2" xfId="9668" xr:uid="{00000000-0005-0000-0000-00002E020000}"/>
    <cellStyle name="40% - Accent4 2 2 2 4" xfId="4928" xr:uid="{00000000-0005-0000-0000-00002F020000}"/>
    <cellStyle name="40% - Accent4 2 2 2 4 2" xfId="10550" xr:uid="{00000000-0005-0000-0000-000030020000}"/>
    <cellStyle name="40% - Accent4 2 2 2 5" xfId="7558" xr:uid="{00000000-0005-0000-0000-000031020000}"/>
    <cellStyle name="40% - Accent4 2 2 3" xfId="1118" xr:uid="{00000000-0005-0000-0000-000032020000}"/>
    <cellStyle name="40% - Accent4 2 2 3 2" xfId="3552" xr:uid="{00000000-0005-0000-0000-000033020000}"/>
    <cellStyle name="40% - Accent4 2 2 3 2 2" xfId="9190" xr:uid="{00000000-0005-0000-0000-000034020000}"/>
    <cellStyle name="40% - Accent4 2 2 3 3" xfId="7080" xr:uid="{00000000-0005-0000-0000-000035020000}"/>
    <cellStyle name="40% - Accent4 2 2 4" xfId="1952" xr:uid="{00000000-0005-0000-0000-000036020000}"/>
    <cellStyle name="40% - Accent4 2 2 4 2" xfId="3104" xr:uid="{00000000-0005-0000-0000-000037020000}"/>
    <cellStyle name="40% - Accent4 2 2 4 2 2" xfId="8754" xr:uid="{00000000-0005-0000-0000-000038020000}"/>
    <cellStyle name="40% - Accent4 2 2 4 3" xfId="7900" xr:uid="{00000000-0005-0000-0000-000039020000}"/>
    <cellStyle name="40% - Accent4 2 2 5" xfId="2678" xr:uid="{00000000-0005-0000-0000-00003A020000}"/>
    <cellStyle name="40% - Accent4 2 2 5 2" xfId="8517" xr:uid="{00000000-0005-0000-0000-00003B020000}"/>
    <cellStyle name="40% - Accent4 2 2 6" xfId="4450" xr:uid="{00000000-0005-0000-0000-00003C020000}"/>
    <cellStyle name="40% - Accent4 2 2 6 2" xfId="10072" xr:uid="{00000000-0005-0000-0000-00003D020000}"/>
    <cellStyle name="40% - Accent4 2 2 7" xfId="5317" xr:uid="{00000000-0005-0000-0000-00003E020000}"/>
    <cellStyle name="40% - Accent4 2 2 7 2" xfId="10819" xr:uid="{00000000-0005-0000-0000-00003F020000}"/>
    <cellStyle name="40% - Accent4 2 2 8" xfId="5851" xr:uid="{00000000-0005-0000-0000-000040020000}"/>
    <cellStyle name="40% - Accent4 2 2 8 2" xfId="11188" xr:uid="{00000000-0005-0000-0000-000041020000}"/>
    <cellStyle name="40% - Accent4 2 2 9" xfId="6220" xr:uid="{00000000-0005-0000-0000-000042020000}"/>
    <cellStyle name="40% - Accent4 2 2 9 2" xfId="11555" xr:uid="{00000000-0005-0000-0000-000043020000}"/>
    <cellStyle name="40% - Accent4 2 3" xfId="4136" xr:uid="{00000000-0005-0000-0000-000044020000}"/>
    <cellStyle name="40% - Accent4 2 3 2" xfId="9764" xr:uid="{00000000-0005-0000-0000-000045020000}"/>
    <cellStyle name="40% - Accent4 2 4" xfId="2545" xr:uid="{00000000-0005-0000-0000-000046020000}"/>
    <cellStyle name="40% - Accent4 2 5" xfId="5227" xr:uid="{00000000-0005-0000-0000-000047020000}"/>
    <cellStyle name="40% - Accent4 2 6" xfId="321" xr:uid="{00000000-0005-0000-0000-000048020000}"/>
    <cellStyle name="40% - Accent4 2 7" xfId="6460" xr:uid="{00000000-0005-0000-0000-000049020000}"/>
    <cellStyle name="40% - Accent4 3" xfId="1420" xr:uid="{00000000-0005-0000-0000-00004A020000}"/>
    <cellStyle name="40% - Accent4 3 2" xfId="2246" xr:uid="{00000000-0005-0000-0000-00004B020000}"/>
    <cellStyle name="40% - Accent4 3 2 2" xfId="8194" xr:uid="{00000000-0005-0000-0000-00004C020000}"/>
    <cellStyle name="40% - Accent4 3 3" xfId="3852" xr:uid="{00000000-0005-0000-0000-00004D020000}"/>
    <cellStyle name="40% - Accent4 3 3 2" xfId="9484" xr:uid="{00000000-0005-0000-0000-00004E020000}"/>
    <cellStyle name="40% - Accent4 3 4" xfId="4744" xr:uid="{00000000-0005-0000-0000-00004F020000}"/>
    <cellStyle name="40% - Accent4 3 4 2" xfId="10366" xr:uid="{00000000-0005-0000-0000-000050020000}"/>
    <cellStyle name="40% - Accent4 3 5" xfId="7374" xr:uid="{00000000-0005-0000-0000-000051020000}"/>
    <cellStyle name="40% - Accent4 4" xfId="925" xr:uid="{00000000-0005-0000-0000-000052020000}"/>
    <cellStyle name="40% - Accent4 4 2" xfId="3359" xr:uid="{00000000-0005-0000-0000-000053020000}"/>
    <cellStyle name="40% - Accent4 4 2 2" xfId="9001" xr:uid="{00000000-0005-0000-0000-000054020000}"/>
    <cellStyle name="40% - Accent4 4 3" xfId="6891" xr:uid="{00000000-0005-0000-0000-000055020000}"/>
    <cellStyle name="40% - Accent4 5" xfId="1763" xr:uid="{00000000-0005-0000-0000-000056020000}"/>
    <cellStyle name="40% - Accent4 5 2" xfId="3042" xr:uid="{00000000-0005-0000-0000-000057020000}"/>
    <cellStyle name="40% - Accent4 5 2 2" xfId="8700" xr:uid="{00000000-0005-0000-0000-000058020000}"/>
    <cellStyle name="40% - Accent4 5 3" xfId="7711" xr:uid="{00000000-0005-0000-0000-000059020000}"/>
    <cellStyle name="40% - Accent4 6" xfId="4135" xr:uid="{00000000-0005-0000-0000-00005A020000}"/>
    <cellStyle name="40% - Accent4 6 2" xfId="9763" xr:uid="{00000000-0005-0000-0000-00005B020000}"/>
    <cellStyle name="40% - Accent4 7" xfId="2660" xr:uid="{00000000-0005-0000-0000-00005C020000}"/>
    <cellStyle name="40% - Accent4 7 2" xfId="8504" xr:uid="{00000000-0005-0000-0000-00005D020000}"/>
    <cellStyle name="40% - Accent4 8" xfId="4261" xr:uid="{00000000-0005-0000-0000-00005E020000}"/>
    <cellStyle name="40% - Accent4 8 2" xfId="9883" xr:uid="{00000000-0005-0000-0000-00005F020000}"/>
    <cellStyle name="40% - Accent4 9" xfId="5191" xr:uid="{00000000-0005-0000-0000-000060020000}"/>
    <cellStyle name="40% - Accent4 9 2" xfId="10765" xr:uid="{00000000-0005-0000-0000-000061020000}"/>
    <cellStyle name="40% - Accent5" xfId="37" builtinId="47" customBuiltin="1"/>
    <cellStyle name="40% - Accent5 10" xfId="5799" xr:uid="{00000000-0005-0000-0000-000063020000}"/>
    <cellStyle name="40% - Accent5 10 2" xfId="11136" xr:uid="{00000000-0005-0000-0000-000064020000}"/>
    <cellStyle name="40% - Accent5 11" xfId="6167" xr:uid="{00000000-0005-0000-0000-000065020000}"/>
    <cellStyle name="40% - Accent5 11 2" xfId="11503" xr:uid="{00000000-0005-0000-0000-000066020000}"/>
    <cellStyle name="40% - Accent5 12" xfId="86" xr:uid="{00000000-0005-0000-0000-000067020000}"/>
    <cellStyle name="40% - Accent5 12 2" xfId="11742" xr:uid="{00000000-0005-0000-0000-000068020000}"/>
    <cellStyle name="40% - Accent5 13" xfId="6448" xr:uid="{00000000-0005-0000-0000-000069020000}"/>
    <cellStyle name="40% - Accent5 2" xfId="77" xr:uid="{00000000-0005-0000-0000-00006A020000}"/>
    <cellStyle name="40% - Accent5 2 2" xfId="427" xr:uid="{00000000-0005-0000-0000-00006B020000}"/>
    <cellStyle name="40% - Accent5 2 2 10" xfId="6645" xr:uid="{00000000-0005-0000-0000-00006C020000}"/>
    <cellStyle name="40% - Accent5 2 2 2" xfId="1605" xr:uid="{00000000-0005-0000-0000-00006D020000}"/>
    <cellStyle name="40% - Accent5 2 2 2 2" xfId="2431" xr:uid="{00000000-0005-0000-0000-00006E020000}"/>
    <cellStyle name="40% - Accent5 2 2 2 2 2" xfId="8379" xr:uid="{00000000-0005-0000-0000-00006F020000}"/>
    <cellStyle name="40% - Accent5 2 2 2 3" xfId="4037" xr:uid="{00000000-0005-0000-0000-000070020000}"/>
    <cellStyle name="40% - Accent5 2 2 2 3 2" xfId="9669" xr:uid="{00000000-0005-0000-0000-000071020000}"/>
    <cellStyle name="40% - Accent5 2 2 2 4" xfId="4929" xr:uid="{00000000-0005-0000-0000-000072020000}"/>
    <cellStyle name="40% - Accent5 2 2 2 4 2" xfId="10551" xr:uid="{00000000-0005-0000-0000-000073020000}"/>
    <cellStyle name="40% - Accent5 2 2 2 5" xfId="7559" xr:uid="{00000000-0005-0000-0000-000074020000}"/>
    <cellStyle name="40% - Accent5 2 2 3" xfId="1119" xr:uid="{00000000-0005-0000-0000-000075020000}"/>
    <cellStyle name="40% - Accent5 2 2 3 2" xfId="3553" xr:uid="{00000000-0005-0000-0000-000076020000}"/>
    <cellStyle name="40% - Accent5 2 2 3 2 2" xfId="9191" xr:uid="{00000000-0005-0000-0000-000077020000}"/>
    <cellStyle name="40% - Accent5 2 2 3 3" xfId="7081" xr:uid="{00000000-0005-0000-0000-000078020000}"/>
    <cellStyle name="40% - Accent5 2 2 4" xfId="1953" xr:uid="{00000000-0005-0000-0000-000079020000}"/>
    <cellStyle name="40% - Accent5 2 2 4 2" xfId="3105" xr:uid="{00000000-0005-0000-0000-00007A020000}"/>
    <cellStyle name="40% - Accent5 2 2 4 2 2" xfId="8755" xr:uid="{00000000-0005-0000-0000-00007B020000}"/>
    <cellStyle name="40% - Accent5 2 2 4 3" xfId="7901" xr:uid="{00000000-0005-0000-0000-00007C020000}"/>
    <cellStyle name="40% - Accent5 2 2 5" xfId="2679" xr:uid="{00000000-0005-0000-0000-00007D020000}"/>
    <cellStyle name="40% - Accent5 2 2 5 2" xfId="8518" xr:uid="{00000000-0005-0000-0000-00007E020000}"/>
    <cellStyle name="40% - Accent5 2 2 6" xfId="4451" xr:uid="{00000000-0005-0000-0000-00007F020000}"/>
    <cellStyle name="40% - Accent5 2 2 6 2" xfId="10073" xr:uid="{00000000-0005-0000-0000-000080020000}"/>
    <cellStyle name="40% - Accent5 2 2 7" xfId="5318" xr:uid="{00000000-0005-0000-0000-000081020000}"/>
    <cellStyle name="40% - Accent5 2 2 7 2" xfId="10820" xr:uid="{00000000-0005-0000-0000-000082020000}"/>
    <cellStyle name="40% - Accent5 2 2 8" xfId="5852" xr:uid="{00000000-0005-0000-0000-000083020000}"/>
    <cellStyle name="40% - Accent5 2 2 8 2" xfId="11189" xr:uid="{00000000-0005-0000-0000-000084020000}"/>
    <cellStyle name="40% - Accent5 2 2 9" xfId="6221" xr:uid="{00000000-0005-0000-0000-000085020000}"/>
    <cellStyle name="40% - Accent5 2 2 9 2" xfId="11556" xr:uid="{00000000-0005-0000-0000-000086020000}"/>
    <cellStyle name="40% - Accent5 2 3" xfId="4138" xr:uid="{00000000-0005-0000-0000-000087020000}"/>
    <cellStyle name="40% - Accent5 2 3 2" xfId="9766" xr:uid="{00000000-0005-0000-0000-000088020000}"/>
    <cellStyle name="40% - Accent5 2 4" xfId="2546" xr:uid="{00000000-0005-0000-0000-000089020000}"/>
    <cellStyle name="40% - Accent5 2 5" xfId="5228" xr:uid="{00000000-0005-0000-0000-00008A020000}"/>
    <cellStyle name="40% - Accent5 2 6" xfId="322" xr:uid="{00000000-0005-0000-0000-00008B020000}"/>
    <cellStyle name="40% - Accent5 2 7" xfId="6462" xr:uid="{00000000-0005-0000-0000-00008C020000}"/>
    <cellStyle name="40% - Accent5 3" xfId="1422" xr:uid="{00000000-0005-0000-0000-00008D020000}"/>
    <cellStyle name="40% - Accent5 3 2" xfId="2248" xr:uid="{00000000-0005-0000-0000-00008E020000}"/>
    <cellStyle name="40% - Accent5 3 2 2" xfId="8196" xr:uid="{00000000-0005-0000-0000-00008F020000}"/>
    <cellStyle name="40% - Accent5 3 3" xfId="3854" xr:uid="{00000000-0005-0000-0000-000090020000}"/>
    <cellStyle name="40% - Accent5 3 3 2" xfId="9486" xr:uid="{00000000-0005-0000-0000-000091020000}"/>
    <cellStyle name="40% - Accent5 3 4" xfId="4746" xr:uid="{00000000-0005-0000-0000-000092020000}"/>
    <cellStyle name="40% - Accent5 3 4 2" xfId="10368" xr:uid="{00000000-0005-0000-0000-000093020000}"/>
    <cellStyle name="40% - Accent5 3 5" xfId="7376" xr:uid="{00000000-0005-0000-0000-000094020000}"/>
    <cellStyle name="40% - Accent5 4" xfId="927" xr:uid="{00000000-0005-0000-0000-000095020000}"/>
    <cellStyle name="40% - Accent5 4 2" xfId="3361" xr:uid="{00000000-0005-0000-0000-000096020000}"/>
    <cellStyle name="40% - Accent5 4 2 2" xfId="9003" xr:uid="{00000000-0005-0000-0000-000097020000}"/>
    <cellStyle name="40% - Accent5 4 3" xfId="6893" xr:uid="{00000000-0005-0000-0000-000098020000}"/>
    <cellStyle name="40% - Accent5 5" xfId="1765" xr:uid="{00000000-0005-0000-0000-000099020000}"/>
    <cellStyle name="40% - Accent5 5 2" xfId="3044" xr:uid="{00000000-0005-0000-0000-00009A020000}"/>
    <cellStyle name="40% - Accent5 5 2 2" xfId="8702" xr:uid="{00000000-0005-0000-0000-00009B020000}"/>
    <cellStyle name="40% - Accent5 5 3" xfId="7713" xr:uid="{00000000-0005-0000-0000-00009C020000}"/>
    <cellStyle name="40% - Accent5 6" xfId="4137" xr:uid="{00000000-0005-0000-0000-00009D020000}"/>
    <cellStyle name="40% - Accent5 6 2" xfId="9765" xr:uid="{00000000-0005-0000-0000-00009E020000}"/>
    <cellStyle name="40% - Accent5 7" xfId="2664" xr:uid="{00000000-0005-0000-0000-00009F020000}"/>
    <cellStyle name="40% - Accent5 7 2" xfId="8506" xr:uid="{00000000-0005-0000-0000-0000A0020000}"/>
    <cellStyle name="40% - Accent5 8" xfId="4263" xr:uid="{00000000-0005-0000-0000-0000A1020000}"/>
    <cellStyle name="40% - Accent5 8 2" xfId="9885" xr:uid="{00000000-0005-0000-0000-0000A2020000}"/>
    <cellStyle name="40% - Accent5 9" xfId="5195" xr:uid="{00000000-0005-0000-0000-0000A3020000}"/>
    <cellStyle name="40% - Accent5 9 2" xfId="10767" xr:uid="{00000000-0005-0000-0000-0000A4020000}"/>
    <cellStyle name="40% - Accent6" xfId="41" builtinId="51" customBuiltin="1"/>
    <cellStyle name="40% - Accent6 10" xfId="5801" xr:uid="{00000000-0005-0000-0000-0000A6020000}"/>
    <cellStyle name="40% - Accent6 10 2" xfId="11138" xr:uid="{00000000-0005-0000-0000-0000A7020000}"/>
    <cellStyle name="40% - Accent6 11" xfId="6169" xr:uid="{00000000-0005-0000-0000-0000A8020000}"/>
    <cellStyle name="40% - Accent6 11 2" xfId="11505" xr:uid="{00000000-0005-0000-0000-0000A9020000}"/>
    <cellStyle name="40% - Accent6 12" xfId="94" xr:uid="{00000000-0005-0000-0000-0000AA020000}"/>
    <cellStyle name="40% - Accent6 12 2" xfId="11757" xr:uid="{00000000-0005-0000-0000-0000AB020000}"/>
    <cellStyle name="40% - Accent6 13" xfId="6450" xr:uid="{00000000-0005-0000-0000-0000AC020000}"/>
    <cellStyle name="40% - Accent6 2" xfId="81" xr:uid="{00000000-0005-0000-0000-0000AD020000}"/>
    <cellStyle name="40% - Accent6 2 2" xfId="428" xr:uid="{00000000-0005-0000-0000-0000AE020000}"/>
    <cellStyle name="40% - Accent6 2 2 10" xfId="6646" xr:uid="{00000000-0005-0000-0000-0000AF020000}"/>
    <cellStyle name="40% - Accent6 2 2 2" xfId="1606" xr:uid="{00000000-0005-0000-0000-0000B0020000}"/>
    <cellStyle name="40% - Accent6 2 2 2 2" xfId="2432" xr:uid="{00000000-0005-0000-0000-0000B1020000}"/>
    <cellStyle name="40% - Accent6 2 2 2 2 2" xfId="8380" xr:uid="{00000000-0005-0000-0000-0000B2020000}"/>
    <cellStyle name="40% - Accent6 2 2 2 3" xfId="4038" xr:uid="{00000000-0005-0000-0000-0000B3020000}"/>
    <cellStyle name="40% - Accent6 2 2 2 3 2" xfId="9670" xr:uid="{00000000-0005-0000-0000-0000B4020000}"/>
    <cellStyle name="40% - Accent6 2 2 2 4" xfId="4930" xr:uid="{00000000-0005-0000-0000-0000B5020000}"/>
    <cellStyle name="40% - Accent6 2 2 2 4 2" xfId="10552" xr:uid="{00000000-0005-0000-0000-0000B6020000}"/>
    <cellStyle name="40% - Accent6 2 2 2 5" xfId="7560" xr:uid="{00000000-0005-0000-0000-0000B7020000}"/>
    <cellStyle name="40% - Accent6 2 2 3" xfId="1120" xr:uid="{00000000-0005-0000-0000-0000B8020000}"/>
    <cellStyle name="40% - Accent6 2 2 3 2" xfId="3554" xr:uid="{00000000-0005-0000-0000-0000B9020000}"/>
    <cellStyle name="40% - Accent6 2 2 3 2 2" xfId="9192" xr:uid="{00000000-0005-0000-0000-0000BA020000}"/>
    <cellStyle name="40% - Accent6 2 2 3 3" xfId="7082" xr:uid="{00000000-0005-0000-0000-0000BB020000}"/>
    <cellStyle name="40% - Accent6 2 2 4" xfId="1954" xr:uid="{00000000-0005-0000-0000-0000BC020000}"/>
    <cellStyle name="40% - Accent6 2 2 4 2" xfId="3106" xr:uid="{00000000-0005-0000-0000-0000BD020000}"/>
    <cellStyle name="40% - Accent6 2 2 4 2 2" xfId="8756" xr:uid="{00000000-0005-0000-0000-0000BE020000}"/>
    <cellStyle name="40% - Accent6 2 2 4 3" xfId="7902" xr:uid="{00000000-0005-0000-0000-0000BF020000}"/>
    <cellStyle name="40% - Accent6 2 2 5" xfId="2680" xr:uid="{00000000-0005-0000-0000-0000C0020000}"/>
    <cellStyle name="40% - Accent6 2 2 5 2" xfId="8519" xr:uid="{00000000-0005-0000-0000-0000C1020000}"/>
    <cellStyle name="40% - Accent6 2 2 6" xfId="4452" xr:uid="{00000000-0005-0000-0000-0000C2020000}"/>
    <cellStyle name="40% - Accent6 2 2 6 2" xfId="10074" xr:uid="{00000000-0005-0000-0000-0000C3020000}"/>
    <cellStyle name="40% - Accent6 2 2 7" xfId="5319" xr:uid="{00000000-0005-0000-0000-0000C4020000}"/>
    <cellStyle name="40% - Accent6 2 2 7 2" xfId="10821" xr:uid="{00000000-0005-0000-0000-0000C5020000}"/>
    <cellStyle name="40% - Accent6 2 2 8" xfId="5853" xr:uid="{00000000-0005-0000-0000-0000C6020000}"/>
    <cellStyle name="40% - Accent6 2 2 8 2" xfId="11190" xr:uid="{00000000-0005-0000-0000-0000C7020000}"/>
    <cellStyle name="40% - Accent6 2 2 9" xfId="6222" xr:uid="{00000000-0005-0000-0000-0000C8020000}"/>
    <cellStyle name="40% - Accent6 2 2 9 2" xfId="11557" xr:uid="{00000000-0005-0000-0000-0000C9020000}"/>
    <cellStyle name="40% - Accent6 2 3" xfId="4140" xr:uid="{00000000-0005-0000-0000-0000CA020000}"/>
    <cellStyle name="40% - Accent6 2 3 2" xfId="9768" xr:uid="{00000000-0005-0000-0000-0000CB020000}"/>
    <cellStyle name="40% - Accent6 2 4" xfId="2547" xr:uid="{00000000-0005-0000-0000-0000CC020000}"/>
    <cellStyle name="40% - Accent6 2 5" xfId="5229" xr:uid="{00000000-0005-0000-0000-0000CD020000}"/>
    <cellStyle name="40% - Accent6 2 6" xfId="323" xr:uid="{00000000-0005-0000-0000-0000CE020000}"/>
    <cellStyle name="40% - Accent6 2 7" xfId="6464" xr:uid="{00000000-0005-0000-0000-0000CF020000}"/>
    <cellStyle name="40% - Accent6 3" xfId="1424" xr:uid="{00000000-0005-0000-0000-0000D0020000}"/>
    <cellStyle name="40% - Accent6 3 2" xfId="2250" xr:uid="{00000000-0005-0000-0000-0000D1020000}"/>
    <cellStyle name="40% - Accent6 3 2 2" xfId="8198" xr:uid="{00000000-0005-0000-0000-0000D2020000}"/>
    <cellStyle name="40% - Accent6 3 3" xfId="3856" xr:uid="{00000000-0005-0000-0000-0000D3020000}"/>
    <cellStyle name="40% - Accent6 3 3 2" xfId="9488" xr:uid="{00000000-0005-0000-0000-0000D4020000}"/>
    <cellStyle name="40% - Accent6 3 4" xfId="4748" xr:uid="{00000000-0005-0000-0000-0000D5020000}"/>
    <cellStyle name="40% - Accent6 3 4 2" xfId="10370" xr:uid="{00000000-0005-0000-0000-0000D6020000}"/>
    <cellStyle name="40% - Accent6 3 5" xfId="7378" xr:uid="{00000000-0005-0000-0000-0000D7020000}"/>
    <cellStyle name="40% - Accent6 4" xfId="929" xr:uid="{00000000-0005-0000-0000-0000D8020000}"/>
    <cellStyle name="40% - Accent6 4 2" xfId="3363" xr:uid="{00000000-0005-0000-0000-0000D9020000}"/>
    <cellStyle name="40% - Accent6 4 2 2" xfId="9005" xr:uid="{00000000-0005-0000-0000-0000DA020000}"/>
    <cellStyle name="40% - Accent6 4 3" xfId="6895" xr:uid="{00000000-0005-0000-0000-0000DB020000}"/>
    <cellStyle name="40% - Accent6 5" xfId="1767" xr:uid="{00000000-0005-0000-0000-0000DC020000}"/>
    <cellStyle name="40% - Accent6 5 2" xfId="3046" xr:uid="{00000000-0005-0000-0000-0000DD020000}"/>
    <cellStyle name="40% - Accent6 5 2 2" xfId="8704" xr:uid="{00000000-0005-0000-0000-0000DE020000}"/>
    <cellStyle name="40% - Accent6 5 3" xfId="7715" xr:uid="{00000000-0005-0000-0000-0000DF020000}"/>
    <cellStyle name="40% - Accent6 6" xfId="4139" xr:uid="{00000000-0005-0000-0000-0000E0020000}"/>
    <cellStyle name="40% - Accent6 6 2" xfId="9767" xr:uid="{00000000-0005-0000-0000-0000E1020000}"/>
    <cellStyle name="40% - Accent6 7" xfId="2668" xr:uid="{00000000-0005-0000-0000-0000E2020000}"/>
    <cellStyle name="40% - Accent6 7 2" xfId="8508" xr:uid="{00000000-0005-0000-0000-0000E3020000}"/>
    <cellStyle name="40% - Accent6 8" xfId="4265" xr:uid="{00000000-0005-0000-0000-0000E4020000}"/>
    <cellStyle name="40% - Accent6 8 2" xfId="9887" xr:uid="{00000000-0005-0000-0000-0000E5020000}"/>
    <cellStyle name="40% - Accent6 9" xfId="5199" xr:uid="{00000000-0005-0000-0000-0000E6020000}"/>
    <cellStyle name="40% - Accent6 9 2" xfId="10769" xr:uid="{00000000-0005-0000-0000-0000E7020000}"/>
    <cellStyle name="60% - Accent1" xfId="22" builtinId="32" customBuiltin="1"/>
    <cellStyle name="60% - Accent1 2" xfId="62" xr:uid="{00000000-0005-0000-0000-0000E9020000}"/>
    <cellStyle name="60% - Accent1 2 2" xfId="429" xr:uid="{00000000-0005-0000-0000-0000EA020000}"/>
    <cellStyle name="60% - Accent1 2 2 2" xfId="2681" xr:uid="{00000000-0005-0000-0000-0000EB020000}"/>
    <cellStyle name="60% - Accent1 2 2 3" xfId="5320" xr:uid="{00000000-0005-0000-0000-0000EC020000}"/>
    <cellStyle name="60% - Accent1 2 3" xfId="2548" xr:uid="{00000000-0005-0000-0000-0000ED020000}"/>
    <cellStyle name="60% - Accent1 2 4" xfId="5230" xr:uid="{00000000-0005-0000-0000-0000EE020000}"/>
    <cellStyle name="60% - Accent1 2 5" xfId="324" xr:uid="{00000000-0005-0000-0000-0000EF020000}"/>
    <cellStyle name="60% - Accent1 3" xfId="2649" xr:uid="{00000000-0005-0000-0000-0000F0020000}"/>
    <cellStyle name="60% - Accent1 4" xfId="5180" xr:uid="{00000000-0005-0000-0000-0000F1020000}"/>
    <cellStyle name="60% - Accent2" xfId="26" builtinId="36" customBuiltin="1"/>
    <cellStyle name="60% - Accent2 2" xfId="66" xr:uid="{00000000-0005-0000-0000-0000F3020000}"/>
    <cellStyle name="60% - Accent2 2 2" xfId="430" xr:uid="{00000000-0005-0000-0000-0000F4020000}"/>
    <cellStyle name="60% - Accent2 2 2 2" xfId="2682" xr:uid="{00000000-0005-0000-0000-0000F5020000}"/>
    <cellStyle name="60% - Accent2 2 2 3" xfId="5321" xr:uid="{00000000-0005-0000-0000-0000F6020000}"/>
    <cellStyle name="60% - Accent2 2 3" xfId="2549" xr:uid="{00000000-0005-0000-0000-0000F7020000}"/>
    <cellStyle name="60% - Accent2 2 4" xfId="5231" xr:uid="{00000000-0005-0000-0000-0000F8020000}"/>
    <cellStyle name="60% - Accent2 2 5" xfId="325" xr:uid="{00000000-0005-0000-0000-0000F9020000}"/>
    <cellStyle name="60% - Accent2 3" xfId="2653" xr:uid="{00000000-0005-0000-0000-0000FA020000}"/>
    <cellStyle name="60% - Accent2 4" xfId="5184" xr:uid="{00000000-0005-0000-0000-0000FB020000}"/>
    <cellStyle name="60% - Accent3" xfId="30" builtinId="40" customBuiltin="1"/>
    <cellStyle name="60% - Accent3 2" xfId="70" xr:uid="{00000000-0005-0000-0000-0000FD020000}"/>
    <cellStyle name="60% - Accent3 2 2" xfId="431" xr:uid="{00000000-0005-0000-0000-0000FE020000}"/>
    <cellStyle name="60% - Accent3 2 2 2" xfId="2683" xr:uid="{00000000-0005-0000-0000-0000FF020000}"/>
    <cellStyle name="60% - Accent3 2 2 3" xfId="5322" xr:uid="{00000000-0005-0000-0000-000000030000}"/>
    <cellStyle name="60% - Accent3 2 3" xfId="2550" xr:uid="{00000000-0005-0000-0000-000001030000}"/>
    <cellStyle name="60% - Accent3 2 4" xfId="5232" xr:uid="{00000000-0005-0000-0000-000002030000}"/>
    <cellStyle name="60% - Accent3 2 5" xfId="326" xr:uid="{00000000-0005-0000-0000-000003030000}"/>
    <cellStyle name="60% - Accent3 3" xfId="2657" xr:uid="{00000000-0005-0000-0000-000004030000}"/>
    <cellStyle name="60% - Accent3 4" xfId="5188" xr:uid="{00000000-0005-0000-0000-000005030000}"/>
    <cellStyle name="60% - Accent4" xfId="34" builtinId="44" customBuiltin="1"/>
    <cellStyle name="60% - Accent4 2" xfId="74" xr:uid="{00000000-0005-0000-0000-000007030000}"/>
    <cellStyle name="60% - Accent4 2 2" xfId="432" xr:uid="{00000000-0005-0000-0000-000008030000}"/>
    <cellStyle name="60% - Accent4 2 2 2" xfId="2684" xr:uid="{00000000-0005-0000-0000-000009030000}"/>
    <cellStyle name="60% - Accent4 2 2 3" xfId="5323" xr:uid="{00000000-0005-0000-0000-00000A030000}"/>
    <cellStyle name="60% - Accent4 2 3" xfId="2551" xr:uid="{00000000-0005-0000-0000-00000B030000}"/>
    <cellStyle name="60% - Accent4 2 4" xfId="5233" xr:uid="{00000000-0005-0000-0000-00000C030000}"/>
    <cellStyle name="60% - Accent4 2 5" xfId="327" xr:uid="{00000000-0005-0000-0000-00000D030000}"/>
    <cellStyle name="60% - Accent4 3" xfId="2661" xr:uid="{00000000-0005-0000-0000-00000E030000}"/>
    <cellStyle name="60% - Accent4 4" xfId="5192" xr:uid="{00000000-0005-0000-0000-00000F030000}"/>
    <cellStyle name="60% - Accent5" xfId="38" builtinId="48" customBuiltin="1"/>
    <cellStyle name="60% - Accent5 2" xfId="78" xr:uid="{00000000-0005-0000-0000-000011030000}"/>
    <cellStyle name="60% - Accent5 2 2" xfId="433" xr:uid="{00000000-0005-0000-0000-000012030000}"/>
    <cellStyle name="60% - Accent5 2 2 2" xfId="2685" xr:uid="{00000000-0005-0000-0000-000013030000}"/>
    <cellStyle name="60% - Accent5 2 2 3" xfId="5324" xr:uid="{00000000-0005-0000-0000-000014030000}"/>
    <cellStyle name="60% - Accent5 2 3" xfId="2552" xr:uid="{00000000-0005-0000-0000-000015030000}"/>
    <cellStyle name="60% - Accent5 2 4" xfId="5234" xr:uid="{00000000-0005-0000-0000-000016030000}"/>
    <cellStyle name="60% - Accent5 2 5" xfId="328" xr:uid="{00000000-0005-0000-0000-000017030000}"/>
    <cellStyle name="60% - Accent5 3" xfId="2665" xr:uid="{00000000-0005-0000-0000-000018030000}"/>
    <cellStyle name="60% - Accent5 4" xfId="5196" xr:uid="{00000000-0005-0000-0000-000019030000}"/>
    <cellStyle name="60% - Accent6" xfId="42" builtinId="52" customBuiltin="1"/>
    <cellStyle name="60% - Accent6 2" xfId="82" xr:uid="{00000000-0005-0000-0000-00001B030000}"/>
    <cellStyle name="60% - Accent6 2 2" xfId="434" xr:uid="{00000000-0005-0000-0000-00001C030000}"/>
    <cellStyle name="60% - Accent6 2 2 2" xfId="2686" xr:uid="{00000000-0005-0000-0000-00001D030000}"/>
    <cellStyle name="60% - Accent6 2 2 3" xfId="5325" xr:uid="{00000000-0005-0000-0000-00001E030000}"/>
    <cellStyle name="60% - Accent6 2 3" xfId="2553" xr:uid="{00000000-0005-0000-0000-00001F030000}"/>
    <cellStyle name="60% - Accent6 2 4" xfId="5235" xr:uid="{00000000-0005-0000-0000-000020030000}"/>
    <cellStyle name="60% - Accent6 2 5" xfId="329" xr:uid="{00000000-0005-0000-0000-000021030000}"/>
    <cellStyle name="60% - Accent6 3" xfId="2669" xr:uid="{00000000-0005-0000-0000-000022030000}"/>
    <cellStyle name="60% - Accent6 4" xfId="5200" xr:uid="{00000000-0005-0000-0000-000023030000}"/>
    <cellStyle name="Accent1" xfId="19" builtinId="29" customBuiltin="1"/>
    <cellStyle name="Accent1 2" xfId="59" xr:uid="{00000000-0005-0000-0000-000025030000}"/>
    <cellStyle name="Accent1 2 2" xfId="435" xr:uid="{00000000-0005-0000-0000-000026030000}"/>
    <cellStyle name="Accent1 2 2 2" xfId="2687" xr:uid="{00000000-0005-0000-0000-000027030000}"/>
    <cellStyle name="Accent1 2 2 3" xfId="5326" xr:uid="{00000000-0005-0000-0000-000028030000}"/>
    <cellStyle name="Accent1 2 3" xfId="2554" xr:uid="{00000000-0005-0000-0000-000029030000}"/>
    <cellStyle name="Accent1 2 4" xfId="5236" xr:uid="{00000000-0005-0000-0000-00002A030000}"/>
    <cellStyle name="Accent1 2 5" xfId="330" xr:uid="{00000000-0005-0000-0000-00002B030000}"/>
    <cellStyle name="Accent1 3" xfId="2646" xr:uid="{00000000-0005-0000-0000-00002C030000}"/>
    <cellStyle name="Accent1 4" xfId="5177" xr:uid="{00000000-0005-0000-0000-00002D030000}"/>
    <cellStyle name="Accent2" xfId="23" builtinId="33" customBuiltin="1"/>
    <cellStyle name="Accent2 2" xfId="63" xr:uid="{00000000-0005-0000-0000-00002F030000}"/>
    <cellStyle name="Accent2 2 2" xfId="436" xr:uid="{00000000-0005-0000-0000-000030030000}"/>
    <cellStyle name="Accent2 2 2 2" xfId="2688" xr:uid="{00000000-0005-0000-0000-000031030000}"/>
    <cellStyle name="Accent2 2 2 3" xfId="5327" xr:uid="{00000000-0005-0000-0000-000032030000}"/>
    <cellStyle name="Accent2 2 3" xfId="2555" xr:uid="{00000000-0005-0000-0000-000033030000}"/>
    <cellStyle name="Accent2 2 4" xfId="5237" xr:uid="{00000000-0005-0000-0000-000034030000}"/>
    <cellStyle name="Accent2 2 5" xfId="331" xr:uid="{00000000-0005-0000-0000-000035030000}"/>
    <cellStyle name="Accent2 3" xfId="2650" xr:uid="{00000000-0005-0000-0000-000036030000}"/>
    <cellStyle name="Accent2 4" xfId="5181" xr:uid="{00000000-0005-0000-0000-000037030000}"/>
    <cellStyle name="Accent3" xfId="27" builtinId="37" customBuiltin="1"/>
    <cellStyle name="Accent3 2" xfId="67" xr:uid="{00000000-0005-0000-0000-000039030000}"/>
    <cellStyle name="Accent3 2 2" xfId="437" xr:uid="{00000000-0005-0000-0000-00003A030000}"/>
    <cellStyle name="Accent3 2 2 2" xfId="2689" xr:uid="{00000000-0005-0000-0000-00003B030000}"/>
    <cellStyle name="Accent3 2 2 3" xfId="5328" xr:uid="{00000000-0005-0000-0000-00003C030000}"/>
    <cellStyle name="Accent3 2 3" xfId="2556" xr:uid="{00000000-0005-0000-0000-00003D030000}"/>
    <cellStyle name="Accent3 2 4" xfId="5238" xr:uid="{00000000-0005-0000-0000-00003E030000}"/>
    <cellStyle name="Accent3 2 5" xfId="332" xr:uid="{00000000-0005-0000-0000-00003F030000}"/>
    <cellStyle name="Accent3 3" xfId="2654" xr:uid="{00000000-0005-0000-0000-000040030000}"/>
    <cellStyle name="Accent3 4" xfId="5185" xr:uid="{00000000-0005-0000-0000-000041030000}"/>
    <cellStyle name="Accent4" xfId="31" builtinId="41" customBuiltin="1"/>
    <cellStyle name="Accent4 2" xfId="71" xr:uid="{00000000-0005-0000-0000-000043030000}"/>
    <cellStyle name="Accent4 2 2" xfId="438" xr:uid="{00000000-0005-0000-0000-000044030000}"/>
    <cellStyle name="Accent4 2 2 2" xfId="2690" xr:uid="{00000000-0005-0000-0000-000045030000}"/>
    <cellStyle name="Accent4 2 2 3" xfId="5329" xr:uid="{00000000-0005-0000-0000-000046030000}"/>
    <cellStyle name="Accent4 2 3" xfId="2557" xr:uid="{00000000-0005-0000-0000-000047030000}"/>
    <cellStyle name="Accent4 2 4" xfId="5239" xr:uid="{00000000-0005-0000-0000-000048030000}"/>
    <cellStyle name="Accent4 2 5" xfId="333" xr:uid="{00000000-0005-0000-0000-000049030000}"/>
    <cellStyle name="Accent4 3" xfId="2658" xr:uid="{00000000-0005-0000-0000-00004A030000}"/>
    <cellStyle name="Accent4 4" xfId="5189" xr:uid="{00000000-0005-0000-0000-00004B030000}"/>
    <cellStyle name="Accent5" xfId="35" builtinId="45" customBuiltin="1"/>
    <cellStyle name="Accent5 2" xfId="75" xr:uid="{00000000-0005-0000-0000-00004D030000}"/>
    <cellStyle name="Accent5 2 2" xfId="2558" xr:uid="{00000000-0005-0000-0000-00004E030000}"/>
    <cellStyle name="Accent5 2 3" xfId="5240" xr:uid="{00000000-0005-0000-0000-00004F030000}"/>
    <cellStyle name="Accent5 2 4" xfId="334" xr:uid="{00000000-0005-0000-0000-000050030000}"/>
    <cellStyle name="Accent5 3" xfId="2662" xr:uid="{00000000-0005-0000-0000-000051030000}"/>
    <cellStyle name="Accent5 4" xfId="5193" xr:uid="{00000000-0005-0000-0000-000052030000}"/>
    <cellStyle name="Accent6" xfId="39" builtinId="49" customBuiltin="1"/>
    <cellStyle name="Accent6 2" xfId="79" xr:uid="{00000000-0005-0000-0000-000054030000}"/>
    <cellStyle name="Accent6 2 2" xfId="439" xr:uid="{00000000-0005-0000-0000-000055030000}"/>
    <cellStyle name="Accent6 2 2 2" xfId="2691" xr:uid="{00000000-0005-0000-0000-000056030000}"/>
    <cellStyle name="Accent6 2 2 3" xfId="5330" xr:uid="{00000000-0005-0000-0000-000057030000}"/>
    <cellStyle name="Accent6 2 3" xfId="2559" xr:uid="{00000000-0005-0000-0000-000058030000}"/>
    <cellStyle name="Accent6 2 4" xfId="5241" xr:uid="{00000000-0005-0000-0000-000059030000}"/>
    <cellStyle name="Accent6 2 5" xfId="335" xr:uid="{00000000-0005-0000-0000-00005A030000}"/>
    <cellStyle name="Accent6 3" xfId="2666" xr:uid="{00000000-0005-0000-0000-00005B030000}"/>
    <cellStyle name="Accent6 4" xfId="5197" xr:uid="{00000000-0005-0000-0000-00005C030000}"/>
    <cellStyle name="Bad" xfId="9" builtinId="27" customBuiltin="1"/>
    <cellStyle name="Bad 2" xfId="49" xr:uid="{00000000-0005-0000-0000-00005E030000}"/>
    <cellStyle name="Bad 2 2" xfId="440" xr:uid="{00000000-0005-0000-0000-00005F030000}"/>
    <cellStyle name="Bad 2 2 2" xfId="2692" xr:uid="{00000000-0005-0000-0000-000060030000}"/>
    <cellStyle name="Bad 2 2 3" xfId="5331" xr:uid="{00000000-0005-0000-0000-000061030000}"/>
    <cellStyle name="Bad 2 3" xfId="2560" xr:uid="{00000000-0005-0000-0000-000062030000}"/>
    <cellStyle name="Bad 2 4" xfId="5242" xr:uid="{00000000-0005-0000-0000-000063030000}"/>
    <cellStyle name="Bad 2 5" xfId="336" xr:uid="{00000000-0005-0000-0000-000064030000}"/>
    <cellStyle name="Bad 3" xfId="2636" xr:uid="{00000000-0005-0000-0000-000065030000}"/>
    <cellStyle name="Bad 4" xfId="5167" xr:uid="{00000000-0005-0000-0000-000066030000}"/>
    <cellStyle name="Calculation" xfId="13" builtinId="22" customBuiltin="1"/>
    <cellStyle name="Calculation 2" xfId="53" xr:uid="{00000000-0005-0000-0000-000068030000}"/>
    <cellStyle name="Calculation 2 2" xfId="441" xr:uid="{00000000-0005-0000-0000-000069030000}"/>
    <cellStyle name="Calculation 2 2 2" xfId="2693" xr:uid="{00000000-0005-0000-0000-00006A030000}"/>
    <cellStyle name="Calculation 2 2 3" xfId="5332" xr:uid="{00000000-0005-0000-0000-00006B030000}"/>
    <cellStyle name="Calculation 2 3" xfId="2561" xr:uid="{00000000-0005-0000-0000-00006C030000}"/>
    <cellStyle name="Calculation 2 4" xfId="5243" xr:uid="{00000000-0005-0000-0000-00006D030000}"/>
    <cellStyle name="Calculation 2 5" xfId="337" xr:uid="{00000000-0005-0000-0000-00006E030000}"/>
    <cellStyle name="Calculation 3" xfId="2640" xr:uid="{00000000-0005-0000-0000-00006F030000}"/>
    <cellStyle name="Calculation 4" xfId="5171" xr:uid="{00000000-0005-0000-0000-000070030000}"/>
    <cellStyle name="Check Cell" xfId="15" builtinId="23" customBuiltin="1"/>
    <cellStyle name="Check Cell 2" xfId="55" xr:uid="{00000000-0005-0000-0000-000072030000}"/>
    <cellStyle name="Check Cell 2 2" xfId="2562" xr:uid="{00000000-0005-0000-0000-000073030000}"/>
    <cellStyle name="Check Cell 2 3" xfId="5244" xr:uid="{00000000-0005-0000-0000-000074030000}"/>
    <cellStyle name="Check Cell 2 4" xfId="338" xr:uid="{00000000-0005-0000-0000-000075030000}"/>
    <cellStyle name="Check Cell 3" xfId="2642" xr:uid="{00000000-0005-0000-0000-000076030000}"/>
    <cellStyle name="Check Cell 4" xfId="5173" xr:uid="{00000000-0005-0000-0000-000077030000}"/>
    <cellStyle name="Comma" xfId="1" builtinId="3"/>
    <cellStyle name="Comma 2" xfId="99" xr:uid="{00000000-0005-0000-0000-000079030000}"/>
    <cellStyle name="Comma 2 2" xfId="111" xr:uid="{00000000-0005-0000-0000-00007A030000}"/>
    <cellStyle name="Comma 2 2 2" xfId="139" xr:uid="{00000000-0005-0000-0000-00007B030000}"/>
    <cellStyle name="Comma 2 2 3" xfId="340" xr:uid="{00000000-0005-0000-0000-00007C030000}"/>
    <cellStyle name="Comma 2 3" xfId="133" xr:uid="{00000000-0005-0000-0000-00007D030000}"/>
    <cellStyle name="Comma 2 4" xfId="159" xr:uid="{00000000-0005-0000-0000-00007E030000}"/>
    <cellStyle name="Comma 2 4 2" xfId="443" xr:uid="{00000000-0005-0000-0000-00007F030000}"/>
    <cellStyle name="Comma 2 5" xfId="154" xr:uid="{00000000-0005-0000-0000-000080030000}"/>
    <cellStyle name="Comma 2 5 2" xfId="444" xr:uid="{00000000-0005-0000-0000-000081030000}"/>
    <cellStyle name="Comma 2 6" xfId="368" xr:uid="{00000000-0005-0000-0000-000082030000}"/>
    <cellStyle name="Comma 2 7" xfId="445" xr:uid="{00000000-0005-0000-0000-000083030000}"/>
    <cellStyle name="Comma 2 8" xfId="110" xr:uid="{00000000-0005-0000-0000-000084030000}"/>
    <cellStyle name="Comma 2 9" xfId="106" xr:uid="{00000000-0005-0000-0000-000085030000}"/>
    <cellStyle name="Comma 3" xfId="112" xr:uid="{00000000-0005-0000-0000-000086030000}"/>
    <cellStyle name="Comma 3 2" xfId="113" xr:uid="{00000000-0005-0000-0000-000087030000}"/>
    <cellStyle name="Comma 3 2 2" xfId="144" xr:uid="{00000000-0005-0000-0000-000088030000}"/>
    <cellStyle name="Comma 3 2 3" xfId="364" xr:uid="{00000000-0005-0000-0000-000089030000}"/>
    <cellStyle name="Comma 3 3" xfId="137" xr:uid="{00000000-0005-0000-0000-00008A030000}"/>
    <cellStyle name="Comma 3 4" xfId="341" xr:uid="{00000000-0005-0000-0000-00008B030000}"/>
    <cellStyle name="Comma 3 4 2" xfId="446" xr:uid="{00000000-0005-0000-0000-00008C030000}"/>
    <cellStyle name="Comma 3 5" xfId="447" xr:uid="{00000000-0005-0000-0000-00008D030000}"/>
    <cellStyle name="Comma 4" xfId="114" xr:uid="{00000000-0005-0000-0000-00008E030000}"/>
    <cellStyle name="Comma 4 2" xfId="138" xr:uid="{00000000-0005-0000-0000-00008F030000}"/>
    <cellStyle name="Comma 4 3" xfId="342" xr:uid="{00000000-0005-0000-0000-000090030000}"/>
    <cellStyle name="Comma 5" xfId="115" xr:uid="{00000000-0005-0000-0000-000091030000}"/>
    <cellStyle name="Comma 5 2" xfId="116" xr:uid="{00000000-0005-0000-0000-000092030000}"/>
    <cellStyle name="Comma 5 3" xfId="369" xr:uid="{00000000-0005-0000-0000-000093030000}"/>
    <cellStyle name="Comma 5 4" xfId="362" xr:uid="{00000000-0005-0000-0000-000094030000}"/>
    <cellStyle name="Comma 6" xfId="132" xr:uid="{00000000-0005-0000-0000-000095030000}"/>
    <cellStyle name="Comma 7" xfId="339" xr:uid="{00000000-0005-0000-0000-000096030000}"/>
    <cellStyle name="Comma 8" xfId="442" xr:uid="{00000000-0005-0000-0000-000097030000}"/>
    <cellStyle name="Comma 8 10" xfId="6647" xr:uid="{00000000-0005-0000-0000-000098030000}"/>
    <cellStyle name="Comma 8 2" xfId="1607" xr:uid="{00000000-0005-0000-0000-000099030000}"/>
    <cellStyle name="Comma 8 2 2" xfId="2433" xr:uid="{00000000-0005-0000-0000-00009A030000}"/>
    <cellStyle name="Comma 8 2 2 2" xfId="8381" xr:uid="{00000000-0005-0000-0000-00009B030000}"/>
    <cellStyle name="Comma 8 2 3" xfId="4039" xr:uid="{00000000-0005-0000-0000-00009C030000}"/>
    <cellStyle name="Comma 8 2 3 2" xfId="9671" xr:uid="{00000000-0005-0000-0000-00009D030000}"/>
    <cellStyle name="Comma 8 2 4" xfId="4931" xr:uid="{00000000-0005-0000-0000-00009E030000}"/>
    <cellStyle name="Comma 8 2 4 2" xfId="10553" xr:uid="{00000000-0005-0000-0000-00009F030000}"/>
    <cellStyle name="Comma 8 2 5" xfId="7561" xr:uid="{00000000-0005-0000-0000-0000A0030000}"/>
    <cellStyle name="Comma 8 3" xfId="1121" xr:uid="{00000000-0005-0000-0000-0000A1030000}"/>
    <cellStyle name="Comma 8 3 2" xfId="3555" xr:uid="{00000000-0005-0000-0000-0000A2030000}"/>
    <cellStyle name="Comma 8 3 2 2" xfId="9193" xr:uid="{00000000-0005-0000-0000-0000A3030000}"/>
    <cellStyle name="Comma 8 3 3" xfId="7083" xr:uid="{00000000-0005-0000-0000-0000A4030000}"/>
    <cellStyle name="Comma 8 4" xfId="1955" xr:uid="{00000000-0005-0000-0000-0000A5030000}"/>
    <cellStyle name="Comma 8 4 2" xfId="3107" xr:uid="{00000000-0005-0000-0000-0000A6030000}"/>
    <cellStyle name="Comma 8 4 2 2" xfId="8757" xr:uid="{00000000-0005-0000-0000-0000A7030000}"/>
    <cellStyle name="Comma 8 4 3" xfId="7903" xr:uid="{00000000-0005-0000-0000-0000A8030000}"/>
    <cellStyle name="Comma 8 5" xfId="2694" xr:uid="{00000000-0005-0000-0000-0000A9030000}"/>
    <cellStyle name="Comma 8 5 2" xfId="8520" xr:uid="{00000000-0005-0000-0000-0000AA030000}"/>
    <cellStyle name="Comma 8 6" xfId="4453" xr:uid="{00000000-0005-0000-0000-0000AB030000}"/>
    <cellStyle name="Comma 8 6 2" xfId="10075" xr:uid="{00000000-0005-0000-0000-0000AC030000}"/>
    <cellStyle name="Comma 8 7" xfId="5333" xr:uid="{00000000-0005-0000-0000-0000AD030000}"/>
    <cellStyle name="Comma 8 7 2" xfId="10823" xr:uid="{00000000-0005-0000-0000-0000AE030000}"/>
    <cellStyle name="Comma 8 8" xfId="5854" xr:uid="{00000000-0005-0000-0000-0000AF030000}"/>
    <cellStyle name="Comma 8 8 2" xfId="11191" xr:uid="{00000000-0005-0000-0000-0000B0030000}"/>
    <cellStyle name="Comma 8 9" xfId="6223" xr:uid="{00000000-0005-0000-0000-0000B1030000}"/>
    <cellStyle name="Comma 8 9 2" xfId="11558" xr:uid="{00000000-0005-0000-0000-0000B2030000}"/>
    <cellStyle name="Comma 9" xfId="4141" xr:uid="{00000000-0005-0000-0000-0000B3030000}"/>
    <cellStyle name="Comma 9 2" xfId="9769" xr:uid="{00000000-0005-0000-0000-0000B4030000}"/>
    <cellStyle name="Currency 2" xfId="101" xr:uid="{00000000-0005-0000-0000-0000B6030000}"/>
    <cellStyle name="Currency 2 2" xfId="117" xr:uid="{00000000-0005-0000-0000-0000B7030000}"/>
    <cellStyle name="Currency 2 2 2" xfId="450" xr:uid="{00000000-0005-0000-0000-0000B8030000}"/>
    <cellStyle name="Currency 2 3" xfId="135" xr:uid="{00000000-0005-0000-0000-0000B9030000}"/>
    <cellStyle name="Currency 2 3 2" xfId="451" xr:uid="{00000000-0005-0000-0000-0000BA030000}"/>
    <cellStyle name="Currency 2 4" xfId="452" xr:uid="{00000000-0005-0000-0000-0000BB030000}"/>
    <cellStyle name="Currency 2 5" xfId="453" xr:uid="{00000000-0005-0000-0000-0000BC030000}"/>
    <cellStyle name="Currency 2 6" xfId="449" xr:uid="{00000000-0005-0000-0000-0000BD030000}"/>
    <cellStyle name="Currency 2 7" xfId="107" xr:uid="{00000000-0005-0000-0000-0000BE030000}"/>
    <cellStyle name="Currency 3" xfId="118" xr:uid="{00000000-0005-0000-0000-0000BF030000}"/>
    <cellStyle name="Currency 3 2" xfId="140" xr:uid="{00000000-0005-0000-0000-0000C0030000}"/>
    <cellStyle name="Currency 3 3" xfId="344" xr:uid="{00000000-0005-0000-0000-0000C1030000}"/>
    <cellStyle name="Currency 3 4" xfId="1688" xr:uid="{00000000-0005-0000-0000-0000C2030000}"/>
    <cellStyle name="Currency 3 4 2" xfId="7637" xr:uid="{00000000-0005-0000-0000-0000C3030000}"/>
    <cellStyle name="Currency 4" xfId="119" xr:uid="{00000000-0005-0000-0000-0000C4030000}"/>
    <cellStyle name="Currency 4 2" xfId="120" xr:uid="{00000000-0005-0000-0000-0000C5030000}"/>
    <cellStyle name="Currency 4 3" xfId="454" xr:uid="{00000000-0005-0000-0000-0000C6030000}"/>
    <cellStyle name="Currency 5" xfId="121" xr:uid="{00000000-0005-0000-0000-0000C7030000}"/>
    <cellStyle name="Currency 5 2" xfId="145" xr:uid="{00000000-0005-0000-0000-0000C8030000}"/>
    <cellStyle name="Currency 5 3" xfId="143" xr:uid="{00000000-0005-0000-0000-0000C9030000}"/>
    <cellStyle name="Currency 6" xfId="134" xr:uid="{00000000-0005-0000-0000-0000CA030000}"/>
    <cellStyle name="Currency 6 2" xfId="455" xr:uid="{00000000-0005-0000-0000-0000CB030000}"/>
    <cellStyle name="Currency 6 2 10" xfId="6649" xr:uid="{00000000-0005-0000-0000-0000CC030000}"/>
    <cellStyle name="Currency 6 2 2" xfId="1609" xr:uid="{00000000-0005-0000-0000-0000CD030000}"/>
    <cellStyle name="Currency 6 2 2 2" xfId="2435" xr:uid="{00000000-0005-0000-0000-0000CE030000}"/>
    <cellStyle name="Currency 6 2 2 2 2" xfId="8383" xr:uid="{00000000-0005-0000-0000-0000CF030000}"/>
    <cellStyle name="Currency 6 2 2 3" xfId="4041" xr:uid="{00000000-0005-0000-0000-0000D0030000}"/>
    <cellStyle name="Currency 6 2 2 3 2" xfId="9673" xr:uid="{00000000-0005-0000-0000-0000D1030000}"/>
    <cellStyle name="Currency 6 2 2 4" xfId="4933" xr:uid="{00000000-0005-0000-0000-0000D2030000}"/>
    <cellStyle name="Currency 6 2 2 4 2" xfId="10555" xr:uid="{00000000-0005-0000-0000-0000D3030000}"/>
    <cellStyle name="Currency 6 2 2 5" xfId="7563" xr:uid="{00000000-0005-0000-0000-0000D4030000}"/>
    <cellStyle name="Currency 6 2 3" xfId="1123" xr:uid="{00000000-0005-0000-0000-0000D5030000}"/>
    <cellStyle name="Currency 6 2 3 2" xfId="3557" xr:uid="{00000000-0005-0000-0000-0000D6030000}"/>
    <cellStyle name="Currency 6 2 3 2 2" xfId="9195" xr:uid="{00000000-0005-0000-0000-0000D7030000}"/>
    <cellStyle name="Currency 6 2 3 3" xfId="7085" xr:uid="{00000000-0005-0000-0000-0000D8030000}"/>
    <cellStyle name="Currency 6 2 4" xfId="1957" xr:uid="{00000000-0005-0000-0000-0000D9030000}"/>
    <cellStyle name="Currency 6 2 4 2" xfId="3109" xr:uid="{00000000-0005-0000-0000-0000DA030000}"/>
    <cellStyle name="Currency 6 2 4 2 2" xfId="8759" xr:uid="{00000000-0005-0000-0000-0000DB030000}"/>
    <cellStyle name="Currency 6 2 4 3" xfId="7905" xr:uid="{00000000-0005-0000-0000-0000DC030000}"/>
    <cellStyle name="Currency 6 2 5" xfId="2696" xr:uid="{00000000-0005-0000-0000-0000DD030000}"/>
    <cellStyle name="Currency 6 2 5 2" xfId="8522" xr:uid="{00000000-0005-0000-0000-0000DE030000}"/>
    <cellStyle name="Currency 6 2 6" xfId="4455" xr:uid="{00000000-0005-0000-0000-0000DF030000}"/>
    <cellStyle name="Currency 6 2 6 2" xfId="10077" xr:uid="{00000000-0005-0000-0000-0000E0030000}"/>
    <cellStyle name="Currency 6 2 7" xfId="5335" xr:uid="{00000000-0005-0000-0000-0000E1030000}"/>
    <cellStyle name="Currency 6 2 7 2" xfId="10825" xr:uid="{00000000-0005-0000-0000-0000E2030000}"/>
    <cellStyle name="Currency 6 2 8" xfId="5856" xr:uid="{00000000-0005-0000-0000-0000E3030000}"/>
    <cellStyle name="Currency 6 2 8 2" xfId="11193" xr:uid="{00000000-0005-0000-0000-0000E4030000}"/>
    <cellStyle name="Currency 6 2 9" xfId="6225" xr:uid="{00000000-0005-0000-0000-0000E5030000}"/>
    <cellStyle name="Currency 6 2 9 2" xfId="11560" xr:uid="{00000000-0005-0000-0000-0000E6030000}"/>
    <cellStyle name="Currency 6 3" xfId="4143" xr:uid="{00000000-0005-0000-0000-0000E7030000}"/>
    <cellStyle name="Currency 6 3 2" xfId="9771" xr:uid="{00000000-0005-0000-0000-0000E8030000}"/>
    <cellStyle name="Currency 7" xfId="343" xr:uid="{00000000-0005-0000-0000-0000E9030000}"/>
    <cellStyle name="Currency 8" xfId="448" xr:uid="{00000000-0005-0000-0000-0000EA030000}"/>
    <cellStyle name="Currency 8 10" xfId="6648" xr:uid="{00000000-0005-0000-0000-0000EB030000}"/>
    <cellStyle name="Currency 8 2" xfId="1608" xr:uid="{00000000-0005-0000-0000-0000EC030000}"/>
    <cellStyle name="Currency 8 2 2" xfId="2434" xr:uid="{00000000-0005-0000-0000-0000ED030000}"/>
    <cellStyle name="Currency 8 2 2 2" xfId="8382" xr:uid="{00000000-0005-0000-0000-0000EE030000}"/>
    <cellStyle name="Currency 8 2 3" xfId="4040" xr:uid="{00000000-0005-0000-0000-0000EF030000}"/>
    <cellStyle name="Currency 8 2 3 2" xfId="9672" xr:uid="{00000000-0005-0000-0000-0000F0030000}"/>
    <cellStyle name="Currency 8 2 4" xfId="4932" xr:uid="{00000000-0005-0000-0000-0000F1030000}"/>
    <cellStyle name="Currency 8 2 4 2" xfId="10554" xr:uid="{00000000-0005-0000-0000-0000F2030000}"/>
    <cellStyle name="Currency 8 2 5" xfId="7562" xr:uid="{00000000-0005-0000-0000-0000F3030000}"/>
    <cellStyle name="Currency 8 3" xfId="1122" xr:uid="{00000000-0005-0000-0000-0000F4030000}"/>
    <cellStyle name="Currency 8 3 2" xfId="3556" xr:uid="{00000000-0005-0000-0000-0000F5030000}"/>
    <cellStyle name="Currency 8 3 2 2" xfId="9194" xr:uid="{00000000-0005-0000-0000-0000F6030000}"/>
    <cellStyle name="Currency 8 3 3" xfId="7084" xr:uid="{00000000-0005-0000-0000-0000F7030000}"/>
    <cellStyle name="Currency 8 4" xfId="1956" xr:uid="{00000000-0005-0000-0000-0000F8030000}"/>
    <cellStyle name="Currency 8 4 2" xfId="3108" xr:uid="{00000000-0005-0000-0000-0000F9030000}"/>
    <cellStyle name="Currency 8 4 2 2" xfId="8758" xr:uid="{00000000-0005-0000-0000-0000FA030000}"/>
    <cellStyle name="Currency 8 4 3" xfId="7904" xr:uid="{00000000-0005-0000-0000-0000FB030000}"/>
    <cellStyle name="Currency 8 5" xfId="2695" xr:uid="{00000000-0005-0000-0000-0000FC030000}"/>
    <cellStyle name="Currency 8 5 2" xfId="8521" xr:uid="{00000000-0005-0000-0000-0000FD030000}"/>
    <cellStyle name="Currency 8 6" xfId="4454" xr:uid="{00000000-0005-0000-0000-0000FE030000}"/>
    <cellStyle name="Currency 8 6 2" xfId="10076" xr:uid="{00000000-0005-0000-0000-0000FF030000}"/>
    <cellStyle name="Currency 8 7" xfId="5334" xr:uid="{00000000-0005-0000-0000-000000040000}"/>
    <cellStyle name="Currency 8 7 2" xfId="10824" xr:uid="{00000000-0005-0000-0000-000001040000}"/>
    <cellStyle name="Currency 8 8" xfId="5855" xr:uid="{00000000-0005-0000-0000-000002040000}"/>
    <cellStyle name="Currency 8 8 2" xfId="11192" xr:uid="{00000000-0005-0000-0000-000003040000}"/>
    <cellStyle name="Currency 8 9" xfId="6224" xr:uid="{00000000-0005-0000-0000-000004040000}"/>
    <cellStyle name="Currency 8 9 2" xfId="11559" xr:uid="{00000000-0005-0000-0000-000005040000}"/>
    <cellStyle name="Currency 9" xfId="1691" xr:uid="{00000000-0005-0000-0000-000006040000}"/>
    <cellStyle name="Currency 9 2" xfId="4142" xr:uid="{00000000-0005-0000-0000-000007040000}"/>
    <cellStyle name="Currency 9 2 2" xfId="9770" xr:uid="{00000000-0005-0000-0000-000008040000}"/>
    <cellStyle name="Currency 9 3" xfId="7639" xr:uid="{00000000-0005-0000-0000-000009040000}"/>
    <cellStyle name="Currency0" xfId="391" xr:uid="{00000000-0005-0000-0000-00000A040000}"/>
    <cellStyle name="Euro" xfId="456" xr:uid="{00000000-0005-0000-0000-00000B040000}"/>
    <cellStyle name="Explanatory Text" xfId="17" builtinId="53" customBuiltin="1"/>
    <cellStyle name="Explanatory Text 2" xfId="57" xr:uid="{00000000-0005-0000-0000-00000D040000}"/>
    <cellStyle name="Explanatory Text 2 2" xfId="2563" xr:uid="{00000000-0005-0000-0000-00000E040000}"/>
    <cellStyle name="Explanatory Text 2 3" xfId="5245" xr:uid="{00000000-0005-0000-0000-00000F040000}"/>
    <cellStyle name="Explanatory Text 2 4" xfId="345" xr:uid="{00000000-0005-0000-0000-000010040000}"/>
    <cellStyle name="Explanatory Text 3" xfId="2644" xr:uid="{00000000-0005-0000-0000-000011040000}"/>
    <cellStyle name="Explanatory Text 4" xfId="5175" xr:uid="{00000000-0005-0000-0000-000012040000}"/>
    <cellStyle name="Good" xfId="8" builtinId="26" customBuiltin="1"/>
    <cellStyle name="Good 2" xfId="48" xr:uid="{00000000-0005-0000-0000-000014040000}"/>
    <cellStyle name="Good 2 2" xfId="457" xr:uid="{00000000-0005-0000-0000-000015040000}"/>
    <cellStyle name="Good 2 2 2" xfId="2697" xr:uid="{00000000-0005-0000-0000-000016040000}"/>
    <cellStyle name="Good 2 2 3" xfId="5336" xr:uid="{00000000-0005-0000-0000-000017040000}"/>
    <cellStyle name="Good 2 3" xfId="2564" xr:uid="{00000000-0005-0000-0000-000018040000}"/>
    <cellStyle name="Good 2 4" xfId="5246" xr:uid="{00000000-0005-0000-0000-000019040000}"/>
    <cellStyle name="Good 2 5" xfId="346" xr:uid="{00000000-0005-0000-0000-00001A040000}"/>
    <cellStyle name="Good 3" xfId="2635" xr:uid="{00000000-0005-0000-0000-00001B040000}"/>
    <cellStyle name="Good 4" xfId="5166" xr:uid="{00000000-0005-0000-0000-00001C040000}"/>
    <cellStyle name="Heading 1" xfId="4" builtinId="16" customBuiltin="1"/>
    <cellStyle name="Heading 1 2" xfId="44" xr:uid="{00000000-0005-0000-0000-00001E040000}"/>
    <cellStyle name="Heading 1 2 2" xfId="458" xr:uid="{00000000-0005-0000-0000-00001F040000}"/>
    <cellStyle name="Heading 1 2 2 2" xfId="2698" xr:uid="{00000000-0005-0000-0000-000020040000}"/>
    <cellStyle name="Heading 1 2 2 3" xfId="5337" xr:uid="{00000000-0005-0000-0000-000021040000}"/>
    <cellStyle name="Heading 1 2 3" xfId="2565" xr:uid="{00000000-0005-0000-0000-000022040000}"/>
    <cellStyle name="Heading 1 2 4" xfId="5247" xr:uid="{00000000-0005-0000-0000-000023040000}"/>
    <cellStyle name="Heading 1 2 5" xfId="347" xr:uid="{00000000-0005-0000-0000-000024040000}"/>
    <cellStyle name="Heading 1 3" xfId="2631" xr:uid="{00000000-0005-0000-0000-000025040000}"/>
    <cellStyle name="Heading 1 4" xfId="5162" xr:uid="{00000000-0005-0000-0000-000026040000}"/>
    <cellStyle name="Heading 2" xfId="5" builtinId="17" customBuiltin="1"/>
    <cellStyle name="Heading 2 2" xfId="45" xr:uid="{00000000-0005-0000-0000-000028040000}"/>
    <cellStyle name="Heading 2 2 2" xfId="459" xr:uid="{00000000-0005-0000-0000-000029040000}"/>
    <cellStyle name="Heading 2 2 2 2" xfId="2699" xr:uid="{00000000-0005-0000-0000-00002A040000}"/>
    <cellStyle name="Heading 2 2 2 3" xfId="5338" xr:uid="{00000000-0005-0000-0000-00002B040000}"/>
    <cellStyle name="Heading 2 2 3" xfId="2566" xr:uid="{00000000-0005-0000-0000-00002C040000}"/>
    <cellStyle name="Heading 2 2 4" xfId="5248" xr:uid="{00000000-0005-0000-0000-00002D040000}"/>
    <cellStyle name="Heading 2 2 5" xfId="348" xr:uid="{00000000-0005-0000-0000-00002E040000}"/>
    <cellStyle name="Heading 2 3" xfId="2632" xr:uid="{00000000-0005-0000-0000-00002F040000}"/>
    <cellStyle name="Heading 2 4" xfId="5163" xr:uid="{00000000-0005-0000-0000-000030040000}"/>
    <cellStyle name="Heading 3" xfId="6" builtinId="18" customBuiltin="1"/>
    <cellStyle name="Heading 3 2" xfId="46" xr:uid="{00000000-0005-0000-0000-000032040000}"/>
    <cellStyle name="Heading 3 2 2" xfId="461" xr:uid="{00000000-0005-0000-0000-000033040000}"/>
    <cellStyle name="Heading 3 2 2 2" xfId="2701" xr:uid="{00000000-0005-0000-0000-000034040000}"/>
    <cellStyle name="Heading 3 2 2 3" xfId="5340" xr:uid="{00000000-0005-0000-0000-000035040000}"/>
    <cellStyle name="Heading 3 2 3" xfId="460" xr:uid="{00000000-0005-0000-0000-000036040000}"/>
    <cellStyle name="Heading 3 2 3 2" xfId="2700" xr:uid="{00000000-0005-0000-0000-000037040000}"/>
    <cellStyle name="Heading 3 2 3 3" xfId="5339" xr:uid="{00000000-0005-0000-0000-000038040000}"/>
    <cellStyle name="Heading 3 2 4" xfId="2567" xr:uid="{00000000-0005-0000-0000-000039040000}"/>
    <cellStyle name="Heading 3 2 5" xfId="5249" xr:uid="{00000000-0005-0000-0000-00003A040000}"/>
    <cellStyle name="Heading 3 2 6" xfId="349" xr:uid="{00000000-0005-0000-0000-00003B040000}"/>
    <cellStyle name="Heading 3 3" xfId="2633" xr:uid="{00000000-0005-0000-0000-00003C040000}"/>
    <cellStyle name="Heading 3 4" xfId="5164" xr:uid="{00000000-0005-0000-0000-00003D040000}"/>
    <cellStyle name="Heading 4" xfId="7" builtinId="19" customBuiltin="1"/>
    <cellStyle name="Heading 4 2" xfId="47" xr:uid="{00000000-0005-0000-0000-00003F040000}"/>
    <cellStyle name="Heading 4 2 2" xfId="462" xr:uid="{00000000-0005-0000-0000-000040040000}"/>
    <cellStyle name="Heading 4 2 2 2" xfId="2702" xr:uid="{00000000-0005-0000-0000-000041040000}"/>
    <cellStyle name="Heading 4 2 2 3" xfId="5341" xr:uid="{00000000-0005-0000-0000-000042040000}"/>
    <cellStyle name="Heading 4 2 3" xfId="2568" xr:uid="{00000000-0005-0000-0000-000043040000}"/>
    <cellStyle name="Heading 4 2 4" xfId="5250" xr:uid="{00000000-0005-0000-0000-000044040000}"/>
    <cellStyle name="Heading 4 2 5" xfId="350" xr:uid="{00000000-0005-0000-0000-000045040000}"/>
    <cellStyle name="Heading 4 3" xfId="2634" xr:uid="{00000000-0005-0000-0000-000046040000}"/>
    <cellStyle name="Heading 4 4" xfId="5165" xr:uid="{00000000-0005-0000-0000-000047040000}"/>
    <cellStyle name="Hyperlink 10" xfId="392" xr:uid="{00000000-0005-0000-0000-000048040000}"/>
    <cellStyle name="Hyperlink 10 2" xfId="463" xr:uid="{00000000-0005-0000-0000-000049040000}"/>
    <cellStyle name="Hyperlink 10 3" xfId="2604" xr:uid="{00000000-0005-0000-0000-00004A040000}"/>
    <cellStyle name="Hyperlink 10 4" xfId="5283" xr:uid="{00000000-0005-0000-0000-00004B040000}"/>
    <cellStyle name="Hyperlink 11" xfId="393" xr:uid="{00000000-0005-0000-0000-00004C040000}"/>
    <cellStyle name="Hyperlink 11 2" xfId="464" xr:uid="{00000000-0005-0000-0000-00004D040000}"/>
    <cellStyle name="Hyperlink 11 3" xfId="2605" xr:uid="{00000000-0005-0000-0000-00004E040000}"/>
    <cellStyle name="Hyperlink 11 4" xfId="5284" xr:uid="{00000000-0005-0000-0000-00004F040000}"/>
    <cellStyle name="Hyperlink 12" xfId="394" xr:uid="{00000000-0005-0000-0000-000050040000}"/>
    <cellStyle name="Hyperlink 12 2" xfId="465" xr:uid="{00000000-0005-0000-0000-000051040000}"/>
    <cellStyle name="Hyperlink 12 3" xfId="2606" xr:uid="{00000000-0005-0000-0000-000052040000}"/>
    <cellStyle name="Hyperlink 12 4" xfId="5285" xr:uid="{00000000-0005-0000-0000-000053040000}"/>
    <cellStyle name="Hyperlink 13" xfId="395" xr:uid="{00000000-0005-0000-0000-000054040000}"/>
    <cellStyle name="Hyperlink 13 2" xfId="466" xr:uid="{00000000-0005-0000-0000-000055040000}"/>
    <cellStyle name="Hyperlink 13 3" xfId="2607" xr:uid="{00000000-0005-0000-0000-000056040000}"/>
    <cellStyle name="Hyperlink 13 4" xfId="5286" xr:uid="{00000000-0005-0000-0000-000057040000}"/>
    <cellStyle name="Hyperlink 14" xfId="396" xr:uid="{00000000-0005-0000-0000-000058040000}"/>
    <cellStyle name="Hyperlink 14 2" xfId="467" xr:uid="{00000000-0005-0000-0000-000059040000}"/>
    <cellStyle name="Hyperlink 14 3" xfId="2608" xr:uid="{00000000-0005-0000-0000-00005A040000}"/>
    <cellStyle name="Hyperlink 14 4" xfId="5287" xr:uid="{00000000-0005-0000-0000-00005B040000}"/>
    <cellStyle name="Hyperlink 15" xfId="397" xr:uid="{00000000-0005-0000-0000-00005C040000}"/>
    <cellStyle name="Hyperlink 15 2" xfId="468" xr:uid="{00000000-0005-0000-0000-00005D040000}"/>
    <cellStyle name="Hyperlink 15 3" xfId="2609" xr:uid="{00000000-0005-0000-0000-00005E040000}"/>
    <cellStyle name="Hyperlink 15 4" xfId="5288" xr:uid="{00000000-0005-0000-0000-00005F040000}"/>
    <cellStyle name="Hyperlink 16" xfId="469" xr:uid="{00000000-0005-0000-0000-000060040000}"/>
    <cellStyle name="Hyperlink 17" xfId="470" xr:uid="{00000000-0005-0000-0000-000061040000}"/>
    <cellStyle name="Hyperlink 18" xfId="471" xr:uid="{00000000-0005-0000-0000-000062040000}"/>
    <cellStyle name="Hyperlink 19" xfId="472" xr:uid="{00000000-0005-0000-0000-000063040000}"/>
    <cellStyle name="Hyperlink 2" xfId="103" xr:uid="{00000000-0005-0000-0000-000064040000}"/>
    <cellStyle name="Hyperlink 2 2" xfId="398" xr:uid="{00000000-0005-0000-0000-000065040000}"/>
    <cellStyle name="Hyperlink 2 2 2" xfId="473" xr:uid="{00000000-0005-0000-0000-000066040000}"/>
    <cellStyle name="Hyperlink 2 2 3" xfId="2610" xr:uid="{00000000-0005-0000-0000-000067040000}"/>
    <cellStyle name="Hyperlink 2 2 4" xfId="5289" xr:uid="{00000000-0005-0000-0000-000068040000}"/>
    <cellStyle name="Hyperlink 2 3" xfId="97" xr:uid="{00000000-0005-0000-0000-000069040000}"/>
    <cellStyle name="Hyperlink 2 4" xfId="5008" xr:uid="{00000000-0005-0000-0000-00006A040000}"/>
    <cellStyle name="Hyperlink 20" xfId="474" xr:uid="{00000000-0005-0000-0000-00006B040000}"/>
    <cellStyle name="Hyperlink 21" xfId="475" xr:uid="{00000000-0005-0000-0000-00006C040000}"/>
    <cellStyle name="Hyperlink 22" xfId="476" xr:uid="{00000000-0005-0000-0000-00006D040000}"/>
    <cellStyle name="Hyperlink 23" xfId="477" xr:uid="{00000000-0005-0000-0000-00006E040000}"/>
    <cellStyle name="Hyperlink 24" xfId="478" xr:uid="{00000000-0005-0000-0000-00006F040000}"/>
    <cellStyle name="Hyperlink 25" xfId="479" xr:uid="{00000000-0005-0000-0000-000070040000}"/>
    <cellStyle name="Hyperlink 26" xfId="480" xr:uid="{00000000-0005-0000-0000-000071040000}"/>
    <cellStyle name="Hyperlink 27" xfId="481" xr:uid="{00000000-0005-0000-0000-000072040000}"/>
    <cellStyle name="Hyperlink 28" xfId="482" xr:uid="{00000000-0005-0000-0000-000073040000}"/>
    <cellStyle name="Hyperlink 29" xfId="483" xr:uid="{00000000-0005-0000-0000-000074040000}"/>
    <cellStyle name="Hyperlink 3" xfId="390" xr:uid="{00000000-0005-0000-0000-000075040000}"/>
    <cellStyle name="Hyperlink 3 2" xfId="485" xr:uid="{00000000-0005-0000-0000-000076040000}"/>
    <cellStyle name="Hyperlink 3 3" xfId="484" xr:uid="{00000000-0005-0000-0000-000077040000}"/>
    <cellStyle name="Hyperlink 3 3 2" xfId="2703" xr:uid="{00000000-0005-0000-0000-000078040000}"/>
    <cellStyle name="Hyperlink 3 3 3" xfId="5342" xr:uid="{00000000-0005-0000-0000-000079040000}"/>
    <cellStyle name="Hyperlink 3 4" xfId="2603" xr:uid="{00000000-0005-0000-0000-00007A040000}"/>
    <cellStyle name="Hyperlink 3 5" xfId="5282" xr:uid="{00000000-0005-0000-0000-00007B040000}"/>
    <cellStyle name="Hyperlink 30" xfId="486" xr:uid="{00000000-0005-0000-0000-00007C040000}"/>
    <cellStyle name="Hyperlink 31" xfId="487" xr:uid="{00000000-0005-0000-0000-00007D040000}"/>
    <cellStyle name="Hyperlink 32" xfId="488" xr:uid="{00000000-0005-0000-0000-00007E040000}"/>
    <cellStyle name="Hyperlink 33" xfId="489" xr:uid="{00000000-0005-0000-0000-00007F040000}"/>
    <cellStyle name="Hyperlink 34" xfId="490" xr:uid="{00000000-0005-0000-0000-000080040000}"/>
    <cellStyle name="Hyperlink 35" xfId="491" xr:uid="{00000000-0005-0000-0000-000081040000}"/>
    <cellStyle name="Hyperlink 36" xfId="492" xr:uid="{00000000-0005-0000-0000-000082040000}"/>
    <cellStyle name="Hyperlink 37" xfId="493" xr:uid="{00000000-0005-0000-0000-000083040000}"/>
    <cellStyle name="Hyperlink 38" xfId="494" xr:uid="{00000000-0005-0000-0000-000084040000}"/>
    <cellStyle name="Hyperlink 39" xfId="2891" xr:uid="{00000000-0005-0000-0000-000085040000}"/>
    <cellStyle name="Hyperlink 4" xfId="399" xr:uid="{00000000-0005-0000-0000-000086040000}"/>
    <cellStyle name="Hyperlink 4 2" xfId="495" xr:uid="{00000000-0005-0000-0000-000087040000}"/>
    <cellStyle name="Hyperlink 4 3" xfId="2611" xr:uid="{00000000-0005-0000-0000-000088040000}"/>
    <cellStyle name="Hyperlink 4 4" xfId="5290" xr:uid="{00000000-0005-0000-0000-000089040000}"/>
    <cellStyle name="Hyperlink 40" xfId="5007" xr:uid="{00000000-0005-0000-0000-00008A040000}"/>
    <cellStyle name="Hyperlink 41" xfId="11758" xr:uid="{00000000-0005-0000-0000-00008B040000}"/>
    <cellStyle name="Hyperlink 5" xfId="400" xr:uid="{00000000-0005-0000-0000-00008C040000}"/>
    <cellStyle name="Hyperlink 5 2" xfId="496" xr:uid="{00000000-0005-0000-0000-00008D040000}"/>
    <cellStyle name="Hyperlink 5 3" xfId="2612" xr:uid="{00000000-0005-0000-0000-00008E040000}"/>
    <cellStyle name="Hyperlink 5 4" xfId="5291" xr:uid="{00000000-0005-0000-0000-00008F040000}"/>
    <cellStyle name="Hyperlink 6" xfId="401" xr:uid="{00000000-0005-0000-0000-000090040000}"/>
    <cellStyle name="Hyperlink 6 2" xfId="497" xr:uid="{00000000-0005-0000-0000-000091040000}"/>
    <cellStyle name="Hyperlink 6 3" xfId="2613" xr:uid="{00000000-0005-0000-0000-000092040000}"/>
    <cellStyle name="Hyperlink 6 4" xfId="5292" xr:uid="{00000000-0005-0000-0000-000093040000}"/>
    <cellStyle name="Hyperlink 7" xfId="402" xr:uid="{00000000-0005-0000-0000-000094040000}"/>
    <cellStyle name="Hyperlink 7 2" xfId="498" xr:uid="{00000000-0005-0000-0000-000095040000}"/>
    <cellStyle name="Hyperlink 7 3" xfId="2614" xr:uid="{00000000-0005-0000-0000-000096040000}"/>
    <cellStyle name="Hyperlink 7 4" xfId="5293" xr:uid="{00000000-0005-0000-0000-000097040000}"/>
    <cellStyle name="Hyperlink 8" xfId="403" xr:uid="{00000000-0005-0000-0000-000098040000}"/>
    <cellStyle name="Hyperlink 8 2" xfId="499" xr:uid="{00000000-0005-0000-0000-000099040000}"/>
    <cellStyle name="Hyperlink 8 3" xfId="2615" xr:uid="{00000000-0005-0000-0000-00009A040000}"/>
    <cellStyle name="Hyperlink 8 4" xfId="5294" xr:uid="{00000000-0005-0000-0000-00009B040000}"/>
    <cellStyle name="Hyperlink 9" xfId="404" xr:uid="{00000000-0005-0000-0000-00009C040000}"/>
    <cellStyle name="Hyperlink 9 2" xfId="500" xr:uid="{00000000-0005-0000-0000-00009D040000}"/>
    <cellStyle name="Hyperlink 9 3" xfId="2616" xr:uid="{00000000-0005-0000-0000-00009E040000}"/>
    <cellStyle name="Hyperlink 9 4" xfId="5295" xr:uid="{00000000-0005-0000-0000-00009F040000}"/>
    <cellStyle name="Input" xfId="11" builtinId="20" customBuiltin="1"/>
    <cellStyle name="Input 2" xfId="51" xr:uid="{00000000-0005-0000-0000-0000A1040000}"/>
    <cellStyle name="Input 2 2" xfId="501" xr:uid="{00000000-0005-0000-0000-0000A2040000}"/>
    <cellStyle name="Input 2 2 2" xfId="2704" xr:uid="{00000000-0005-0000-0000-0000A3040000}"/>
    <cellStyle name="Input 2 2 3" xfId="5343" xr:uid="{00000000-0005-0000-0000-0000A4040000}"/>
    <cellStyle name="Input 2 3" xfId="2569" xr:uid="{00000000-0005-0000-0000-0000A5040000}"/>
    <cellStyle name="Input 2 4" xfId="5251" xr:uid="{00000000-0005-0000-0000-0000A6040000}"/>
    <cellStyle name="Input 2 5" xfId="351" xr:uid="{00000000-0005-0000-0000-0000A7040000}"/>
    <cellStyle name="Input 3" xfId="2638" xr:uid="{00000000-0005-0000-0000-0000A8040000}"/>
    <cellStyle name="Input 4" xfId="5169" xr:uid="{00000000-0005-0000-0000-0000A9040000}"/>
    <cellStyle name="Linked Cell" xfId="14" builtinId="24" customBuiltin="1"/>
    <cellStyle name="Linked Cell 2" xfId="54" xr:uid="{00000000-0005-0000-0000-0000AB040000}"/>
    <cellStyle name="Linked Cell 2 2" xfId="502" xr:uid="{00000000-0005-0000-0000-0000AC040000}"/>
    <cellStyle name="Linked Cell 2 2 2" xfId="1124" xr:uid="{00000000-0005-0000-0000-0000AD040000}"/>
    <cellStyle name="Linked Cell 2 2 2 2" xfId="3558" xr:uid="{00000000-0005-0000-0000-0000AE040000}"/>
    <cellStyle name="Linked Cell 2 2 3" xfId="901" xr:uid="{00000000-0005-0000-0000-0000AF040000}"/>
    <cellStyle name="Linked Cell 2 2 3 2" xfId="3335" xr:uid="{00000000-0005-0000-0000-0000B0040000}"/>
    <cellStyle name="Linked Cell 2 2 4" xfId="2705" xr:uid="{00000000-0005-0000-0000-0000B1040000}"/>
    <cellStyle name="Linked Cell 2 2 5" xfId="5344" xr:uid="{00000000-0005-0000-0000-0000B2040000}"/>
    <cellStyle name="Linked Cell 2 3" xfId="3064" xr:uid="{00000000-0005-0000-0000-0000B3040000}"/>
    <cellStyle name="Linked Cell 2 4" xfId="2570" xr:uid="{00000000-0005-0000-0000-0000B4040000}"/>
    <cellStyle name="Linked Cell 2 5" xfId="5252" xr:uid="{00000000-0005-0000-0000-0000B5040000}"/>
    <cellStyle name="Linked Cell 2 6" xfId="352" xr:uid="{00000000-0005-0000-0000-0000B6040000}"/>
    <cellStyle name="Linked Cell 3" xfId="388" xr:uid="{00000000-0005-0000-0000-0000B7040000}"/>
    <cellStyle name="Linked Cell 3 2" xfId="2601" xr:uid="{00000000-0005-0000-0000-0000B8040000}"/>
    <cellStyle name="Linked Cell 3 3" xfId="5280" xr:uid="{00000000-0005-0000-0000-0000B9040000}"/>
    <cellStyle name="Linked Cell 4" xfId="2641" xr:uid="{00000000-0005-0000-0000-0000BA040000}"/>
    <cellStyle name="Linked Cell 5" xfId="5172" xr:uid="{00000000-0005-0000-0000-0000BB040000}"/>
    <cellStyle name="Neutral" xfId="10" builtinId="28" customBuiltin="1"/>
    <cellStyle name="Neutral 2" xfId="50" xr:uid="{00000000-0005-0000-0000-0000BD040000}"/>
    <cellStyle name="Neutral 2 2" xfId="503" xr:uid="{00000000-0005-0000-0000-0000BE040000}"/>
    <cellStyle name="Neutral 2 2 2" xfId="2706" xr:uid="{00000000-0005-0000-0000-0000BF040000}"/>
    <cellStyle name="Neutral 2 2 3" xfId="5345" xr:uid="{00000000-0005-0000-0000-0000C0040000}"/>
    <cellStyle name="Neutral 2 3" xfId="2571" xr:uid="{00000000-0005-0000-0000-0000C1040000}"/>
    <cellStyle name="Neutral 2 4" xfId="5253" xr:uid="{00000000-0005-0000-0000-0000C2040000}"/>
    <cellStyle name="Neutral 2 5" xfId="353" xr:uid="{00000000-0005-0000-0000-0000C3040000}"/>
    <cellStyle name="Neutral 3" xfId="2637" xr:uid="{00000000-0005-0000-0000-0000C4040000}"/>
    <cellStyle name="Neutral 4" xfId="5168" xr:uid="{00000000-0005-0000-0000-0000C5040000}"/>
    <cellStyle name="Normal" xfId="0" builtinId="0" customBuiltin="1"/>
    <cellStyle name="Normal 10" xfId="172" xr:uid="{00000000-0005-0000-0000-0000C7040000}"/>
    <cellStyle name="Normal 10 2" xfId="215" xr:uid="{00000000-0005-0000-0000-0000C8040000}"/>
    <cellStyle name="Normal 10 2 2" xfId="504" xr:uid="{00000000-0005-0000-0000-0000C9040000}"/>
    <cellStyle name="Normal 10 2 2 10" xfId="6650" xr:uid="{00000000-0005-0000-0000-0000CA040000}"/>
    <cellStyle name="Normal 10 2 2 2" xfId="1610" xr:uid="{00000000-0005-0000-0000-0000CB040000}"/>
    <cellStyle name="Normal 10 2 2 2 2" xfId="2436" xr:uid="{00000000-0005-0000-0000-0000CC040000}"/>
    <cellStyle name="Normal 10 2 2 2 2 2" xfId="8384" xr:uid="{00000000-0005-0000-0000-0000CD040000}"/>
    <cellStyle name="Normal 10 2 2 2 3" xfId="4042" xr:uid="{00000000-0005-0000-0000-0000CE040000}"/>
    <cellStyle name="Normal 10 2 2 2 3 2" xfId="9674" xr:uid="{00000000-0005-0000-0000-0000CF040000}"/>
    <cellStyle name="Normal 10 2 2 2 4" xfId="4934" xr:uid="{00000000-0005-0000-0000-0000D0040000}"/>
    <cellStyle name="Normal 10 2 2 2 4 2" xfId="10556" xr:uid="{00000000-0005-0000-0000-0000D1040000}"/>
    <cellStyle name="Normal 10 2 2 2 5" xfId="7564" xr:uid="{00000000-0005-0000-0000-0000D2040000}"/>
    <cellStyle name="Normal 10 2 2 3" xfId="1125" xr:uid="{00000000-0005-0000-0000-0000D3040000}"/>
    <cellStyle name="Normal 10 2 2 3 2" xfId="3559" xr:uid="{00000000-0005-0000-0000-0000D4040000}"/>
    <cellStyle name="Normal 10 2 2 3 2 2" xfId="9196" xr:uid="{00000000-0005-0000-0000-0000D5040000}"/>
    <cellStyle name="Normal 10 2 2 3 3" xfId="7086" xr:uid="{00000000-0005-0000-0000-0000D6040000}"/>
    <cellStyle name="Normal 10 2 2 4" xfId="1958" xr:uid="{00000000-0005-0000-0000-0000D7040000}"/>
    <cellStyle name="Normal 10 2 2 4 2" xfId="7906" xr:uid="{00000000-0005-0000-0000-0000D8040000}"/>
    <cellStyle name="Normal 10 2 2 5" xfId="3110" xr:uid="{00000000-0005-0000-0000-0000D9040000}"/>
    <cellStyle name="Normal 10 2 2 5 2" xfId="8760" xr:uid="{00000000-0005-0000-0000-0000DA040000}"/>
    <cellStyle name="Normal 10 2 2 6" xfId="4456" xr:uid="{00000000-0005-0000-0000-0000DB040000}"/>
    <cellStyle name="Normal 10 2 2 6 2" xfId="10078" xr:uid="{00000000-0005-0000-0000-0000DC040000}"/>
    <cellStyle name="Normal 10 2 2 7" xfId="5346" xr:uid="{00000000-0005-0000-0000-0000DD040000}"/>
    <cellStyle name="Normal 10 2 2 7 2" xfId="10826" xr:uid="{00000000-0005-0000-0000-0000DE040000}"/>
    <cellStyle name="Normal 10 2 2 8" xfId="5857" xr:uid="{00000000-0005-0000-0000-0000DF040000}"/>
    <cellStyle name="Normal 10 2 2 8 2" xfId="11194" xr:uid="{00000000-0005-0000-0000-0000E0040000}"/>
    <cellStyle name="Normal 10 2 2 9" xfId="6226" xr:uid="{00000000-0005-0000-0000-0000E1040000}"/>
    <cellStyle name="Normal 10 2 2 9 2" xfId="11561" xr:uid="{00000000-0005-0000-0000-0000E2040000}"/>
    <cellStyle name="Normal 10 2 3" xfId="2955" xr:uid="{00000000-0005-0000-0000-0000E3040000}"/>
    <cellStyle name="Normal 10 2 4" xfId="2707" xr:uid="{00000000-0005-0000-0000-0000E4040000}"/>
    <cellStyle name="Normal 10 2 4 2" xfId="8523" xr:uid="{00000000-0005-0000-0000-0000E5040000}"/>
    <cellStyle name="Normal 10 2 5" xfId="5081" xr:uid="{00000000-0005-0000-0000-0000E6040000}"/>
    <cellStyle name="Normal 10 3" xfId="311" xr:uid="{00000000-0005-0000-0000-0000E7040000}"/>
    <cellStyle name="Normal 10 3 2" xfId="3063" xr:uid="{00000000-0005-0000-0000-0000E8040000}"/>
    <cellStyle name="Normal 10 3 3" xfId="5217" xr:uid="{00000000-0005-0000-0000-0000E9040000}"/>
    <cellStyle name="Normal 10 4" xfId="947" xr:uid="{00000000-0005-0000-0000-0000EA040000}"/>
    <cellStyle name="Normal 10 4 2" xfId="3381" xr:uid="{00000000-0005-0000-0000-0000EB040000}"/>
    <cellStyle name="Normal 10 5" xfId="2912" xr:uid="{00000000-0005-0000-0000-0000EC040000}"/>
    <cellStyle name="Normal 10 6" xfId="4145" xr:uid="{00000000-0005-0000-0000-0000ED040000}"/>
    <cellStyle name="Normal 10 6 2" xfId="9772" xr:uid="{00000000-0005-0000-0000-0000EE040000}"/>
    <cellStyle name="Normal 10 7" xfId="2535" xr:uid="{00000000-0005-0000-0000-0000EF040000}"/>
    <cellStyle name="Normal 10 8" xfId="5038" xr:uid="{00000000-0005-0000-0000-0000F0040000}"/>
    <cellStyle name="Normal 100" xfId="1683" xr:uid="{00000000-0005-0000-0000-0000F1040000}"/>
    <cellStyle name="Normal 100 2" xfId="4115" xr:uid="{00000000-0005-0000-0000-0000F2040000}"/>
    <cellStyle name="Normal 101" xfId="1690" xr:uid="{00000000-0005-0000-0000-0000F3040000}"/>
    <cellStyle name="Normal 101 2" xfId="4118" xr:uid="{00000000-0005-0000-0000-0000F4040000}"/>
    <cellStyle name="Normal 101 2 2" xfId="9746" xr:uid="{00000000-0005-0000-0000-0000F5040000}"/>
    <cellStyle name="Normal 101 3" xfId="7638" xr:uid="{00000000-0005-0000-0000-0000F6040000}"/>
    <cellStyle name="Normal 102" xfId="2508" xr:uid="{00000000-0005-0000-0000-0000F7040000}"/>
    <cellStyle name="Normal 103" xfId="4189" xr:uid="{00000000-0005-0000-0000-0000F8040000}"/>
    <cellStyle name="Normal 104" xfId="5006" xr:uid="{00000000-0005-0000-0000-0000F9040000}"/>
    <cellStyle name="Normal 105" xfId="6027" xr:uid="{00000000-0005-0000-0000-0000FA040000}"/>
    <cellStyle name="Normal 106" xfId="6186" xr:uid="{00000000-0005-0000-0000-0000FB040000}"/>
    <cellStyle name="Normal 107" xfId="109" xr:uid="{00000000-0005-0000-0000-0000FC040000}"/>
    <cellStyle name="Normal 108" xfId="6397" xr:uid="{00000000-0005-0000-0000-0000FD040000}"/>
    <cellStyle name="Normal 109" xfId="83" xr:uid="{00000000-0005-0000-0000-0000FE040000}"/>
    <cellStyle name="Normal 109 2" xfId="11733" xr:uid="{00000000-0005-0000-0000-0000FF040000}"/>
    <cellStyle name="Normal 109 3" xfId="11747" xr:uid="{00000000-0005-0000-0000-000000050000}"/>
    <cellStyle name="Normal 11" xfId="389" xr:uid="{00000000-0005-0000-0000-000001050000}"/>
    <cellStyle name="Normal 11 2" xfId="506" xr:uid="{00000000-0005-0000-0000-000002050000}"/>
    <cellStyle name="Normal 11 2 10" xfId="6227" xr:uid="{00000000-0005-0000-0000-000003050000}"/>
    <cellStyle name="Normal 11 2 10 2" xfId="11562" xr:uid="{00000000-0005-0000-0000-000004050000}"/>
    <cellStyle name="Normal 11 2 11" xfId="6651" xr:uid="{00000000-0005-0000-0000-000005050000}"/>
    <cellStyle name="Normal 11 2 2" xfId="1611" xr:uid="{00000000-0005-0000-0000-000006050000}"/>
    <cellStyle name="Normal 11 2 2 2" xfId="2437" xr:uid="{00000000-0005-0000-0000-000007050000}"/>
    <cellStyle name="Normal 11 2 2 2 2" xfId="8385" xr:uid="{00000000-0005-0000-0000-000008050000}"/>
    <cellStyle name="Normal 11 2 2 3" xfId="4043" xr:uid="{00000000-0005-0000-0000-000009050000}"/>
    <cellStyle name="Normal 11 2 2 3 2" xfId="9675" xr:uid="{00000000-0005-0000-0000-00000A050000}"/>
    <cellStyle name="Normal 11 2 2 4" xfId="4935" xr:uid="{00000000-0005-0000-0000-00000B050000}"/>
    <cellStyle name="Normal 11 2 2 4 2" xfId="10557" xr:uid="{00000000-0005-0000-0000-00000C050000}"/>
    <cellStyle name="Normal 11 2 2 5" xfId="7565" xr:uid="{00000000-0005-0000-0000-00000D050000}"/>
    <cellStyle name="Normal 11 2 3" xfId="1126" xr:uid="{00000000-0005-0000-0000-00000E050000}"/>
    <cellStyle name="Normal 11 2 3 2" xfId="3560" xr:uid="{00000000-0005-0000-0000-00000F050000}"/>
    <cellStyle name="Normal 11 2 3 2 2" xfId="9197" xr:uid="{00000000-0005-0000-0000-000010050000}"/>
    <cellStyle name="Normal 11 2 3 3" xfId="7087" xr:uid="{00000000-0005-0000-0000-000011050000}"/>
    <cellStyle name="Normal 11 2 4" xfId="1959" xr:uid="{00000000-0005-0000-0000-000012050000}"/>
    <cellStyle name="Normal 11 2 4 2" xfId="3111" xr:uid="{00000000-0005-0000-0000-000013050000}"/>
    <cellStyle name="Normal 11 2 4 2 2" xfId="8761" xr:uid="{00000000-0005-0000-0000-000014050000}"/>
    <cellStyle name="Normal 11 2 4 3" xfId="7907" xr:uid="{00000000-0005-0000-0000-000015050000}"/>
    <cellStyle name="Normal 11 2 5" xfId="4146" xr:uid="{00000000-0005-0000-0000-000016050000}"/>
    <cellStyle name="Normal 11 2 5 2" xfId="9773" xr:uid="{00000000-0005-0000-0000-000017050000}"/>
    <cellStyle name="Normal 11 2 6" xfId="2708" xr:uid="{00000000-0005-0000-0000-000018050000}"/>
    <cellStyle name="Normal 11 2 6 2" xfId="8524" xr:uid="{00000000-0005-0000-0000-000019050000}"/>
    <cellStyle name="Normal 11 2 7" xfId="4457" xr:uid="{00000000-0005-0000-0000-00001A050000}"/>
    <cellStyle name="Normal 11 2 7 2" xfId="10079" xr:uid="{00000000-0005-0000-0000-00001B050000}"/>
    <cellStyle name="Normal 11 2 8" xfId="5347" xr:uid="{00000000-0005-0000-0000-00001C050000}"/>
    <cellStyle name="Normal 11 2 8 2" xfId="10827" xr:uid="{00000000-0005-0000-0000-00001D050000}"/>
    <cellStyle name="Normal 11 2 9" xfId="5858" xr:uid="{00000000-0005-0000-0000-00001E050000}"/>
    <cellStyle name="Normal 11 2 9 2" xfId="11195" xr:uid="{00000000-0005-0000-0000-00001F050000}"/>
    <cellStyle name="Normal 11 3" xfId="505" xr:uid="{00000000-0005-0000-0000-000020050000}"/>
    <cellStyle name="Normal 11 4" xfId="3085" xr:uid="{00000000-0005-0000-0000-000021050000}"/>
    <cellStyle name="Normal 11 5" xfId="2602" xr:uid="{00000000-0005-0000-0000-000022050000}"/>
    <cellStyle name="Normal 11 6" xfId="5281" xr:uid="{00000000-0005-0000-0000-000023050000}"/>
    <cellStyle name="Normal 11_Table 6a UG" xfId="507" xr:uid="{00000000-0005-0000-0000-000024050000}"/>
    <cellStyle name="Normal 110" xfId="6425" xr:uid="{00000000-0005-0000-0000-000025050000}"/>
    <cellStyle name="Normal 110 2" xfId="11734" xr:uid="{00000000-0005-0000-0000-000026050000}"/>
    <cellStyle name="Normal 111" xfId="6418" xr:uid="{00000000-0005-0000-0000-000027050000}"/>
    <cellStyle name="Normal 112" xfId="6417" xr:uid="{00000000-0005-0000-0000-000028050000}"/>
    <cellStyle name="Normal 113" xfId="6414" xr:uid="{00000000-0005-0000-0000-000029050000}"/>
    <cellStyle name="Normal 114" xfId="6410" xr:uid="{00000000-0005-0000-0000-00002A050000}"/>
    <cellStyle name="Normal 115" xfId="6411" xr:uid="{00000000-0005-0000-0000-00002B050000}"/>
    <cellStyle name="Normal 116" xfId="6426" xr:uid="{00000000-0005-0000-0000-00002C050000}"/>
    <cellStyle name="Normal 117" xfId="6419" xr:uid="{00000000-0005-0000-0000-00002D050000}"/>
    <cellStyle name="Normal 118" xfId="6430" xr:uid="{00000000-0005-0000-0000-00002E050000}"/>
    <cellStyle name="Normal 119" xfId="6415" xr:uid="{00000000-0005-0000-0000-00002F050000}"/>
    <cellStyle name="Normal 12" xfId="508" xr:uid="{00000000-0005-0000-0000-000030050000}"/>
    <cellStyle name="Normal 12 2" xfId="509" xr:uid="{00000000-0005-0000-0000-000031050000}"/>
    <cellStyle name="Normal 12 2 10" xfId="6228" xr:uid="{00000000-0005-0000-0000-000032050000}"/>
    <cellStyle name="Normal 12 2 10 2" xfId="11563" xr:uid="{00000000-0005-0000-0000-000033050000}"/>
    <cellStyle name="Normal 12 2 11" xfId="6652" xr:uid="{00000000-0005-0000-0000-000034050000}"/>
    <cellStyle name="Normal 12 2 2" xfId="1612" xr:uid="{00000000-0005-0000-0000-000035050000}"/>
    <cellStyle name="Normal 12 2 2 2" xfId="2438" xr:uid="{00000000-0005-0000-0000-000036050000}"/>
    <cellStyle name="Normal 12 2 2 2 2" xfId="8386" xr:uid="{00000000-0005-0000-0000-000037050000}"/>
    <cellStyle name="Normal 12 2 2 3" xfId="4044" xr:uid="{00000000-0005-0000-0000-000038050000}"/>
    <cellStyle name="Normal 12 2 2 3 2" xfId="9676" xr:uid="{00000000-0005-0000-0000-000039050000}"/>
    <cellStyle name="Normal 12 2 2 4" xfId="4936" xr:uid="{00000000-0005-0000-0000-00003A050000}"/>
    <cellStyle name="Normal 12 2 2 4 2" xfId="10558" xr:uid="{00000000-0005-0000-0000-00003B050000}"/>
    <cellStyle name="Normal 12 2 2 5" xfId="7566" xr:uid="{00000000-0005-0000-0000-00003C050000}"/>
    <cellStyle name="Normal 12 2 3" xfId="1127" xr:uid="{00000000-0005-0000-0000-00003D050000}"/>
    <cellStyle name="Normal 12 2 3 2" xfId="3561" xr:uid="{00000000-0005-0000-0000-00003E050000}"/>
    <cellStyle name="Normal 12 2 3 2 2" xfId="9198" xr:uid="{00000000-0005-0000-0000-00003F050000}"/>
    <cellStyle name="Normal 12 2 3 3" xfId="7088" xr:uid="{00000000-0005-0000-0000-000040050000}"/>
    <cellStyle name="Normal 12 2 4" xfId="1960" xr:uid="{00000000-0005-0000-0000-000041050000}"/>
    <cellStyle name="Normal 12 2 4 2" xfId="3112" xr:uid="{00000000-0005-0000-0000-000042050000}"/>
    <cellStyle name="Normal 12 2 4 2 2" xfId="8762" xr:uid="{00000000-0005-0000-0000-000043050000}"/>
    <cellStyle name="Normal 12 2 4 3" xfId="7908" xr:uid="{00000000-0005-0000-0000-000044050000}"/>
    <cellStyle name="Normal 12 2 5" xfId="4147" xr:uid="{00000000-0005-0000-0000-000045050000}"/>
    <cellStyle name="Normal 12 2 5 2" xfId="9774" xr:uid="{00000000-0005-0000-0000-000046050000}"/>
    <cellStyle name="Normal 12 2 6" xfId="2709" xr:uid="{00000000-0005-0000-0000-000047050000}"/>
    <cellStyle name="Normal 12 2 6 2" xfId="8525" xr:uid="{00000000-0005-0000-0000-000048050000}"/>
    <cellStyle name="Normal 12 2 7" xfId="4458" xr:uid="{00000000-0005-0000-0000-000049050000}"/>
    <cellStyle name="Normal 12 2 7 2" xfId="10080" xr:uid="{00000000-0005-0000-0000-00004A050000}"/>
    <cellStyle name="Normal 12 2 8" xfId="5348" xr:uid="{00000000-0005-0000-0000-00004B050000}"/>
    <cellStyle name="Normal 12 2 8 2" xfId="10828" xr:uid="{00000000-0005-0000-0000-00004C050000}"/>
    <cellStyle name="Normal 12 2 9" xfId="5859" xr:uid="{00000000-0005-0000-0000-00004D050000}"/>
    <cellStyle name="Normal 12 2 9 2" xfId="11196" xr:uid="{00000000-0005-0000-0000-00004E050000}"/>
    <cellStyle name="Normal 12_Table 6a UG" xfId="510" xr:uid="{00000000-0005-0000-0000-00004F050000}"/>
    <cellStyle name="Normal 120" xfId="6402" xr:uid="{00000000-0005-0000-0000-000050050000}"/>
    <cellStyle name="Normal 121" xfId="6421" xr:uid="{00000000-0005-0000-0000-000051050000}"/>
    <cellStyle name="Normal 122" xfId="6428" xr:uid="{00000000-0005-0000-0000-000052050000}"/>
    <cellStyle name="Normal 123" xfId="6420" xr:uid="{00000000-0005-0000-0000-000053050000}"/>
    <cellStyle name="Normal 124" xfId="6400" xr:uid="{00000000-0005-0000-0000-000054050000}"/>
    <cellStyle name="Normal 125" xfId="6424" xr:uid="{00000000-0005-0000-0000-000055050000}"/>
    <cellStyle name="Normal 126" xfId="6404" xr:uid="{00000000-0005-0000-0000-000056050000}"/>
    <cellStyle name="Normal 127" xfId="6429" xr:uid="{00000000-0005-0000-0000-000057050000}"/>
    <cellStyle name="Normal 128" xfId="6416" xr:uid="{00000000-0005-0000-0000-000058050000}"/>
    <cellStyle name="Normal 129" xfId="6423" xr:uid="{00000000-0005-0000-0000-000059050000}"/>
    <cellStyle name="Normal 13" xfId="511" xr:uid="{00000000-0005-0000-0000-00005A050000}"/>
    <cellStyle name="Normal 13 2" xfId="2710" xr:uid="{00000000-0005-0000-0000-00005B050000}"/>
    <cellStyle name="Normal 13 3" xfId="5349" xr:uid="{00000000-0005-0000-0000-00005C050000}"/>
    <cellStyle name="Normal 130" xfId="6405" xr:uid="{00000000-0005-0000-0000-00005D050000}"/>
    <cellStyle name="Normal 131" xfId="6406" xr:uid="{00000000-0005-0000-0000-00005E050000}"/>
    <cellStyle name="Normal 132" xfId="6412" xr:uid="{00000000-0005-0000-0000-00005F050000}"/>
    <cellStyle name="Normal 133" xfId="6409" xr:uid="{00000000-0005-0000-0000-000060050000}"/>
    <cellStyle name="Normal 134" xfId="6427" xr:uid="{00000000-0005-0000-0000-000061050000}"/>
    <cellStyle name="Normal 135" xfId="6401" xr:uid="{00000000-0005-0000-0000-000062050000}"/>
    <cellStyle name="Normal 136" xfId="6403" xr:uid="{00000000-0005-0000-0000-000063050000}"/>
    <cellStyle name="Normal 137" xfId="6407" xr:uid="{00000000-0005-0000-0000-000064050000}"/>
    <cellStyle name="Normal 138" xfId="6422" xr:uid="{00000000-0005-0000-0000-000065050000}"/>
    <cellStyle name="Normal 139" xfId="6413" xr:uid="{00000000-0005-0000-0000-000066050000}"/>
    <cellStyle name="Normal 14" xfId="405" xr:uid="{00000000-0005-0000-0000-000067050000}"/>
    <cellStyle name="Normal 14 2" xfId="512" xr:uid="{00000000-0005-0000-0000-000068050000}"/>
    <cellStyle name="Normal 14 2 10" xfId="6229" xr:uid="{00000000-0005-0000-0000-000069050000}"/>
    <cellStyle name="Normal 14 2 10 2" xfId="11564" xr:uid="{00000000-0005-0000-0000-00006A050000}"/>
    <cellStyle name="Normal 14 2 11" xfId="6653" xr:uid="{00000000-0005-0000-0000-00006B050000}"/>
    <cellStyle name="Normal 14 2 2" xfId="1613" xr:uid="{00000000-0005-0000-0000-00006C050000}"/>
    <cellStyle name="Normal 14 2 2 2" xfId="2439" xr:uid="{00000000-0005-0000-0000-00006D050000}"/>
    <cellStyle name="Normal 14 2 2 2 2" xfId="8387" xr:uid="{00000000-0005-0000-0000-00006E050000}"/>
    <cellStyle name="Normal 14 2 2 3" xfId="4045" xr:uid="{00000000-0005-0000-0000-00006F050000}"/>
    <cellStyle name="Normal 14 2 2 3 2" xfId="9677" xr:uid="{00000000-0005-0000-0000-000070050000}"/>
    <cellStyle name="Normal 14 2 2 4" xfId="4937" xr:uid="{00000000-0005-0000-0000-000071050000}"/>
    <cellStyle name="Normal 14 2 2 4 2" xfId="10559" xr:uid="{00000000-0005-0000-0000-000072050000}"/>
    <cellStyle name="Normal 14 2 2 5" xfId="7567" xr:uid="{00000000-0005-0000-0000-000073050000}"/>
    <cellStyle name="Normal 14 2 3" xfId="1128" xr:uid="{00000000-0005-0000-0000-000074050000}"/>
    <cellStyle name="Normal 14 2 3 2" xfId="3562" xr:uid="{00000000-0005-0000-0000-000075050000}"/>
    <cellStyle name="Normal 14 2 3 2 2" xfId="9199" xr:uid="{00000000-0005-0000-0000-000076050000}"/>
    <cellStyle name="Normal 14 2 3 3" xfId="7089" xr:uid="{00000000-0005-0000-0000-000077050000}"/>
    <cellStyle name="Normal 14 2 4" xfId="1961" xr:uid="{00000000-0005-0000-0000-000078050000}"/>
    <cellStyle name="Normal 14 2 4 2" xfId="3113" xr:uid="{00000000-0005-0000-0000-000079050000}"/>
    <cellStyle name="Normal 14 2 4 2 2" xfId="8763" xr:uid="{00000000-0005-0000-0000-00007A050000}"/>
    <cellStyle name="Normal 14 2 4 3" xfId="7909" xr:uid="{00000000-0005-0000-0000-00007B050000}"/>
    <cellStyle name="Normal 14 2 5" xfId="4148" xr:uid="{00000000-0005-0000-0000-00007C050000}"/>
    <cellStyle name="Normal 14 2 5 2" xfId="9775" xr:uid="{00000000-0005-0000-0000-00007D050000}"/>
    <cellStyle name="Normal 14 2 6" xfId="2711" xr:uid="{00000000-0005-0000-0000-00007E050000}"/>
    <cellStyle name="Normal 14 2 6 2" xfId="8526" xr:uid="{00000000-0005-0000-0000-00007F050000}"/>
    <cellStyle name="Normal 14 2 7" xfId="4459" xr:uid="{00000000-0005-0000-0000-000080050000}"/>
    <cellStyle name="Normal 14 2 7 2" xfId="10081" xr:uid="{00000000-0005-0000-0000-000081050000}"/>
    <cellStyle name="Normal 14 2 8" xfId="5350" xr:uid="{00000000-0005-0000-0000-000082050000}"/>
    <cellStyle name="Normal 14 2 8 2" xfId="10829" xr:uid="{00000000-0005-0000-0000-000083050000}"/>
    <cellStyle name="Normal 14 2 9" xfId="5860" xr:uid="{00000000-0005-0000-0000-000084050000}"/>
    <cellStyle name="Normal 14 2 9 2" xfId="11197" xr:uid="{00000000-0005-0000-0000-000085050000}"/>
    <cellStyle name="Normal 14 3" xfId="2617" xr:uid="{00000000-0005-0000-0000-000086050000}"/>
    <cellStyle name="Normal 14 4" xfId="5296" xr:uid="{00000000-0005-0000-0000-000087050000}"/>
    <cellStyle name="Normal 140" xfId="6408" xr:uid="{00000000-0005-0000-0000-000088050000}"/>
    <cellStyle name="Normal 141" xfId="6431" xr:uid="{00000000-0005-0000-0000-000089050000}"/>
    <cellStyle name="Normal 142" xfId="6436" xr:uid="{00000000-0005-0000-0000-00008A050000}"/>
    <cellStyle name="Normal 143" xfId="6435" xr:uid="{00000000-0005-0000-0000-00008B050000}"/>
    <cellStyle name="Normal 144" xfId="6432" xr:uid="{00000000-0005-0000-0000-00008C050000}"/>
    <cellStyle name="Normal 145" xfId="6433" xr:uid="{00000000-0005-0000-0000-00008D050000}"/>
    <cellStyle name="Normal 146" xfId="6434" xr:uid="{00000000-0005-0000-0000-00008E050000}"/>
    <cellStyle name="Normal 147" xfId="6437" xr:uid="{00000000-0005-0000-0000-00008F050000}"/>
    <cellStyle name="Normal 148" xfId="6438" xr:uid="{00000000-0005-0000-0000-000090050000}"/>
    <cellStyle name="Normal 149" xfId="6451" xr:uid="{00000000-0005-0000-0000-000091050000}"/>
    <cellStyle name="Normal 15" xfId="513" xr:uid="{00000000-0005-0000-0000-000092050000}"/>
    <cellStyle name="Normal 15 2" xfId="514" xr:uid="{00000000-0005-0000-0000-000093050000}"/>
    <cellStyle name="Normal 15 2 2" xfId="2713" xr:uid="{00000000-0005-0000-0000-000094050000}"/>
    <cellStyle name="Normal 15 2 3" xfId="5352" xr:uid="{00000000-0005-0000-0000-000095050000}"/>
    <cellStyle name="Normal 15 3" xfId="2712" xr:uid="{00000000-0005-0000-0000-000096050000}"/>
    <cellStyle name="Normal 15 4" xfId="5351" xr:uid="{00000000-0005-0000-0000-000097050000}"/>
    <cellStyle name="Normal 150" xfId="10866" xr:uid="{00000000-0005-0000-0000-000098050000}"/>
    <cellStyle name="Normal 151" xfId="11753" xr:uid="{00000000-0005-0000-0000-000099050000}"/>
    <cellStyle name="Normal 152" xfId="11741" xr:uid="{00000000-0005-0000-0000-00009A050000}"/>
    <cellStyle name="Normal 153" xfId="11735" xr:uid="{00000000-0005-0000-0000-00009B050000}"/>
    <cellStyle name="Normal 154" xfId="11751" xr:uid="{00000000-0005-0000-0000-00009C050000}"/>
    <cellStyle name="Normal 155" xfId="11754" xr:uid="{00000000-0005-0000-0000-00009D050000}"/>
    <cellStyle name="Normal 156" xfId="11740" xr:uid="{00000000-0005-0000-0000-00009E050000}"/>
    <cellStyle name="Normal 157" xfId="11743" xr:uid="{00000000-0005-0000-0000-00009F050000}"/>
    <cellStyle name="Normal 158" xfId="11737" xr:uid="{00000000-0005-0000-0000-0000A0050000}"/>
    <cellStyle name="Normal 159" xfId="11748" xr:uid="{00000000-0005-0000-0000-0000A1050000}"/>
    <cellStyle name="Normal 16" xfId="515" xr:uid="{00000000-0005-0000-0000-0000A2050000}"/>
    <cellStyle name="Normal 16 2" xfId="516" xr:uid="{00000000-0005-0000-0000-0000A3050000}"/>
    <cellStyle name="Normal 16 2 2" xfId="2715" xr:uid="{00000000-0005-0000-0000-0000A4050000}"/>
    <cellStyle name="Normal 16 2 3" xfId="5354" xr:uid="{00000000-0005-0000-0000-0000A5050000}"/>
    <cellStyle name="Normal 16 3" xfId="2714" xr:uid="{00000000-0005-0000-0000-0000A6050000}"/>
    <cellStyle name="Normal 16 4" xfId="5353" xr:uid="{00000000-0005-0000-0000-0000A7050000}"/>
    <cellStyle name="Normal 160" xfId="11736" xr:uid="{00000000-0005-0000-0000-0000A8050000}"/>
    <cellStyle name="Normal 161" xfId="11746" xr:uid="{00000000-0005-0000-0000-0000A9050000}"/>
    <cellStyle name="Normal 17" xfId="517" xr:uid="{00000000-0005-0000-0000-0000AA050000}"/>
    <cellStyle name="Normal 17 2" xfId="518" xr:uid="{00000000-0005-0000-0000-0000AB050000}"/>
    <cellStyle name="Normal 17 2 2" xfId="2717" xr:uid="{00000000-0005-0000-0000-0000AC050000}"/>
    <cellStyle name="Normal 17 2 3" xfId="5356" xr:uid="{00000000-0005-0000-0000-0000AD050000}"/>
    <cellStyle name="Normal 17 3" xfId="2716" xr:uid="{00000000-0005-0000-0000-0000AE050000}"/>
    <cellStyle name="Normal 17 4" xfId="5355" xr:uid="{00000000-0005-0000-0000-0000AF050000}"/>
    <cellStyle name="Normal 18" xfId="519" xr:uid="{00000000-0005-0000-0000-0000B0050000}"/>
    <cellStyle name="Normal 18 2" xfId="520" xr:uid="{00000000-0005-0000-0000-0000B1050000}"/>
    <cellStyle name="Normal 18 2 2" xfId="2719" xr:uid="{00000000-0005-0000-0000-0000B2050000}"/>
    <cellStyle name="Normal 18 2 3" xfId="5358" xr:uid="{00000000-0005-0000-0000-0000B3050000}"/>
    <cellStyle name="Normal 18 3" xfId="2718" xr:uid="{00000000-0005-0000-0000-0000B4050000}"/>
    <cellStyle name="Normal 18 4" xfId="5357" xr:uid="{00000000-0005-0000-0000-0000B5050000}"/>
    <cellStyle name="Normal 19" xfId="521" xr:uid="{00000000-0005-0000-0000-0000B6050000}"/>
    <cellStyle name="Normal 19 2" xfId="2720" xr:uid="{00000000-0005-0000-0000-0000B7050000}"/>
    <cellStyle name="Normal 19 3" xfId="5359" xr:uid="{00000000-0005-0000-0000-0000B8050000}"/>
    <cellStyle name="Normal 2" xfId="98" xr:uid="{00000000-0005-0000-0000-0000B9050000}"/>
    <cellStyle name="Normal 2 10" xfId="523" xr:uid="{00000000-0005-0000-0000-0000BA050000}"/>
    <cellStyle name="Normal 2 10 2" xfId="2722" xr:uid="{00000000-0005-0000-0000-0000BB050000}"/>
    <cellStyle name="Normal 2 10 3" xfId="5361" xr:uid="{00000000-0005-0000-0000-0000BC050000}"/>
    <cellStyle name="Normal 2 11" xfId="524" xr:uid="{00000000-0005-0000-0000-0000BD050000}"/>
    <cellStyle name="Normal 2 11 2" xfId="2723" xr:uid="{00000000-0005-0000-0000-0000BE050000}"/>
    <cellStyle name="Normal 2 11 3" xfId="5362" xr:uid="{00000000-0005-0000-0000-0000BF050000}"/>
    <cellStyle name="Normal 2 12" xfId="522" xr:uid="{00000000-0005-0000-0000-0000C0050000}"/>
    <cellStyle name="Normal 2 12 10" xfId="6654" xr:uid="{00000000-0005-0000-0000-0000C1050000}"/>
    <cellStyle name="Normal 2 12 2" xfId="1614" xr:uid="{00000000-0005-0000-0000-0000C2050000}"/>
    <cellStyle name="Normal 2 12 2 2" xfId="2440" xr:uid="{00000000-0005-0000-0000-0000C3050000}"/>
    <cellStyle name="Normal 2 12 2 2 2" xfId="8388" xr:uid="{00000000-0005-0000-0000-0000C4050000}"/>
    <cellStyle name="Normal 2 12 2 3" xfId="4046" xr:uid="{00000000-0005-0000-0000-0000C5050000}"/>
    <cellStyle name="Normal 2 12 2 3 2" xfId="9678" xr:uid="{00000000-0005-0000-0000-0000C6050000}"/>
    <cellStyle name="Normal 2 12 2 4" xfId="4938" xr:uid="{00000000-0005-0000-0000-0000C7050000}"/>
    <cellStyle name="Normal 2 12 2 4 2" xfId="10560" xr:uid="{00000000-0005-0000-0000-0000C8050000}"/>
    <cellStyle name="Normal 2 12 2 5" xfId="7568" xr:uid="{00000000-0005-0000-0000-0000C9050000}"/>
    <cellStyle name="Normal 2 12 3" xfId="1129" xr:uid="{00000000-0005-0000-0000-0000CA050000}"/>
    <cellStyle name="Normal 2 12 3 2" xfId="3563" xr:uid="{00000000-0005-0000-0000-0000CB050000}"/>
    <cellStyle name="Normal 2 12 3 2 2" xfId="9200" xr:uid="{00000000-0005-0000-0000-0000CC050000}"/>
    <cellStyle name="Normal 2 12 3 3" xfId="7090" xr:uid="{00000000-0005-0000-0000-0000CD050000}"/>
    <cellStyle name="Normal 2 12 4" xfId="1962" xr:uid="{00000000-0005-0000-0000-0000CE050000}"/>
    <cellStyle name="Normal 2 12 4 2" xfId="3114" xr:uid="{00000000-0005-0000-0000-0000CF050000}"/>
    <cellStyle name="Normal 2 12 4 2 2" xfId="8764" xr:uid="{00000000-0005-0000-0000-0000D0050000}"/>
    <cellStyle name="Normal 2 12 4 3" xfId="7910" xr:uid="{00000000-0005-0000-0000-0000D1050000}"/>
    <cellStyle name="Normal 2 12 5" xfId="2721" xr:uid="{00000000-0005-0000-0000-0000D2050000}"/>
    <cellStyle name="Normal 2 12 5 2" xfId="8527" xr:uid="{00000000-0005-0000-0000-0000D3050000}"/>
    <cellStyle name="Normal 2 12 6" xfId="4460" xr:uid="{00000000-0005-0000-0000-0000D4050000}"/>
    <cellStyle name="Normal 2 12 6 2" xfId="10082" xr:uid="{00000000-0005-0000-0000-0000D5050000}"/>
    <cellStyle name="Normal 2 12 7" xfId="5360" xr:uid="{00000000-0005-0000-0000-0000D6050000}"/>
    <cellStyle name="Normal 2 12 7 2" xfId="10830" xr:uid="{00000000-0005-0000-0000-0000D7050000}"/>
    <cellStyle name="Normal 2 12 8" xfId="5861" xr:uid="{00000000-0005-0000-0000-0000D8050000}"/>
    <cellStyle name="Normal 2 12 8 2" xfId="11198" xr:uid="{00000000-0005-0000-0000-0000D9050000}"/>
    <cellStyle name="Normal 2 12 9" xfId="6230" xr:uid="{00000000-0005-0000-0000-0000DA050000}"/>
    <cellStyle name="Normal 2 12 9 2" xfId="11565" xr:uid="{00000000-0005-0000-0000-0000DB050000}"/>
    <cellStyle name="Normal 2 13" xfId="1685" xr:uid="{00000000-0005-0000-0000-0000DC050000}"/>
    <cellStyle name="Normal 2 13 2" xfId="4149" xr:uid="{00000000-0005-0000-0000-0000DD050000}"/>
    <cellStyle name="Normal 2 13 2 2" xfId="9776" xr:uid="{00000000-0005-0000-0000-0000DE050000}"/>
    <cellStyle name="Normal 2 14" xfId="2509" xr:uid="{00000000-0005-0000-0000-0000DF050000}"/>
    <cellStyle name="Normal 2 15" xfId="5009" xr:uid="{00000000-0005-0000-0000-0000E0050000}"/>
    <cellStyle name="Normal 2 16" xfId="122" xr:uid="{00000000-0005-0000-0000-0000E1050000}"/>
    <cellStyle name="Normal 2 17" xfId="105" xr:uid="{00000000-0005-0000-0000-0000E2050000}"/>
    <cellStyle name="Normal 2 18" xfId="6399" xr:uid="{00000000-0005-0000-0000-0000E3050000}"/>
    <cellStyle name="Normal 2 19" xfId="11732" xr:uid="{00000000-0005-0000-0000-0000E4050000}"/>
    <cellStyle name="Normal 2 2" xfId="123" xr:uid="{00000000-0005-0000-0000-0000E5050000}"/>
    <cellStyle name="Normal 2 2 2" xfId="406" xr:uid="{00000000-0005-0000-0000-0000E6050000}"/>
    <cellStyle name="Normal 2 2 2 2" xfId="2618" xr:uid="{00000000-0005-0000-0000-0000E7050000}"/>
    <cellStyle name="Normal 2 2 2 3" xfId="5297" xr:uid="{00000000-0005-0000-0000-0000E8050000}"/>
    <cellStyle name="Normal 2 2 3" xfId="2512" xr:uid="{00000000-0005-0000-0000-0000E9050000}"/>
    <cellStyle name="Normal 2 2 4" xfId="5010" xr:uid="{00000000-0005-0000-0000-0000EA050000}"/>
    <cellStyle name="Normal 2 3" xfId="136" xr:uid="{00000000-0005-0000-0000-0000EB050000}"/>
    <cellStyle name="Normal 2 3 2" xfId="407" xr:uid="{00000000-0005-0000-0000-0000EC050000}"/>
    <cellStyle name="Normal 2 3 2 2" xfId="2619" xr:uid="{00000000-0005-0000-0000-0000ED050000}"/>
    <cellStyle name="Normal 2 3 2 3" xfId="5298" xr:uid="{00000000-0005-0000-0000-0000EE050000}"/>
    <cellStyle name="Normal 2 3 3" xfId="2511" xr:uid="{00000000-0005-0000-0000-0000EF050000}"/>
    <cellStyle name="Normal 2 3 4" xfId="5016" xr:uid="{00000000-0005-0000-0000-0000F0050000}"/>
    <cellStyle name="Normal 2 4" xfId="408" xr:uid="{00000000-0005-0000-0000-0000F1050000}"/>
    <cellStyle name="Normal 2 4 10" xfId="4433" xr:uid="{00000000-0005-0000-0000-0000F2050000}"/>
    <cellStyle name="Normal 2 4 10 2" xfId="10055" xr:uid="{00000000-0005-0000-0000-0000F3050000}"/>
    <cellStyle name="Normal 2 4 11" xfId="5299" xr:uid="{00000000-0005-0000-0000-0000F4050000}"/>
    <cellStyle name="Normal 2 4 11 2" xfId="10802" xr:uid="{00000000-0005-0000-0000-0000F5050000}"/>
    <cellStyle name="Normal 2 4 12" xfId="5834" xr:uid="{00000000-0005-0000-0000-0000F6050000}"/>
    <cellStyle name="Normal 2 4 12 2" xfId="11171" xr:uid="{00000000-0005-0000-0000-0000F7050000}"/>
    <cellStyle name="Normal 2 4 13" xfId="6203" xr:uid="{00000000-0005-0000-0000-0000F8050000}"/>
    <cellStyle name="Normal 2 4 13 2" xfId="11538" xr:uid="{00000000-0005-0000-0000-0000F9050000}"/>
    <cellStyle name="Normal 2 4 14" xfId="6627" xr:uid="{00000000-0005-0000-0000-0000FA050000}"/>
    <cellStyle name="Normal 2 4 2" xfId="409" xr:uid="{00000000-0005-0000-0000-0000FB050000}"/>
    <cellStyle name="Normal 2 4 2 10" xfId="5835" xr:uid="{00000000-0005-0000-0000-0000FC050000}"/>
    <cellStyle name="Normal 2 4 2 10 2" xfId="11172" xr:uid="{00000000-0005-0000-0000-0000FD050000}"/>
    <cellStyle name="Normal 2 4 2 11" xfId="6204" xr:uid="{00000000-0005-0000-0000-0000FE050000}"/>
    <cellStyle name="Normal 2 4 2 11 2" xfId="11539" xr:uid="{00000000-0005-0000-0000-0000FF050000}"/>
    <cellStyle name="Normal 2 4 2 12" xfId="6628" xr:uid="{00000000-0005-0000-0000-000000060000}"/>
    <cellStyle name="Normal 2 4 2 2" xfId="526" xr:uid="{00000000-0005-0000-0000-000001060000}"/>
    <cellStyle name="Normal 2 4 2 2 10" xfId="6655" xr:uid="{00000000-0005-0000-0000-000002060000}"/>
    <cellStyle name="Normal 2 4 2 2 2" xfId="1615" xr:uid="{00000000-0005-0000-0000-000003060000}"/>
    <cellStyle name="Normal 2 4 2 2 2 2" xfId="2441" xr:uid="{00000000-0005-0000-0000-000004060000}"/>
    <cellStyle name="Normal 2 4 2 2 2 2 2" xfId="8389" xr:uid="{00000000-0005-0000-0000-000005060000}"/>
    <cellStyle name="Normal 2 4 2 2 2 3" xfId="4047" xr:uid="{00000000-0005-0000-0000-000006060000}"/>
    <cellStyle name="Normal 2 4 2 2 2 3 2" xfId="9679" xr:uid="{00000000-0005-0000-0000-000007060000}"/>
    <cellStyle name="Normal 2 4 2 2 2 4" xfId="4939" xr:uid="{00000000-0005-0000-0000-000008060000}"/>
    <cellStyle name="Normal 2 4 2 2 2 4 2" xfId="10561" xr:uid="{00000000-0005-0000-0000-000009060000}"/>
    <cellStyle name="Normal 2 4 2 2 2 5" xfId="7569" xr:uid="{00000000-0005-0000-0000-00000A060000}"/>
    <cellStyle name="Normal 2 4 2 2 3" xfId="1130" xr:uid="{00000000-0005-0000-0000-00000B060000}"/>
    <cellStyle name="Normal 2 4 2 2 3 2" xfId="3564" xr:uid="{00000000-0005-0000-0000-00000C060000}"/>
    <cellStyle name="Normal 2 4 2 2 3 2 2" xfId="9201" xr:uid="{00000000-0005-0000-0000-00000D060000}"/>
    <cellStyle name="Normal 2 4 2 2 3 3" xfId="7091" xr:uid="{00000000-0005-0000-0000-00000E060000}"/>
    <cellStyle name="Normal 2 4 2 2 4" xfId="1963" xr:uid="{00000000-0005-0000-0000-00000F060000}"/>
    <cellStyle name="Normal 2 4 2 2 4 2" xfId="3115" xr:uid="{00000000-0005-0000-0000-000010060000}"/>
    <cellStyle name="Normal 2 4 2 2 4 2 2" xfId="8765" xr:uid="{00000000-0005-0000-0000-000011060000}"/>
    <cellStyle name="Normal 2 4 2 2 4 3" xfId="7911" xr:uid="{00000000-0005-0000-0000-000012060000}"/>
    <cellStyle name="Normal 2 4 2 2 5" xfId="2725" xr:uid="{00000000-0005-0000-0000-000013060000}"/>
    <cellStyle name="Normal 2 4 2 2 5 2" xfId="8528" xr:uid="{00000000-0005-0000-0000-000014060000}"/>
    <cellStyle name="Normal 2 4 2 2 6" xfId="4461" xr:uid="{00000000-0005-0000-0000-000015060000}"/>
    <cellStyle name="Normal 2 4 2 2 6 2" xfId="10083" xr:uid="{00000000-0005-0000-0000-000016060000}"/>
    <cellStyle name="Normal 2 4 2 2 7" xfId="5364" xr:uid="{00000000-0005-0000-0000-000017060000}"/>
    <cellStyle name="Normal 2 4 2 2 7 2" xfId="10831" xr:uid="{00000000-0005-0000-0000-000018060000}"/>
    <cellStyle name="Normal 2 4 2 2 8" xfId="5862" xr:uid="{00000000-0005-0000-0000-000019060000}"/>
    <cellStyle name="Normal 2 4 2 2 8 2" xfId="11199" xr:uid="{00000000-0005-0000-0000-00001A060000}"/>
    <cellStyle name="Normal 2 4 2 2 9" xfId="6231" xr:uid="{00000000-0005-0000-0000-00001B060000}"/>
    <cellStyle name="Normal 2 4 2 2 9 2" xfId="11566" xr:uid="{00000000-0005-0000-0000-00001C060000}"/>
    <cellStyle name="Normal 2 4 2 3" xfId="1588" xr:uid="{00000000-0005-0000-0000-00001D060000}"/>
    <cellStyle name="Normal 2 4 2 3 2" xfId="2414" xr:uid="{00000000-0005-0000-0000-00001E060000}"/>
    <cellStyle name="Normal 2 4 2 3 2 2" xfId="8362" xr:uid="{00000000-0005-0000-0000-00001F060000}"/>
    <cellStyle name="Normal 2 4 2 3 3" xfId="4020" xr:uid="{00000000-0005-0000-0000-000020060000}"/>
    <cellStyle name="Normal 2 4 2 3 3 2" xfId="9652" xr:uid="{00000000-0005-0000-0000-000021060000}"/>
    <cellStyle name="Normal 2 4 2 3 4" xfId="4912" xr:uid="{00000000-0005-0000-0000-000022060000}"/>
    <cellStyle name="Normal 2 4 2 3 4 2" xfId="10534" xr:uid="{00000000-0005-0000-0000-000023060000}"/>
    <cellStyle name="Normal 2 4 2 3 5" xfId="7542" xr:uid="{00000000-0005-0000-0000-000024060000}"/>
    <cellStyle name="Normal 2 4 2 4" xfId="1102" xr:uid="{00000000-0005-0000-0000-000025060000}"/>
    <cellStyle name="Normal 2 4 2 4 2" xfId="3536" xr:uid="{00000000-0005-0000-0000-000026060000}"/>
    <cellStyle name="Normal 2 4 2 4 2 2" xfId="9174" xr:uid="{00000000-0005-0000-0000-000027060000}"/>
    <cellStyle name="Normal 2 4 2 4 3" xfId="7064" xr:uid="{00000000-0005-0000-0000-000028060000}"/>
    <cellStyle name="Normal 2 4 2 5" xfId="1936" xr:uid="{00000000-0005-0000-0000-000029060000}"/>
    <cellStyle name="Normal 2 4 2 5 2" xfId="3087" xr:uid="{00000000-0005-0000-0000-00002A060000}"/>
    <cellStyle name="Normal 2 4 2 5 2 2" xfId="8738" xr:uid="{00000000-0005-0000-0000-00002B060000}"/>
    <cellStyle name="Normal 2 4 2 5 3" xfId="7884" xr:uid="{00000000-0005-0000-0000-00002C060000}"/>
    <cellStyle name="Normal 2 4 2 6" xfId="4150" xr:uid="{00000000-0005-0000-0000-00002D060000}"/>
    <cellStyle name="Normal 2 4 2 6 2" xfId="9777" xr:uid="{00000000-0005-0000-0000-00002E060000}"/>
    <cellStyle name="Normal 2 4 2 7" xfId="2621" xr:uid="{00000000-0005-0000-0000-00002F060000}"/>
    <cellStyle name="Normal 2 4 2 7 2" xfId="8489" xr:uid="{00000000-0005-0000-0000-000030060000}"/>
    <cellStyle name="Normal 2 4 2 8" xfId="4434" xr:uid="{00000000-0005-0000-0000-000031060000}"/>
    <cellStyle name="Normal 2 4 2 8 2" xfId="10056" xr:uid="{00000000-0005-0000-0000-000032060000}"/>
    <cellStyle name="Normal 2 4 2 9" xfId="5300" xr:uid="{00000000-0005-0000-0000-000033060000}"/>
    <cellStyle name="Normal 2 4 2 9 2" xfId="10803" xr:uid="{00000000-0005-0000-0000-000034060000}"/>
    <cellStyle name="Normal 2 4 3" xfId="527" xr:uid="{00000000-0005-0000-0000-000035060000}"/>
    <cellStyle name="Normal 2 4 3 10" xfId="6232" xr:uid="{00000000-0005-0000-0000-000036060000}"/>
    <cellStyle name="Normal 2 4 3 10 2" xfId="11567" xr:uid="{00000000-0005-0000-0000-000037060000}"/>
    <cellStyle name="Normal 2 4 3 11" xfId="6656" xr:uid="{00000000-0005-0000-0000-000038060000}"/>
    <cellStyle name="Normal 2 4 3 2" xfId="1616" xr:uid="{00000000-0005-0000-0000-000039060000}"/>
    <cellStyle name="Normal 2 4 3 2 2" xfId="2442" xr:uid="{00000000-0005-0000-0000-00003A060000}"/>
    <cellStyle name="Normal 2 4 3 2 2 2" xfId="8390" xr:uid="{00000000-0005-0000-0000-00003B060000}"/>
    <cellStyle name="Normal 2 4 3 2 3" xfId="4048" xr:uid="{00000000-0005-0000-0000-00003C060000}"/>
    <cellStyle name="Normal 2 4 3 2 3 2" xfId="9680" xr:uid="{00000000-0005-0000-0000-00003D060000}"/>
    <cellStyle name="Normal 2 4 3 2 4" xfId="4940" xr:uid="{00000000-0005-0000-0000-00003E060000}"/>
    <cellStyle name="Normal 2 4 3 2 4 2" xfId="10562" xr:uid="{00000000-0005-0000-0000-00003F060000}"/>
    <cellStyle name="Normal 2 4 3 2 5" xfId="7570" xr:uid="{00000000-0005-0000-0000-000040060000}"/>
    <cellStyle name="Normal 2 4 3 3" xfId="1131" xr:uid="{00000000-0005-0000-0000-000041060000}"/>
    <cellStyle name="Normal 2 4 3 3 2" xfId="3565" xr:uid="{00000000-0005-0000-0000-000042060000}"/>
    <cellStyle name="Normal 2 4 3 3 2 2" xfId="9202" xr:uid="{00000000-0005-0000-0000-000043060000}"/>
    <cellStyle name="Normal 2 4 3 3 3" xfId="7092" xr:uid="{00000000-0005-0000-0000-000044060000}"/>
    <cellStyle name="Normal 2 4 3 4" xfId="1964" xr:uid="{00000000-0005-0000-0000-000045060000}"/>
    <cellStyle name="Normal 2 4 3 4 2" xfId="3116" xr:uid="{00000000-0005-0000-0000-000046060000}"/>
    <cellStyle name="Normal 2 4 3 4 2 2" xfId="8766" xr:uid="{00000000-0005-0000-0000-000047060000}"/>
    <cellStyle name="Normal 2 4 3 4 3" xfId="7912" xr:uid="{00000000-0005-0000-0000-000048060000}"/>
    <cellStyle name="Normal 2 4 3 5" xfId="4151" xr:uid="{00000000-0005-0000-0000-000049060000}"/>
    <cellStyle name="Normal 2 4 3 5 2" xfId="9778" xr:uid="{00000000-0005-0000-0000-00004A060000}"/>
    <cellStyle name="Normal 2 4 3 6" xfId="2726" xr:uid="{00000000-0005-0000-0000-00004B060000}"/>
    <cellStyle name="Normal 2 4 3 6 2" xfId="8529" xr:uid="{00000000-0005-0000-0000-00004C060000}"/>
    <cellStyle name="Normal 2 4 3 7" xfId="4462" xr:uid="{00000000-0005-0000-0000-00004D060000}"/>
    <cellStyle name="Normal 2 4 3 7 2" xfId="10084" xr:uid="{00000000-0005-0000-0000-00004E060000}"/>
    <cellStyle name="Normal 2 4 3 8" xfId="5365" xr:uid="{00000000-0005-0000-0000-00004F060000}"/>
    <cellStyle name="Normal 2 4 3 8 2" xfId="10832" xr:uid="{00000000-0005-0000-0000-000050060000}"/>
    <cellStyle name="Normal 2 4 3 9" xfId="5863" xr:uid="{00000000-0005-0000-0000-000051060000}"/>
    <cellStyle name="Normal 2 4 3 9 2" xfId="11200" xr:uid="{00000000-0005-0000-0000-000052060000}"/>
    <cellStyle name="Normal 2 4 4" xfId="528" xr:uid="{00000000-0005-0000-0000-000053060000}"/>
    <cellStyle name="Normal 2 4 4 2" xfId="2727" xr:uid="{00000000-0005-0000-0000-000054060000}"/>
    <cellStyle name="Normal 2 4 4 3" xfId="5366" xr:uid="{00000000-0005-0000-0000-000055060000}"/>
    <cellStyle name="Normal 2 4 5" xfId="525" xr:uid="{00000000-0005-0000-0000-000056060000}"/>
    <cellStyle name="Normal 2 4 5 2" xfId="2724" xr:uid="{00000000-0005-0000-0000-000057060000}"/>
    <cellStyle name="Normal 2 4 5 3" xfId="5363" xr:uid="{00000000-0005-0000-0000-000058060000}"/>
    <cellStyle name="Normal 2 4 6" xfId="1587" xr:uid="{00000000-0005-0000-0000-000059060000}"/>
    <cellStyle name="Normal 2 4 6 2" xfId="2413" xr:uid="{00000000-0005-0000-0000-00005A060000}"/>
    <cellStyle name="Normal 2 4 6 2 2" xfId="8361" xr:uid="{00000000-0005-0000-0000-00005B060000}"/>
    <cellStyle name="Normal 2 4 6 3" xfId="4019" xr:uid="{00000000-0005-0000-0000-00005C060000}"/>
    <cellStyle name="Normal 2 4 6 3 2" xfId="9651" xr:uid="{00000000-0005-0000-0000-00005D060000}"/>
    <cellStyle name="Normal 2 4 6 4" xfId="4911" xr:uid="{00000000-0005-0000-0000-00005E060000}"/>
    <cellStyle name="Normal 2 4 6 4 2" xfId="10533" xr:uid="{00000000-0005-0000-0000-00005F060000}"/>
    <cellStyle name="Normal 2 4 6 5" xfId="7541" xr:uid="{00000000-0005-0000-0000-000060060000}"/>
    <cellStyle name="Normal 2 4 7" xfId="1101" xr:uid="{00000000-0005-0000-0000-000061060000}"/>
    <cellStyle name="Normal 2 4 7 2" xfId="3535" xr:uid="{00000000-0005-0000-0000-000062060000}"/>
    <cellStyle name="Normal 2 4 7 2 2" xfId="9173" xr:uid="{00000000-0005-0000-0000-000063060000}"/>
    <cellStyle name="Normal 2 4 7 3" xfId="7063" xr:uid="{00000000-0005-0000-0000-000064060000}"/>
    <cellStyle name="Normal 2 4 8" xfId="1935" xr:uid="{00000000-0005-0000-0000-000065060000}"/>
    <cellStyle name="Normal 2 4 8 2" xfId="3086" xr:uid="{00000000-0005-0000-0000-000066060000}"/>
    <cellStyle name="Normal 2 4 8 2 2" xfId="8737" xr:uid="{00000000-0005-0000-0000-000067060000}"/>
    <cellStyle name="Normal 2 4 8 3" xfId="7883" xr:uid="{00000000-0005-0000-0000-000068060000}"/>
    <cellStyle name="Normal 2 4 9" xfId="2620" xr:uid="{00000000-0005-0000-0000-000069060000}"/>
    <cellStyle name="Normal 2 4 9 2" xfId="8488" xr:uid="{00000000-0005-0000-0000-00006A060000}"/>
    <cellStyle name="Normal 2 5" xfId="410" xr:uid="{00000000-0005-0000-0000-00006B060000}"/>
    <cellStyle name="Normal 2 5 10" xfId="5301" xr:uid="{00000000-0005-0000-0000-00006C060000}"/>
    <cellStyle name="Normal 2 5 10 2" xfId="10804" xr:uid="{00000000-0005-0000-0000-00006D060000}"/>
    <cellStyle name="Normal 2 5 11" xfId="5836" xr:uid="{00000000-0005-0000-0000-00006E060000}"/>
    <cellStyle name="Normal 2 5 11 2" xfId="11173" xr:uid="{00000000-0005-0000-0000-00006F060000}"/>
    <cellStyle name="Normal 2 5 12" xfId="6205" xr:uid="{00000000-0005-0000-0000-000070060000}"/>
    <cellStyle name="Normal 2 5 12 2" xfId="11540" xr:uid="{00000000-0005-0000-0000-000071060000}"/>
    <cellStyle name="Normal 2 5 13" xfId="6629" xr:uid="{00000000-0005-0000-0000-000072060000}"/>
    <cellStyle name="Normal 2 5 2" xfId="530" xr:uid="{00000000-0005-0000-0000-000073060000}"/>
    <cellStyle name="Normal 2 5 2 2" xfId="2729" xr:uid="{00000000-0005-0000-0000-000074060000}"/>
    <cellStyle name="Normal 2 5 2 3" xfId="5368" xr:uid="{00000000-0005-0000-0000-000075060000}"/>
    <cellStyle name="Normal 2 5 3" xfId="529" xr:uid="{00000000-0005-0000-0000-000076060000}"/>
    <cellStyle name="Normal 2 5 3 10" xfId="6657" xr:uid="{00000000-0005-0000-0000-000077060000}"/>
    <cellStyle name="Normal 2 5 3 2" xfId="1617" xr:uid="{00000000-0005-0000-0000-000078060000}"/>
    <cellStyle name="Normal 2 5 3 2 2" xfId="2443" xr:uid="{00000000-0005-0000-0000-000079060000}"/>
    <cellStyle name="Normal 2 5 3 2 2 2" xfId="8391" xr:uid="{00000000-0005-0000-0000-00007A060000}"/>
    <cellStyle name="Normal 2 5 3 2 3" xfId="4049" xr:uid="{00000000-0005-0000-0000-00007B060000}"/>
    <cellStyle name="Normal 2 5 3 2 3 2" xfId="9681" xr:uid="{00000000-0005-0000-0000-00007C060000}"/>
    <cellStyle name="Normal 2 5 3 2 4" xfId="4941" xr:uid="{00000000-0005-0000-0000-00007D060000}"/>
    <cellStyle name="Normal 2 5 3 2 4 2" xfId="10563" xr:uid="{00000000-0005-0000-0000-00007E060000}"/>
    <cellStyle name="Normal 2 5 3 2 5" xfId="7571" xr:uid="{00000000-0005-0000-0000-00007F060000}"/>
    <cellStyle name="Normal 2 5 3 3" xfId="1132" xr:uid="{00000000-0005-0000-0000-000080060000}"/>
    <cellStyle name="Normal 2 5 3 3 2" xfId="3566" xr:uid="{00000000-0005-0000-0000-000081060000}"/>
    <cellStyle name="Normal 2 5 3 3 2 2" xfId="9203" xr:uid="{00000000-0005-0000-0000-000082060000}"/>
    <cellStyle name="Normal 2 5 3 3 3" xfId="7093" xr:uid="{00000000-0005-0000-0000-000083060000}"/>
    <cellStyle name="Normal 2 5 3 4" xfId="1965" xr:uid="{00000000-0005-0000-0000-000084060000}"/>
    <cellStyle name="Normal 2 5 3 4 2" xfId="3117" xr:uid="{00000000-0005-0000-0000-000085060000}"/>
    <cellStyle name="Normal 2 5 3 4 2 2" xfId="8767" xr:uid="{00000000-0005-0000-0000-000086060000}"/>
    <cellStyle name="Normal 2 5 3 4 3" xfId="7913" xr:uid="{00000000-0005-0000-0000-000087060000}"/>
    <cellStyle name="Normal 2 5 3 5" xfId="2728" xr:uid="{00000000-0005-0000-0000-000088060000}"/>
    <cellStyle name="Normal 2 5 3 5 2" xfId="8530" xr:uid="{00000000-0005-0000-0000-000089060000}"/>
    <cellStyle name="Normal 2 5 3 6" xfId="4463" xr:uid="{00000000-0005-0000-0000-00008A060000}"/>
    <cellStyle name="Normal 2 5 3 6 2" xfId="10085" xr:uid="{00000000-0005-0000-0000-00008B060000}"/>
    <cellStyle name="Normal 2 5 3 7" xfId="5367" xr:uid="{00000000-0005-0000-0000-00008C060000}"/>
    <cellStyle name="Normal 2 5 3 7 2" xfId="10833" xr:uid="{00000000-0005-0000-0000-00008D060000}"/>
    <cellStyle name="Normal 2 5 3 8" xfId="5864" xr:uid="{00000000-0005-0000-0000-00008E060000}"/>
    <cellStyle name="Normal 2 5 3 8 2" xfId="11201" xr:uid="{00000000-0005-0000-0000-00008F060000}"/>
    <cellStyle name="Normal 2 5 3 9" xfId="6233" xr:uid="{00000000-0005-0000-0000-000090060000}"/>
    <cellStyle name="Normal 2 5 3 9 2" xfId="11568" xr:uid="{00000000-0005-0000-0000-000091060000}"/>
    <cellStyle name="Normal 2 5 4" xfId="1589" xr:uid="{00000000-0005-0000-0000-000092060000}"/>
    <cellStyle name="Normal 2 5 4 2" xfId="2415" xr:uid="{00000000-0005-0000-0000-000093060000}"/>
    <cellStyle name="Normal 2 5 4 2 2" xfId="8363" xr:uid="{00000000-0005-0000-0000-000094060000}"/>
    <cellStyle name="Normal 2 5 4 3" xfId="4021" xr:uid="{00000000-0005-0000-0000-000095060000}"/>
    <cellStyle name="Normal 2 5 4 3 2" xfId="9653" xr:uid="{00000000-0005-0000-0000-000096060000}"/>
    <cellStyle name="Normal 2 5 4 4" xfId="4913" xr:uid="{00000000-0005-0000-0000-000097060000}"/>
    <cellStyle name="Normal 2 5 4 4 2" xfId="10535" xr:uid="{00000000-0005-0000-0000-000098060000}"/>
    <cellStyle name="Normal 2 5 4 5" xfId="7543" xr:uid="{00000000-0005-0000-0000-000099060000}"/>
    <cellStyle name="Normal 2 5 5" xfId="1103" xr:uid="{00000000-0005-0000-0000-00009A060000}"/>
    <cellStyle name="Normal 2 5 5 2" xfId="3537" xr:uid="{00000000-0005-0000-0000-00009B060000}"/>
    <cellStyle name="Normal 2 5 5 2 2" xfId="9175" xr:uid="{00000000-0005-0000-0000-00009C060000}"/>
    <cellStyle name="Normal 2 5 5 3" xfId="7065" xr:uid="{00000000-0005-0000-0000-00009D060000}"/>
    <cellStyle name="Normal 2 5 6" xfId="1937" xr:uid="{00000000-0005-0000-0000-00009E060000}"/>
    <cellStyle name="Normal 2 5 6 2" xfId="3088" xr:uid="{00000000-0005-0000-0000-00009F060000}"/>
    <cellStyle name="Normal 2 5 6 2 2" xfId="8739" xr:uid="{00000000-0005-0000-0000-0000A0060000}"/>
    <cellStyle name="Normal 2 5 6 3" xfId="7885" xr:uid="{00000000-0005-0000-0000-0000A1060000}"/>
    <cellStyle name="Normal 2 5 7" xfId="4152" xr:uid="{00000000-0005-0000-0000-0000A2060000}"/>
    <cellStyle name="Normal 2 5 7 2" xfId="9779" xr:uid="{00000000-0005-0000-0000-0000A3060000}"/>
    <cellStyle name="Normal 2 5 8" xfId="2622" xr:uid="{00000000-0005-0000-0000-0000A4060000}"/>
    <cellStyle name="Normal 2 5 8 2" xfId="8490" xr:uid="{00000000-0005-0000-0000-0000A5060000}"/>
    <cellStyle name="Normal 2 5 9" xfId="4435" xr:uid="{00000000-0005-0000-0000-0000A6060000}"/>
    <cellStyle name="Normal 2 5 9 2" xfId="10057" xr:uid="{00000000-0005-0000-0000-0000A7060000}"/>
    <cellStyle name="Normal 2 6" xfId="411" xr:uid="{00000000-0005-0000-0000-0000A8060000}"/>
    <cellStyle name="Normal 2 6 10" xfId="5837" xr:uid="{00000000-0005-0000-0000-0000A9060000}"/>
    <cellStyle name="Normal 2 6 10 2" xfId="11174" xr:uid="{00000000-0005-0000-0000-0000AA060000}"/>
    <cellStyle name="Normal 2 6 11" xfId="6206" xr:uid="{00000000-0005-0000-0000-0000AB060000}"/>
    <cellStyle name="Normal 2 6 11 2" xfId="11541" xr:uid="{00000000-0005-0000-0000-0000AC060000}"/>
    <cellStyle name="Normal 2 6 12" xfId="6630" xr:uid="{00000000-0005-0000-0000-0000AD060000}"/>
    <cellStyle name="Normal 2 6 2" xfId="532" xr:uid="{00000000-0005-0000-0000-0000AE060000}"/>
    <cellStyle name="Normal 2 6 2 2" xfId="2731" xr:uid="{00000000-0005-0000-0000-0000AF060000}"/>
    <cellStyle name="Normal 2 6 2 3" xfId="5370" xr:uid="{00000000-0005-0000-0000-0000B0060000}"/>
    <cellStyle name="Normal 2 6 3" xfId="531" xr:uid="{00000000-0005-0000-0000-0000B1060000}"/>
    <cellStyle name="Normal 2 6 3 2" xfId="2730" xr:uid="{00000000-0005-0000-0000-0000B2060000}"/>
    <cellStyle name="Normal 2 6 3 3" xfId="5369" xr:uid="{00000000-0005-0000-0000-0000B3060000}"/>
    <cellStyle name="Normal 2 6 4" xfId="1590" xr:uid="{00000000-0005-0000-0000-0000B4060000}"/>
    <cellStyle name="Normal 2 6 4 2" xfId="2416" xr:uid="{00000000-0005-0000-0000-0000B5060000}"/>
    <cellStyle name="Normal 2 6 4 2 2" xfId="8364" xr:uid="{00000000-0005-0000-0000-0000B6060000}"/>
    <cellStyle name="Normal 2 6 4 3" xfId="4022" xr:uid="{00000000-0005-0000-0000-0000B7060000}"/>
    <cellStyle name="Normal 2 6 4 3 2" xfId="9654" xr:uid="{00000000-0005-0000-0000-0000B8060000}"/>
    <cellStyle name="Normal 2 6 4 4" xfId="4914" xr:uid="{00000000-0005-0000-0000-0000B9060000}"/>
    <cellStyle name="Normal 2 6 4 4 2" xfId="10536" xr:uid="{00000000-0005-0000-0000-0000BA060000}"/>
    <cellStyle name="Normal 2 6 4 5" xfId="7544" xr:uid="{00000000-0005-0000-0000-0000BB060000}"/>
    <cellStyle name="Normal 2 6 5" xfId="1104" xr:uid="{00000000-0005-0000-0000-0000BC060000}"/>
    <cellStyle name="Normal 2 6 5 2" xfId="3538" xr:uid="{00000000-0005-0000-0000-0000BD060000}"/>
    <cellStyle name="Normal 2 6 5 2 2" xfId="9176" xr:uid="{00000000-0005-0000-0000-0000BE060000}"/>
    <cellStyle name="Normal 2 6 5 3" xfId="7066" xr:uid="{00000000-0005-0000-0000-0000BF060000}"/>
    <cellStyle name="Normal 2 6 6" xfId="1938" xr:uid="{00000000-0005-0000-0000-0000C0060000}"/>
    <cellStyle name="Normal 2 6 6 2" xfId="3089" xr:uid="{00000000-0005-0000-0000-0000C1060000}"/>
    <cellStyle name="Normal 2 6 6 2 2" xfId="8740" xr:uid="{00000000-0005-0000-0000-0000C2060000}"/>
    <cellStyle name="Normal 2 6 6 3" xfId="7886" xr:uid="{00000000-0005-0000-0000-0000C3060000}"/>
    <cellStyle name="Normal 2 6 7" xfId="2623" xr:uid="{00000000-0005-0000-0000-0000C4060000}"/>
    <cellStyle name="Normal 2 6 7 2" xfId="8491" xr:uid="{00000000-0005-0000-0000-0000C5060000}"/>
    <cellStyle name="Normal 2 6 8" xfId="4436" xr:uid="{00000000-0005-0000-0000-0000C6060000}"/>
    <cellStyle name="Normal 2 6 8 2" xfId="10058" xr:uid="{00000000-0005-0000-0000-0000C7060000}"/>
    <cellStyle name="Normal 2 6 9" xfId="5302" xr:uid="{00000000-0005-0000-0000-0000C8060000}"/>
    <cellStyle name="Normal 2 6 9 2" xfId="10805" xr:uid="{00000000-0005-0000-0000-0000C9060000}"/>
    <cellStyle name="Normal 2 7" xfId="533" xr:uid="{00000000-0005-0000-0000-0000CA060000}"/>
    <cellStyle name="Normal 2 7 2" xfId="534" xr:uid="{00000000-0005-0000-0000-0000CB060000}"/>
    <cellStyle name="Normal 2 7 2 2" xfId="2733" xr:uid="{00000000-0005-0000-0000-0000CC060000}"/>
    <cellStyle name="Normal 2 7 2 3" xfId="5372" xr:uid="{00000000-0005-0000-0000-0000CD060000}"/>
    <cellStyle name="Normal 2 7 3" xfId="2732" xr:uid="{00000000-0005-0000-0000-0000CE060000}"/>
    <cellStyle name="Normal 2 7 4" xfId="5371" xr:uid="{00000000-0005-0000-0000-0000CF060000}"/>
    <cellStyle name="Normal 2 8" xfId="535" xr:uid="{00000000-0005-0000-0000-0000D0060000}"/>
    <cellStyle name="Normal 2 8 2" xfId="536" xr:uid="{00000000-0005-0000-0000-0000D1060000}"/>
    <cellStyle name="Normal 2 8 2 2" xfId="537" xr:uid="{00000000-0005-0000-0000-0000D2060000}"/>
    <cellStyle name="Normal 2 8 2 2 2" xfId="2736" xr:uid="{00000000-0005-0000-0000-0000D3060000}"/>
    <cellStyle name="Normal 2 8 2 2 3" xfId="5375" xr:uid="{00000000-0005-0000-0000-0000D4060000}"/>
    <cellStyle name="Normal 2 8 2 3" xfId="2735" xr:uid="{00000000-0005-0000-0000-0000D5060000}"/>
    <cellStyle name="Normal 2 8 2 4" xfId="5374" xr:uid="{00000000-0005-0000-0000-0000D6060000}"/>
    <cellStyle name="Normal 2 8 2_Table 2 (Current Dollars)" xfId="538" xr:uid="{00000000-0005-0000-0000-0000D7060000}"/>
    <cellStyle name="Normal 2 8 3" xfId="2734" xr:uid="{00000000-0005-0000-0000-0000D8060000}"/>
    <cellStyle name="Normal 2 8 4" xfId="5373" xr:uid="{00000000-0005-0000-0000-0000D9060000}"/>
    <cellStyle name="Normal 2 9" xfId="539" xr:uid="{00000000-0005-0000-0000-0000DA060000}"/>
    <cellStyle name="Normal 2 9 2" xfId="2737" xr:uid="{00000000-0005-0000-0000-0000DB060000}"/>
    <cellStyle name="Normal 2 9 3" xfId="5376" xr:uid="{00000000-0005-0000-0000-0000DC060000}"/>
    <cellStyle name="Normal 2_Table 2 (Current Dollars)" xfId="540" xr:uid="{00000000-0005-0000-0000-0000DD060000}"/>
    <cellStyle name="Normal 20" xfId="541" xr:uid="{00000000-0005-0000-0000-0000DE060000}"/>
    <cellStyle name="Normal 20 2" xfId="2738" xr:uid="{00000000-0005-0000-0000-0000DF060000}"/>
    <cellStyle name="Normal 20 3" xfId="5377" xr:uid="{00000000-0005-0000-0000-0000E0060000}"/>
    <cellStyle name="Normal 21" xfId="542" xr:uid="{00000000-0005-0000-0000-0000E1060000}"/>
    <cellStyle name="Normal 21 2" xfId="543" xr:uid="{00000000-0005-0000-0000-0000E2060000}"/>
    <cellStyle name="Normal 21 2 2" xfId="2740" xr:uid="{00000000-0005-0000-0000-0000E3060000}"/>
    <cellStyle name="Normal 21 2 3" xfId="5379" xr:uid="{00000000-0005-0000-0000-0000E4060000}"/>
    <cellStyle name="Normal 21 3" xfId="2739" xr:uid="{00000000-0005-0000-0000-0000E5060000}"/>
    <cellStyle name="Normal 21 4" xfId="5378" xr:uid="{00000000-0005-0000-0000-0000E6060000}"/>
    <cellStyle name="Normal 22" xfId="544" xr:uid="{00000000-0005-0000-0000-0000E7060000}"/>
    <cellStyle name="Normal 22 2" xfId="545" xr:uid="{00000000-0005-0000-0000-0000E8060000}"/>
    <cellStyle name="Normal 22 2 2" xfId="2742" xr:uid="{00000000-0005-0000-0000-0000E9060000}"/>
    <cellStyle name="Normal 22 2 3" xfId="5381" xr:uid="{00000000-0005-0000-0000-0000EA060000}"/>
    <cellStyle name="Normal 22 3" xfId="2741" xr:uid="{00000000-0005-0000-0000-0000EB060000}"/>
    <cellStyle name="Normal 22 4" xfId="5380" xr:uid="{00000000-0005-0000-0000-0000EC060000}"/>
    <cellStyle name="Normal 23" xfId="546" xr:uid="{00000000-0005-0000-0000-0000ED060000}"/>
    <cellStyle name="Normal 23 2" xfId="547" xr:uid="{00000000-0005-0000-0000-0000EE060000}"/>
    <cellStyle name="Normal 23 2 2" xfId="2744" xr:uid="{00000000-0005-0000-0000-0000EF060000}"/>
    <cellStyle name="Normal 23 2 3" xfId="5383" xr:uid="{00000000-0005-0000-0000-0000F0060000}"/>
    <cellStyle name="Normal 23 3" xfId="2743" xr:uid="{00000000-0005-0000-0000-0000F1060000}"/>
    <cellStyle name="Normal 23 4" xfId="5382" xr:uid="{00000000-0005-0000-0000-0000F2060000}"/>
    <cellStyle name="Normal 24" xfId="548" xr:uid="{00000000-0005-0000-0000-0000F3060000}"/>
    <cellStyle name="Normal 24 2" xfId="549" xr:uid="{00000000-0005-0000-0000-0000F4060000}"/>
    <cellStyle name="Normal 24 2 2" xfId="2746" xr:uid="{00000000-0005-0000-0000-0000F5060000}"/>
    <cellStyle name="Normal 24 2 3" xfId="5385" xr:uid="{00000000-0005-0000-0000-0000F6060000}"/>
    <cellStyle name="Normal 24 3" xfId="2745" xr:uid="{00000000-0005-0000-0000-0000F7060000}"/>
    <cellStyle name="Normal 24 4" xfId="5384" xr:uid="{00000000-0005-0000-0000-0000F8060000}"/>
    <cellStyle name="Normal 25" xfId="550" xr:uid="{00000000-0005-0000-0000-0000F9060000}"/>
    <cellStyle name="Normal 25 2" xfId="551" xr:uid="{00000000-0005-0000-0000-0000FA060000}"/>
    <cellStyle name="Normal 25 2 2" xfId="2748" xr:uid="{00000000-0005-0000-0000-0000FB060000}"/>
    <cellStyle name="Normal 25 2 3" xfId="5387" xr:uid="{00000000-0005-0000-0000-0000FC060000}"/>
    <cellStyle name="Normal 25 3" xfId="2747" xr:uid="{00000000-0005-0000-0000-0000FD060000}"/>
    <cellStyle name="Normal 25 4" xfId="5386" xr:uid="{00000000-0005-0000-0000-0000FE060000}"/>
    <cellStyle name="Normal 26" xfId="552" xr:uid="{00000000-0005-0000-0000-0000FF060000}"/>
    <cellStyle name="Normal 26 2" xfId="553" xr:uid="{00000000-0005-0000-0000-000000070000}"/>
    <cellStyle name="Normal 26 2 2" xfId="2750" xr:uid="{00000000-0005-0000-0000-000001070000}"/>
    <cellStyle name="Normal 26 2 3" xfId="5389" xr:uid="{00000000-0005-0000-0000-000002070000}"/>
    <cellStyle name="Normal 26 3" xfId="2749" xr:uid="{00000000-0005-0000-0000-000003070000}"/>
    <cellStyle name="Normal 26 4" xfId="5388" xr:uid="{00000000-0005-0000-0000-000004070000}"/>
    <cellStyle name="Normal 27" xfId="554" xr:uid="{00000000-0005-0000-0000-000005070000}"/>
    <cellStyle name="Normal 27 2" xfId="555" xr:uid="{00000000-0005-0000-0000-000006070000}"/>
    <cellStyle name="Normal 27 2 2" xfId="2752" xr:uid="{00000000-0005-0000-0000-000007070000}"/>
    <cellStyle name="Normal 27 2 3" xfId="5391" xr:uid="{00000000-0005-0000-0000-000008070000}"/>
    <cellStyle name="Normal 27 3" xfId="2751" xr:uid="{00000000-0005-0000-0000-000009070000}"/>
    <cellStyle name="Normal 27 4" xfId="5390" xr:uid="{00000000-0005-0000-0000-00000A070000}"/>
    <cellStyle name="Normal 28" xfId="556" xr:uid="{00000000-0005-0000-0000-00000B070000}"/>
    <cellStyle name="Normal 28 2" xfId="557" xr:uid="{00000000-0005-0000-0000-00000C070000}"/>
    <cellStyle name="Normal 28 2 2" xfId="2754" xr:uid="{00000000-0005-0000-0000-00000D070000}"/>
    <cellStyle name="Normal 28 2 3" xfId="5393" xr:uid="{00000000-0005-0000-0000-00000E070000}"/>
    <cellStyle name="Normal 28 3" xfId="2753" xr:uid="{00000000-0005-0000-0000-00000F070000}"/>
    <cellStyle name="Normal 28 4" xfId="5392" xr:uid="{00000000-0005-0000-0000-000010070000}"/>
    <cellStyle name="Normal 29" xfId="558" xr:uid="{00000000-0005-0000-0000-000011070000}"/>
    <cellStyle name="Normal 29 2" xfId="559" xr:uid="{00000000-0005-0000-0000-000012070000}"/>
    <cellStyle name="Normal 29 2 2" xfId="2756" xr:uid="{00000000-0005-0000-0000-000013070000}"/>
    <cellStyle name="Normal 29 2 3" xfId="5395" xr:uid="{00000000-0005-0000-0000-000014070000}"/>
    <cellStyle name="Normal 29 3" xfId="2755" xr:uid="{00000000-0005-0000-0000-000015070000}"/>
    <cellStyle name="Normal 29 4" xfId="5394" xr:uid="{00000000-0005-0000-0000-000016070000}"/>
    <cellStyle name="Normal 3" xfId="100" xr:uid="{00000000-0005-0000-0000-000017070000}"/>
    <cellStyle name="Normal 3 10" xfId="1189" xr:uid="{00000000-0005-0000-0000-000018070000}"/>
    <cellStyle name="Normal 3 10 2" xfId="2015" xr:uid="{00000000-0005-0000-0000-000019070000}"/>
    <cellStyle name="Normal 3 10 2 2" xfId="7963" xr:uid="{00000000-0005-0000-0000-00001A070000}"/>
    <cellStyle name="Normal 3 10 3" xfId="3621" xr:uid="{00000000-0005-0000-0000-00001B070000}"/>
    <cellStyle name="Normal 3 10 3 2" xfId="9253" xr:uid="{00000000-0005-0000-0000-00001C070000}"/>
    <cellStyle name="Normal 3 10 4" xfId="4513" xr:uid="{00000000-0005-0000-0000-00001D070000}"/>
    <cellStyle name="Normal 3 10 4 2" xfId="10135" xr:uid="{00000000-0005-0000-0000-00001E070000}"/>
    <cellStyle name="Normal 3 10 5" xfId="7143" xr:uid="{00000000-0005-0000-0000-00001F070000}"/>
    <cellStyle name="Normal 3 11" xfId="1289" xr:uid="{00000000-0005-0000-0000-000020070000}"/>
    <cellStyle name="Normal 3 11 2" xfId="2115" xr:uid="{00000000-0005-0000-0000-000021070000}"/>
    <cellStyle name="Normal 3 11 2 2" xfId="8063" xr:uid="{00000000-0005-0000-0000-000022070000}"/>
    <cellStyle name="Normal 3 11 3" xfId="3721" xr:uid="{00000000-0005-0000-0000-000023070000}"/>
    <cellStyle name="Normal 3 11 3 2" xfId="9353" xr:uid="{00000000-0005-0000-0000-000024070000}"/>
    <cellStyle name="Normal 3 11 4" xfId="4613" xr:uid="{00000000-0005-0000-0000-000025070000}"/>
    <cellStyle name="Normal 3 11 4 2" xfId="10235" xr:uid="{00000000-0005-0000-0000-000026070000}"/>
    <cellStyle name="Normal 3 11 5" xfId="7243" xr:uid="{00000000-0005-0000-0000-000027070000}"/>
    <cellStyle name="Normal 3 12" xfId="1351" xr:uid="{00000000-0005-0000-0000-000028070000}"/>
    <cellStyle name="Normal 3 12 2" xfId="2177" xr:uid="{00000000-0005-0000-0000-000029070000}"/>
    <cellStyle name="Normal 3 12 2 2" xfId="8125" xr:uid="{00000000-0005-0000-0000-00002A070000}"/>
    <cellStyle name="Normal 3 12 3" xfId="3783" xr:uid="{00000000-0005-0000-0000-00002B070000}"/>
    <cellStyle name="Normal 3 12 3 2" xfId="9415" xr:uid="{00000000-0005-0000-0000-00002C070000}"/>
    <cellStyle name="Normal 3 12 4" xfId="4675" xr:uid="{00000000-0005-0000-0000-00002D070000}"/>
    <cellStyle name="Normal 3 12 4 2" xfId="10297" xr:uid="{00000000-0005-0000-0000-00002E070000}"/>
    <cellStyle name="Normal 3 12 5" xfId="7305" xr:uid="{00000000-0005-0000-0000-00002F070000}"/>
    <cellStyle name="Normal 3 13" xfId="1684" xr:uid="{00000000-0005-0000-0000-000030070000}"/>
    <cellStyle name="Normal 3 13 2" xfId="7636" xr:uid="{00000000-0005-0000-0000-000031070000}"/>
    <cellStyle name="Normal 3 14" xfId="2513" xr:uid="{00000000-0005-0000-0000-000032070000}"/>
    <cellStyle name="Normal 3 15" xfId="5011" xr:uid="{00000000-0005-0000-0000-000033070000}"/>
    <cellStyle name="Normal 3 16" xfId="124" xr:uid="{00000000-0005-0000-0000-000034070000}"/>
    <cellStyle name="Normal 3 17" xfId="6398" xr:uid="{00000000-0005-0000-0000-000035070000}"/>
    <cellStyle name="Normal 3 17 2" xfId="11731" xr:uid="{00000000-0005-0000-0000-000036070000}"/>
    <cellStyle name="Normal 3 2" xfId="125" xr:uid="{00000000-0005-0000-0000-000037070000}"/>
    <cellStyle name="Normal 3 2 2" xfId="412" xr:uid="{00000000-0005-0000-0000-000038070000}"/>
    <cellStyle name="Normal 3 2 2 10" xfId="5838" xr:uid="{00000000-0005-0000-0000-000039070000}"/>
    <cellStyle name="Normal 3 2 2 10 2" xfId="11175" xr:uid="{00000000-0005-0000-0000-00003A070000}"/>
    <cellStyle name="Normal 3 2 2 11" xfId="6207" xr:uid="{00000000-0005-0000-0000-00003B070000}"/>
    <cellStyle name="Normal 3 2 2 11 2" xfId="11542" xr:uid="{00000000-0005-0000-0000-00003C070000}"/>
    <cellStyle name="Normal 3 2 2 12" xfId="6631" xr:uid="{00000000-0005-0000-0000-00003D070000}"/>
    <cellStyle name="Normal 3 2 2 2" xfId="562" xr:uid="{00000000-0005-0000-0000-00003E070000}"/>
    <cellStyle name="Normal 3 2 2 2 10" xfId="6659" xr:uid="{00000000-0005-0000-0000-00003F070000}"/>
    <cellStyle name="Normal 3 2 2 2 2" xfId="1619" xr:uid="{00000000-0005-0000-0000-000040070000}"/>
    <cellStyle name="Normal 3 2 2 2 2 2" xfId="2445" xr:uid="{00000000-0005-0000-0000-000041070000}"/>
    <cellStyle name="Normal 3 2 2 2 2 2 2" xfId="8393" xr:uid="{00000000-0005-0000-0000-000042070000}"/>
    <cellStyle name="Normal 3 2 2 2 2 3" xfId="4051" xr:uid="{00000000-0005-0000-0000-000043070000}"/>
    <cellStyle name="Normal 3 2 2 2 2 3 2" xfId="9683" xr:uid="{00000000-0005-0000-0000-000044070000}"/>
    <cellStyle name="Normal 3 2 2 2 2 4" xfId="4943" xr:uid="{00000000-0005-0000-0000-000045070000}"/>
    <cellStyle name="Normal 3 2 2 2 2 4 2" xfId="10565" xr:uid="{00000000-0005-0000-0000-000046070000}"/>
    <cellStyle name="Normal 3 2 2 2 2 5" xfId="7573" xr:uid="{00000000-0005-0000-0000-000047070000}"/>
    <cellStyle name="Normal 3 2 2 2 3" xfId="1134" xr:uid="{00000000-0005-0000-0000-000048070000}"/>
    <cellStyle name="Normal 3 2 2 2 3 2" xfId="3568" xr:uid="{00000000-0005-0000-0000-000049070000}"/>
    <cellStyle name="Normal 3 2 2 2 3 2 2" xfId="9205" xr:uid="{00000000-0005-0000-0000-00004A070000}"/>
    <cellStyle name="Normal 3 2 2 2 3 3" xfId="7095" xr:uid="{00000000-0005-0000-0000-00004B070000}"/>
    <cellStyle name="Normal 3 2 2 2 4" xfId="1967" xr:uid="{00000000-0005-0000-0000-00004C070000}"/>
    <cellStyle name="Normal 3 2 2 2 4 2" xfId="3119" xr:uid="{00000000-0005-0000-0000-00004D070000}"/>
    <cellStyle name="Normal 3 2 2 2 4 2 2" xfId="8769" xr:uid="{00000000-0005-0000-0000-00004E070000}"/>
    <cellStyle name="Normal 3 2 2 2 4 3" xfId="7915" xr:uid="{00000000-0005-0000-0000-00004F070000}"/>
    <cellStyle name="Normal 3 2 2 2 5" xfId="2759" xr:uid="{00000000-0005-0000-0000-000050070000}"/>
    <cellStyle name="Normal 3 2 2 2 5 2" xfId="8532" xr:uid="{00000000-0005-0000-0000-000051070000}"/>
    <cellStyle name="Normal 3 2 2 2 6" xfId="4465" xr:uid="{00000000-0005-0000-0000-000052070000}"/>
    <cellStyle name="Normal 3 2 2 2 6 2" xfId="10087" xr:uid="{00000000-0005-0000-0000-000053070000}"/>
    <cellStyle name="Normal 3 2 2 2 7" xfId="5398" xr:uid="{00000000-0005-0000-0000-000054070000}"/>
    <cellStyle name="Normal 3 2 2 2 7 2" xfId="10835" xr:uid="{00000000-0005-0000-0000-000055070000}"/>
    <cellStyle name="Normal 3 2 2 2 8" xfId="5866" xr:uid="{00000000-0005-0000-0000-000056070000}"/>
    <cellStyle name="Normal 3 2 2 2 8 2" xfId="11203" xr:uid="{00000000-0005-0000-0000-000057070000}"/>
    <cellStyle name="Normal 3 2 2 2 9" xfId="6235" xr:uid="{00000000-0005-0000-0000-000058070000}"/>
    <cellStyle name="Normal 3 2 2 2 9 2" xfId="11570" xr:uid="{00000000-0005-0000-0000-000059070000}"/>
    <cellStyle name="Normal 3 2 2 3" xfId="1591" xr:uid="{00000000-0005-0000-0000-00005A070000}"/>
    <cellStyle name="Normal 3 2 2 3 2" xfId="2417" xr:uid="{00000000-0005-0000-0000-00005B070000}"/>
    <cellStyle name="Normal 3 2 2 3 2 2" xfId="8365" xr:uid="{00000000-0005-0000-0000-00005C070000}"/>
    <cellStyle name="Normal 3 2 2 3 3" xfId="4023" xr:uid="{00000000-0005-0000-0000-00005D070000}"/>
    <cellStyle name="Normal 3 2 2 3 3 2" xfId="9655" xr:uid="{00000000-0005-0000-0000-00005E070000}"/>
    <cellStyle name="Normal 3 2 2 3 4" xfId="4915" xr:uid="{00000000-0005-0000-0000-00005F070000}"/>
    <cellStyle name="Normal 3 2 2 3 4 2" xfId="10537" xr:uid="{00000000-0005-0000-0000-000060070000}"/>
    <cellStyle name="Normal 3 2 2 3 5" xfId="7545" xr:uid="{00000000-0005-0000-0000-000061070000}"/>
    <cellStyle name="Normal 3 2 2 4" xfId="1105" xr:uid="{00000000-0005-0000-0000-000062070000}"/>
    <cellStyle name="Normal 3 2 2 4 2" xfId="3539" xr:uid="{00000000-0005-0000-0000-000063070000}"/>
    <cellStyle name="Normal 3 2 2 4 2 2" xfId="9177" xr:uid="{00000000-0005-0000-0000-000064070000}"/>
    <cellStyle name="Normal 3 2 2 4 3" xfId="7067" xr:uid="{00000000-0005-0000-0000-000065070000}"/>
    <cellStyle name="Normal 3 2 2 5" xfId="1939" xr:uid="{00000000-0005-0000-0000-000066070000}"/>
    <cellStyle name="Normal 3 2 2 5 2" xfId="3090" xr:uid="{00000000-0005-0000-0000-000067070000}"/>
    <cellStyle name="Normal 3 2 2 5 2 2" xfId="8741" xr:uid="{00000000-0005-0000-0000-000068070000}"/>
    <cellStyle name="Normal 3 2 2 5 3" xfId="7887" xr:uid="{00000000-0005-0000-0000-000069070000}"/>
    <cellStyle name="Normal 3 2 2 6" xfId="4154" xr:uid="{00000000-0005-0000-0000-00006A070000}"/>
    <cellStyle name="Normal 3 2 2 6 2" xfId="9781" xr:uid="{00000000-0005-0000-0000-00006B070000}"/>
    <cellStyle name="Normal 3 2 2 7" xfId="2624" xr:uid="{00000000-0005-0000-0000-00006C070000}"/>
    <cellStyle name="Normal 3 2 2 7 2" xfId="8492" xr:uid="{00000000-0005-0000-0000-00006D070000}"/>
    <cellStyle name="Normal 3 2 2 8" xfId="4437" xr:uid="{00000000-0005-0000-0000-00006E070000}"/>
    <cellStyle name="Normal 3 2 2 8 2" xfId="10059" xr:uid="{00000000-0005-0000-0000-00006F070000}"/>
    <cellStyle name="Normal 3 2 2 9" xfId="5303" xr:uid="{00000000-0005-0000-0000-000070070000}"/>
    <cellStyle name="Normal 3 2 2 9 2" xfId="10806" xr:uid="{00000000-0005-0000-0000-000071070000}"/>
    <cellStyle name="Normal 3 2 3" xfId="413" xr:uid="{00000000-0005-0000-0000-000072070000}"/>
    <cellStyle name="Normal 3 2 3 10" xfId="6632" xr:uid="{00000000-0005-0000-0000-000073070000}"/>
    <cellStyle name="Normal 3 2 3 2" xfId="1592" xr:uid="{00000000-0005-0000-0000-000074070000}"/>
    <cellStyle name="Normal 3 2 3 2 2" xfId="2418" xr:uid="{00000000-0005-0000-0000-000075070000}"/>
    <cellStyle name="Normal 3 2 3 2 2 2" xfId="8366" xr:uid="{00000000-0005-0000-0000-000076070000}"/>
    <cellStyle name="Normal 3 2 3 2 3" xfId="4024" xr:uid="{00000000-0005-0000-0000-000077070000}"/>
    <cellStyle name="Normal 3 2 3 2 3 2" xfId="9656" xr:uid="{00000000-0005-0000-0000-000078070000}"/>
    <cellStyle name="Normal 3 2 3 2 4" xfId="4916" xr:uid="{00000000-0005-0000-0000-000079070000}"/>
    <cellStyle name="Normal 3 2 3 2 4 2" xfId="10538" xr:uid="{00000000-0005-0000-0000-00007A070000}"/>
    <cellStyle name="Normal 3 2 3 2 5" xfId="7546" xr:uid="{00000000-0005-0000-0000-00007B070000}"/>
    <cellStyle name="Normal 3 2 3 3" xfId="1106" xr:uid="{00000000-0005-0000-0000-00007C070000}"/>
    <cellStyle name="Normal 3 2 3 3 2" xfId="3540" xr:uid="{00000000-0005-0000-0000-00007D070000}"/>
    <cellStyle name="Normal 3 2 3 3 2 2" xfId="9178" xr:uid="{00000000-0005-0000-0000-00007E070000}"/>
    <cellStyle name="Normal 3 2 3 3 3" xfId="7068" xr:uid="{00000000-0005-0000-0000-00007F070000}"/>
    <cellStyle name="Normal 3 2 3 4" xfId="1940" xr:uid="{00000000-0005-0000-0000-000080070000}"/>
    <cellStyle name="Normal 3 2 3 4 2" xfId="3091" xr:uid="{00000000-0005-0000-0000-000081070000}"/>
    <cellStyle name="Normal 3 2 3 4 2 2" xfId="8742" xr:uid="{00000000-0005-0000-0000-000082070000}"/>
    <cellStyle name="Normal 3 2 3 4 3" xfId="7888" xr:uid="{00000000-0005-0000-0000-000083070000}"/>
    <cellStyle name="Normal 3 2 3 5" xfId="2625" xr:uid="{00000000-0005-0000-0000-000084070000}"/>
    <cellStyle name="Normal 3 2 3 5 2" xfId="8493" xr:uid="{00000000-0005-0000-0000-000085070000}"/>
    <cellStyle name="Normal 3 2 3 6" xfId="4438" xr:uid="{00000000-0005-0000-0000-000086070000}"/>
    <cellStyle name="Normal 3 2 3 6 2" xfId="10060" xr:uid="{00000000-0005-0000-0000-000087070000}"/>
    <cellStyle name="Normal 3 2 3 7" xfId="5304" xr:uid="{00000000-0005-0000-0000-000088070000}"/>
    <cellStyle name="Normal 3 2 3 7 2" xfId="10807" xr:uid="{00000000-0005-0000-0000-000089070000}"/>
    <cellStyle name="Normal 3 2 3 8" xfId="5839" xr:uid="{00000000-0005-0000-0000-00008A070000}"/>
    <cellStyle name="Normal 3 2 3 8 2" xfId="11176" xr:uid="{00000000-0005-0000-0000-00008B070000}"/>
    <cellStyle name="Normal 3 2 3 9" xfId="6208" xr:uid="{00000000-0005-0000-0000-00008C070000}"/>
    <cellStyle name="Normal 3 2 3 9 2" xfId="11543" xr:uid="{00000000-0005-0000-0000-00008D070000}"/>
    <cellStyle name="Normal 3 2 4" xfId="561" xr:uid="{00000000-0005-0000-0000-00008E070000}"/>
    <cellStyle name="Normal 3 2 4 10" xfId="6658" xr:uid="{00000000-0005-0000-0000-00008F070000}"/>
    <cellStyle name="Normal 3 2 4 2" xfId="1618" xr:uid="{00000000-0005-0000-0000-000090070000}"/>
    <cellStyle name="Normal 3 2 4 2 2" xfId="2444" xr:uid="{00000000-0005-0000-0000-000091070000}"/>
    <cellStyle name="Normal 3 2 4 2 2 2" xfId="8392" xr:uid="{00000000-0005-0000-0000-000092070000}"/>
    <cellStyle name="Normal 3 2 4 2 3" xfId="4050" xr:uid="{00000000-0005-0000-0000-000093070000}"/>
    <cellStyle name="Normal 3 2 4 2 3 2" xfId="9682" xr:uid="{00000000-0005-0000-0000-000094070000}"/>
    <cellStyle name="Normal 3 2 4 2 4" xfId="4942" xr:uid="{00000000-0005-0000-0000-000095070000}"/>
    <cellStyle name="Normal 3 2 4 2 4 2" xfId="10564" xr:uid="{00000000-0005-0000-0000-000096070000}"/>
    <cellStyle name="Normal 3 2 4 2 5" xfId="7572" xr:uid="{00000000-0005-0000-0000-000097070000}"/>
    <cellStyle name="Normal 3 2 4 3" xfId="1133" xr:uid="{00000000-0005-0000-0000-000098070000}"/>
    <cellStyle name="Normal 3 2 4 3 2" xfId="3567" xr:uid="{00000000-0005-0000-0000-000099070000}"/>
    <cellStyle name="Normal 3 2 4 3 2 2" xfId="9204" xr:uid="{00000000-0005-0000-0000-00009A070000}"/>
    <cellStyle name="Normal 3 2 4 3 3" xfId="7094" xr:uid="{00000000-0005-0000-0000-00009B070000}"/>
    <cellStyle name="Normal 3 2 4 4" xfId="1966" xr:uid="{00000000-0005-0000-0000-00009C070000}"/>
    <cellStyle name="Normal 3 2 4 4 2" xfId="3118" xr:uid="{00000000-0005-0000-0000-00009D070000}"/>
    <cellStyle name="Normal 3 2 4 4 2 2" xfId="8768" xr:uid="{00000000-0005-0000-0000-00009E070000}"/>
    <cellStyle name="Normal 3 2 4 4 3" xfId="7914" xr:uid="{00000000-0005-0000-0000-00009F070000}"/>
    <cellStyle name="Normal 3 2 4 5" xfId="2758" xr:uid="{00000000-0005-0000-0000-0000A0070000}"/>
    <cellStyle name="Normal 3 2 4 5 2" xfId="8531" xr:uid="{00000000-0005-0000-0000-0000A1070000}"/>
    <cellStyle name="Normal 3 2 4 6" xfId="4464" xr:uid="{00000000-0005-0000-0000-0000A2070000}"/>
    <cellStyle name="Normal 3 2 4 6 2" xfId="10086" xr:uid="{00000000-0005-0000-0000-0000A3070000}"/>
    <cellStyle name="Normal 3 2 4 7" xfId="5397" xr:uid="{00000000-0005-0000-0000-0000A4070000}"/>
    <cellStyle name="Normal 3 2 4 7 2" xfId="10834" xr:uid="{00000000-0005-0000-0000-0000A5070000}"/>
    <cellStyle name="Normal 3 2 4 8" xfId="5865" xr:uid="{00000000-0005-0000-0000-0000A6070000}"/>
    <cellStyle name="Normal 3 2 4 8 2" xfId="11202" xr:uid="{00000000-0005-0000-0000-0000A7070000}"/>
    <cellStyle name="Normal 3 2 4 9" xfId="6234" xr:uid="{00000000-0005-0000-0000-0000A8070000}"/>
    <cellStyle name="Normal 3 2 4 9 2" xfId="11569" xr:uid="{00000000-0005-0000-0000-0000A9070000}"/>
    <cellStyle name="Normal 3 2 5" xfId="4153" xr:uid="{00000000-0005-0000-0000-0000AA070000}"/>
    <cellStyle name="Normal 3 2 5 2" xfId="9780" xr:uid="{00000000-0005-0000-0000-0000AB070000}"/>
    <cellStyle name="Normal 3 2 6" xfId="2514" xr:uid="{00000000-0005-0000-0000-0000AC070000}"/>
    <cellStyle name="Normal 3 2 7" xfId="5012" xr:uid="{00000000-0005-0000-0000-0000AD070000}"/>
    <cellStyle name="Normal 3 3" xfId="157" xr:uid="{00000000-0005-0000-0000-0000AE070000}"/>
    <cellStyle name="Normal 3 3 2" xfId="564" xr:uid="{00000000-0005-0000-0000-0000AF070000}"/>
    <cellStyle name="Normal 3 3 2 2" xfId="2761" xr:uid="{00000000-0005-0000-0000-0000B0070000}"/>
    <cellStyle name="Normal 3 3 2 3" xfId="5400" xr:uid="{00000000-0005-0000-0000-0000B1070000}"/>
    <cellStyle name="Normal 3 3 3" xfId="563" xr:uid="{00000000-0005-0000-0000-0000B2070000}"/>
    <cellStyle name="Normal 3 3 3 2" xfId="2760" xr:uid="{00000000-0005-0000-0000-0000B3070000}"/>
    <cellStyle name="Normal 3 3 3 3" xfId="5399" xr:uid="{00000000-0005-0000-0000-0000B4070000}"/>
    <cellStyle name="Normal 3 3 4" xfId="2518" xr:uid="{00000000-0005-0000-0000-0000B5070000}"/>
    <cellStyle name="Normal 3 3 5" xfId="5026" xr:uid="{00000000-0005-0000-0000-0000B6070000}"/>
    <cellStyle name="Normal 3 4" xfId="160" xr:uid="{00000000-0005-0000-0000-0000B7070000}"/>
    <cellStyle name="Normal 3 4 10" xfId="1190" xr:uid="{00000000-0005-0000-0000-0000B8070000}"/>
    <cellStyle name="Normal 3 4 10 2" xfId="2016" xr:uid="{00000000-0005-0000-0000-0000B9070000}"/>
    <cellStyle name="Normal 3 4 10 2 2" xfId="7964" xr:uid="{00000000-0005-0000-0000-0000BA070000}"/>
    <cellStyle name="Normal 3 4 10 3" xfId="3622" xr:uid="{00000000-0005-0000-0000-0000BB070000}"/>
    <cellStyle name="Normal 3 4 10 3 2" xfId="9254" xr:uid="{00000000-0005-0000-0000-0000BC070000}"/>
    <cellStyle name="Normal 3 4 10 4" xfId="4514" xr:uid="{00000000-0005-0000-0000-0000BD070000}"/>
    <cellStyle name="Normal 3 4 10 4 2" xfId="10136" xr:uid="{00000000-0005-0000-0000-0000BE070000}"/>
    <cellStyle name="Normal 3 4 10 5" xfId="7144" xr:uid="{00000000-0005-0000-0000-0000BF070000}"/>
    <cellStyle name="Normal 3 4 11" xfId="1290" xr:uid="{00000000-0005-0000-0000-0000C0070000}"/>
    <cellStyle name="Normal 3 4 11 2" xfId="2116" xr:uid="{00000000-0005-0000-0000-0000C1070000}"/>
    <cellStyle name="Normal 3 4 11 2 2" xfId="8064" xr:uid="{00000000-0005-0000-0000-0000C2070000}"/>
    <cellStyle name="Normal 3 4 11 3" xfId="3722" xr:uid="{00000000-0005-0000-0000-0000C3070000}"/>
    <cellStyle name="Normal 3 4 11 3 2" xfId="9354" xr:uid="{00000000-0005-0000-0000-0000C4070000}"/>
    <cellStyle name="Normal 3 4 11 4" xfId="4614" xr:uid="{00000000-0005-0000-0000-0000C5070000}"/>
    <cellStyle name="Normal 3 4 11 4 2" xfId="10236" xr:uid="{00000000-0005-0000-0000-0000C6070000}"/>
    <cellStyle name="Normal 3 4 11 5" xfId="7244" xr:uid="{00000000-0005-0000-0000-0000C7070000}"/>
    <cellStyle name="Normal 3 4 12" xfId="1352" xr:uid="{00000000-0005-0000-0000-0000C8070000}"/>
    <cellStyle name="Normal 3 4 12 2" xfId="2178" xr:uid="{00000000-0005-0000-0000-0000C9070000}"/>
    <cellStyle name="Normal 3 4 12 2 2" xfId="8126" xr:uid="{00000000-0005-0000-0000-0000CA070000}"/>
    <cellStyle name="Normal 3 4 12 3" xfId="3784" xr:uid="{00000000-0005-0000-0000-0000CB070000}"/>
    <cellStyle name="Normal 3 4 12 3 2" xfId="9416" xr:uid="{00000000-0005-0000-0000-0000CC070000}"/>
    <cellStyle name="Normal 3 4 12 4" xfId="4676" xr:uid="{00000000-0005-0000-0000-0000CD070000}"/>
    <cellStyle name="Normal 3 4 12 4 2" xfId="10298" xr:uid="{00000000-0005-0000-0000-0000CE070000}"/>
    <cellStyle name="Normal 3 4 12 5" xfId="7306" xr:uid="{00000000-0005-0000-0000-0000CF070000}"/>
    <cellStyle name="Normal 3 4 13" xfId="1651" xr:uid="{00000000-0005-0000-0000-0000D0070000}"/>
    <cellStyle name="Normal 3 4 13 2" xfId="2477" xr:uid="{00000000-0005-0000-0000-0000D1070000}"/>
    <cellStyle name="Normal 3 4 13 2 2" xfId="8425" xr:uid="{00000000-0005-0000-0000-0000D2070000}"/>
    <cellStyle name="Normal 3 4 13 3" xfId="4083" xr:uid="{00000000-0005-0000-0000-0000D3070000}"/>
    <cellStyle name="Normal 3 4 13 3 2" xfId="9715" xr:uid="{00000000-0005-0000-0000-0000D4070000}"/>
    <cellStyle name="Normal 3 4 13 4" xfId="4975" xr:uid="{00000000-0005-0000-0000-0000D5070000}"/>
    <cellStyle name="Normal 3 4 13 4 2" xfId="10597" xr:uid="{00000000-0005-0000-0000-0000D6070000}"/>
    <cellStyle name="Normal 3 4 13 5" xfId="7605" xr:uid="{00000000-0005-0000-0000-0000D7070000}"/>
    <cellStyle name="Normal 3 4 14" xfId="853" xr:uid="{00000000-0005-0000-0000-0000D8070000}"/>
    <cellStyle name="Normal 3 4 14 2" xfId="3287" xr:uid="{00000000-0005-0000-0000-0000D9070000}"/>
    <cellStyle name="Normal 3 4 14 2 2" xfId="8931" xr:uid="{00000000-0005-0000-0000-0000DA070000}"/>
    <cellStyle name="Normal 3 4 14 3" xfId="6821" xr:uid="{00000000-0005-0000-0000-0000DB070000}"/>
    <cellStyle name="Normal 3 4 15" xfId="1693" xr:uid="{00000000-0005-0000-0000-0000DC070000}"/>
    <cellStyle name="Normal 3 4 15 2" xfId="2901" xr:uid="{00000000-0005-0000-0000-0000DD070000}"/>
    <cellStyle name="Normal 3 4 15 2 2" xfId="8568" xr:uid="{00000000-0005-0000-0000-0000DE070000}"/>
    <cellStyle name="Normal 3 4 15 3" xfId="7641" xr:uid="{00000000-0005-0000-0000-0000DF070000}"/>
    <cellStyle name="Normal 3 4 16" xfId="2519" xr:uid="{00000000-0005-0000-0000-0000E0070000}"/>
    <cellStyle name="Normal 3 4 16 2" xfId="8457" xr:uid="{00000000-0005-0000-0000-0000E1070000}"/>
    <cellStyle name="Normal 3 4 17" xfId="4191" xr:uid="{00000000-0005-0000-0000-0000E2070000}"/>
    <cellStyle name="Normal 3 4 17 2" xfId="9813" xr:uid="{00000000-0005-0000-0000-0000E3070000}"/>
    <cellStyle name="Normal 3 4 18" xfId="5027" xr:uid="{00000000-0005-0000-0000-0000E4070000}"/>
    <cellStyle name="Normal 3 4 18 2" xfId="10633" xr:uid="{00000000-0005-0000-0000-0000E5070000}"/>
    <cellStyle name="Normal 3 4 19" xfId="5665" xr:uid="{00000000-0005-0000-0000-0000E6070000}"/>
    <cellStyle name="Normal 3 4 19 2" xfId="11002" xr:uid="{00000000-0005-0000-0000-0000E7070000}"/>
    <cellStyle name="Normal 3 4 2" xfId="164" xr:uid="{00000000-0005-0000-0000-0000E8070000}"/>
    <cellStyle name="Normal 3 4 2 10" xfId="1292" xr:uid="{00000000-0005-0000-0000-0000E9070000}"/>
    <cellStyle name="Normal 3 4 2 10 2" xfId="2118" xr:uid="{00000000-0005-0000-0000-0000EA070000}"/>
    <cellStyle name="Normal 3 4 2 10 2 2" xfId="8066" xr:uid="{00000000-0005-0000-0000-0000EB070000}"/>
    <cellStyle name="Normal 3 4 2 10 3" xfId="3724" xr:uid="{00000000-0005-0000-0000-0000EC070000}"/>
    <cellStyle name="Normal 3 4 2 10 3 2" xfId="9356" xr:uid="{00000000-0005-0000-0000-0000ED070000}"/>
    <cellStyle name="Normal 3 4 2 10 4" xfId="4616" xr:uid="{00000000-0005-0000-0000-0000EE070000}"/>
    <cellStyle name="Normal 3 4 2 10 4 2" xfId="10238" xr:uid="{00000000-0005-0000-0000-0000EF070000}"/>
    <cellStyle name="Normal 3 4 2 10 5" xfId="7246" xr:uid="{00000000-0005-0000-0000-0000F0070000}"/>
    <cellStyle name="Normal 3 4 2 11" xfId="1354" xr:uid="{00000000-0005-0000-0000-0000F1070000}"/>
    <cellStyle name="Normal 3 4 2 11 2" xfId="2180" xr:uid="{00000000-0005-0000-0000-0000F2070000}"/>
    <cellStyle name="Normal 3 4 2 11 2 2" xfId="8128" xr:uid="{00000000-0005-0000-0000-0000F3070000}"/>
    <cellStyle name="Normal 3 4 2 11 3" xfId="3786" xr:uid="{00000000-0005-0000-0000-0000F4070000}"/>
    <cellStyle name="Normal 3 4 2 11 3 2" xfId="9418" xr:uid="{00000000-0005-0000-0000-0000F5070000}"/>
    <cellStyle name="Normal 3 4 2 11 4" xfId="4678" xr:uid="{00000000-0005-0000-0000-0000F6070000}"/>
    <cellStyle name="Normal 3 4 2 11 4 2" xfId="10300" xr:uid="{00000000-0005-0000-0000-0000F7070000}"/>
    <cellStyle name="Normal 3 4 2 11 5" xfId="7308" xr:uid="{00000000-0005-0000-0000-0000F8070000}"/>
    <cellStyle name="Normal 3 4 2 12" xfId="1653" xr:uid="{00000000-0005-0000-0000-0000F9070000}"/>
    <cellStyle name="Normal 3 4 2 12 2" xfId="2479" xr:uid="{00000000-0005-0000-0000-0000FA070000}"/>
    <cellStyle name="Normal 3 4 2 12 2 2" xfId="8427" xr:uid="{00000000-0005-0000-0000-0000FB070000}"/>
    <cellStyle name="Normal 3 4 2 12 3" xfId="4085" xr:uid="{00000000-0005-0000-0000-0000FC070000}"/>
    <cellStyle name="Normal 3 4 2 12 3 2" xfId="9717" xr:uid="{00000000-0005-0000-0000-0000FD070000}"/>
    <cellStyle name="Normal 3 4 2 12 4" xfId="4977" xr:uid="{00000000-0005-0000-0000-0000FE070000}"/>
    <cellStyle name="Normal 3 4 2 12 4 2" xfId="10599" xr:uid="{00000000-0005-0000-0000-0000FF070000}"/>
    <cellStyle name="Normal 3 4 2 12 5" xfId="7607" xr:uid="{00000000-0005-0000-0000-000000080000}"/>
    <cellStyle name="Normal 3 4 2 13" xfId="855" xr:uid="{00000000-0005-0000-0000-000001080000}"/>
    <cellStyle name="Normal 3 4 2 13 2" xfId="3289" xr:uid="{00000000-0005-0000-0000-000002080000}"/>
    <cellStyle name="Normal 3 4 2 13 2 2" xfId="8933" xr:uid="{00000000-0005-0000-0000-000003080000}"/>
    <cellStyle name="Normal 3 4 2 13 3" xfId="6823" xr:uid="{00000000-0005-0000-0000-000004080000}"/>
    <cellStyle name="Normal 3 4 2 14" xfId="1695" xr:uid="{00000000-0005-0000-0000-000005080000}"/>
    <cellStyle name="Normal 3 4 2 14 2" xfId="2904" xr:uid="{00000000-0005-0000-0000-000006080000}"/>
    <cellStyle name="Normal 3 4 2 14 2 2" xfId="8570" xr:uid="{00000000-0005-0000-0000-000007080000}"/>
    <cellStyle name="Normal 3 4 2 14 3" xfId="7643" xr:uid="{00000000-0005-0000-0000-000008080000}"/>
    <cellStyle name="Normal 3 4 2 15" xfId="4155" xr:uid="{00000000-0005-0000-0000-000009080000}"/>
    <cellStyle name="Normal 3 4 2 15 2" xfId="9782" xr:uid="{00000000-0005-0000-0000-00000A080000}"/>
    <cellStyle name="Normal 3 4 2 16" xfId="2522" xr:uid="{00000000-0005-0000-0000-00000B080000}"/>
    <cellStyle name="Normal 3 4 2 16 2" xfId="8459" xr:uid="{00000000-0005-0000-0000-00000C080000}"/>
    <cellStyle name="Normal 3 4 2 17" xfId="4193" xr:uid="{00000000-0005-0000-0000-00000D080000}"/>
    <cellStyle name="Normal 3 4 2 17 2" xfId="9815" xr:uid="{00000000-0005-0000-0000-00000E080000}"/>
    <cellStyle name="Normal 3 4 2 18" xfId="5030" xr:uid="{00000000-0005-0000-0000-00000F080000}"/>
    <cellStyle name="Normal 3 4 2 18 2" xfId="10635" xr:uid="{00000000-0005-0000-0000-000010080000}"/>
    <cellStyle name="Normal 3 4 2 19" xfId="5667" xr:uid="{00000000-0005-0000-0000-000011080000}"/>
    <cellStyle name="Normal 3 4 2 19 2" xfId="11004" xr:uid="{00000000-0005-0000-0000-000012080000}"/>
    <cellStyle name="Normal 3 4 2 2" xfId="168" xr:uid="{00000000-0005-0000-0000-000013080000}"/>
    <cellStyle name="Normal 3 4 2 2 10" xfId="1358" xr:uid="{00000000-0005-0000-0000-000014080000}"/>
    <cellStyle name="Normal 3 4 2 2 10 2" xfId="2184" xr:uid="{00000000-0005-0000-0000-000015080000}"/>
    <cellStyle name="Normal 3 4 2 2 10 2 2" xfId="8132" xr:uid="{00000000-0005-0000-0000-000016080000}"/>
    <cellStyle name="Normal 3 4 2 2 10 3" xfId="3790" xr:uid="{00000000-0005-0000-0000-000017080000}"/>
    <cellStyle name="Normal 3 4 2 2 10 3 2" xfId="9422" xr:uid="{00000000-0005-0000-0000-000018080000}"/>
    <cellStyle name="Normal 3 4 2 2 10 4" xfId="4682" xr:uid="{00000000-0005-0000-0000-000019080000}"/>
    <cellStyle name="Normal 3 4 2 2 10 4 2" xfId="10304" xr:uid="{00000000-0005-0000-0000-00001A080000}"/>
    <cellStyle name="Normal 3 4 2 2 10 5" xfId="7312" xr:uid="{00000000-0005-0000-0000-00001B080000}"/>
    <cellStyle name="Normal 3 4 2 2 11" xfId="1657" xr:uid="{00000000-0005-0000-0000-00001C080000}"/>
    <cellStyle name="Normal 3 4 2 2 11 2" xfId="2483" xr:uid="{00000000-0005-0000-0000-00001D080000}"/>
    <cellStyle name="Normal 3 4 2 2 11 2 2" xfId="8431" xr:uid="{00000000-0005-0000-0000-00001E080000}"/>
    <cellStyle name="Normal 3 4 2 2 11 3" xfId="4089" xr:uid="{00000000-0005-0000-0000-00001F080000}"/>
    <cellStyle name="Normal 3 4 2 2 11 3 2" xfId="9721" xr:uid="{00000000-0005-0000-0000-000020080000}"/>
    <cellStyle name="Normal 3 4 2 2 11 4" xfId="4981" xr:uid="{00000000-0005-0000-0000-000021080000}"/>
    <cellStyle name="Normal 3 4 2 2 11 4 2" xfId="10603" xr:uid="{00000000-0005-0000-0000-000022080000}"/>
    <cellStyle name="Normal 3 4 2 2 11 5" xfId="7611" xr:uid="{00000000-0005-0000-0000-000023080000}"/>
    <cellStyle name="Normal 3 4 2 2 12" xfId="859" xr:uid="{00000000-0005-0000-0000-000024080000}"/>
    <cellStyle name="Normal 3 4 2 2 12 2" xfId="3293" xr:uid="{00000000-0005-0000-0000-000025080000}"/>
    <cellStyle name="Normal 3 4 2 2 12 2 2" xfId="8937" xr:uid="{00000000-0005-0000-0000-000026080000}"/>
    <cellStyle name="Normal 3 4 2 2 12 3" xfId="6827" xr:uid="{00000000-0005-0000-0000-000027080000}"/>
    <cellStyle name="Normal 3 4 2 2 13" xfId="1699" xr:uid="{00000000-0005-0000-0000-000028080000}"/>
    <cellStyle name="Normal 3 4 2 2 13 2" xfId="2908" xr:uid="{00000000-0005-0000-0000-000029080000}"/>
    <cellStyle name="Normal 3 4 2 2 13 2 2" xfId="8574" xr:uid="{00000000-0005-0000-0000-00002A080000}"/>
    <cellStyle name="Normal 3 4 2 2 13 3" xfId="7647" xr:uid="{00000000-0005-0000-0000-00002B080000}"/>
    <cellStyle name="Normal 3 4 2 2 14" xfId="2526" xr:uid="{00000000-0005-0000-0000-00002C080000}"/>
    <cellStyle name="Normal 3 4 2 2 14 2" xfId="8463" xr:uid="{00000000-0005-0000-0000-00002D080000}"/>
    <cellStyle name="Normal 3 4 2 2 15" xfId="4197" xr:uid="{00000000-0005-0000-0000-00002E080000}"/>
    <cellStyle name="Normal 3 4 2 2 15 2" xfId="9819" xr:uid="{00000000-0005-0000-0000-00002F080000}"/>
    <cellStyle name="Normal 3 4 2 2 16" xfId="5034" xr:uid="{00000000-0005-0000-0000-000030080000}"/>
    <cellStyle name="Normal 3 4 2 2 16 2" xfId="10639" xr:uid="{00000000-0005-0000-0000-000031080000}"/>
    <cellStyle name="Normal 3 4 2 2 17" xfId="5671" xr:uid="{00000000-0005-0000-0000-000032080000}"/>
    <cellStyle name="Normal 3 4 2 2 17 2" xfId="11008" xr:uid="{00000000-0005-0000-0000-000033080000}"/>
    <cellStyle name="Normal 3 4 2 2 18" xfId="6039" xr:uid="{00000000-0005-0000-0000-000034080000}"/>
    <cellStyle name="Normal 3 4 2 2 18 2" xfId="11375" xr:uid="{00000000-0005-0000-0000-000035080000}"/>
    <cellStyle name="Normal 3 4 2 2 19" xfId="6476" xr:uid="{00000000-0005-0000-0000-000036080000}"/>
    <cellStyle name="Normal 3 4 2 2 2" xfId="198" xr:uid="{00000000-0005-0000-0000-000037080000}"/>
    <cellStyle name="Normal 3 4 2 2 2 10" xfId="867" xr:uid="{00000000-0005-0000-0000-000038080000}"/>
    <cellStyle name="Normal 3 4 2 2 2 10 2" xfId="3301" xr:uid="{00000000-0005-0000-0000-000039080000}"/>
    <cellStyle name="Normal 3 4 2 2 2 10 2 2" xfId="8945" xr:uid="{00000000-0005-0000-0000-00003A080000}"/>
    <cellStyle name="Normal 3 4 2 2 2 10 3" xfId="6835" xr:uid="{00000000-0005-0000-0000-00003B080000}"/>
    <cellStyle name="Normal 3 4 2 2 2 11" xfId="1707" xr:uid="{00000000-0005-0000-0000-00003C080000}"/>
    <cellStyle name="Normal 3 4 2 2 2 11 2" xfId="2938" xr:uid="{00000000-0005-0000-0000-00003D080000}"/>
    <cellStyle name="Normal 3 4 2 2 2 11 2 2" xfId="8599" xr:uid="{00000000-0005-0000-0000-00003E080000}"/>
    <cellStyle name="Normal 3 4 2 2 2 11 3" xfId="7655" xr:uid="{00000000-0005-0000-0000-00003F080000}"/>
    <cellStyle name="Normal 3 4 2 2 2 12" xfId="2534" xr:uid="{00000000-0005-0000-0000-000040080000}"/>
    <cellStyle name="Normal 3 4 2 2 2 12 2" xfId="8471" xr:uid="{00000000-0005-0000-0000-000041080000}"/>
    <cellStyle name="Normal 3 4 2 2 2 13" xfId="4205" xr:uid="{00000000-0005-0000-0000-000042080000}"/>
    <cellStyle name="Normal 3 4 2 2 2 13 2" xfId="9827" xr:uid="{00000000-0005-0000-0000-000043080000}"/>
    <cellStyle name="Normal 3 4 2 2 2 14" xfId="5064" xr:uid="{00000000-0005-0000-0000-000044080000}"/>
    <cellStyle name="Normal 3 4 2 2 2 14 2" xfId="10664" xr:uid="{00000000-0005-0000-0000-000045080000}"/>
    <cellStyle name="Normal 3 4 2 2 2 15" xfId="5696" xr:uid="{00000000-0005-0000-0000-000046080000}"/>
    <cellStyle name="Normal 3 4 2 2 2 15 2" xfId="11033" xr:uid="{00000000-0005-0000-0000-000047080000}"/>
    <cellStyle name="Normal 3 4 2 2 2 16" xfId="6064" xr:uid="{00000000-0005-0000-0000-000048080000}"/>
    <cellStyle name="Normal 3 4 2 2 2 16 2" xfId="11400" xr:uid="{00000000-0005-0000-0000-000049080000}"/>
    <cellStyle name="Normal 3 4 2 2 2 17" xfId="6501" xr:uid="{00000000-0005-0000-0000-00004A080000}"/>
    <cellStyle name="Normal 3 4 2 2 2 2" xfId="227" xr:uid="{00000000-0005-0000-0000-00004B080000}"/>
    <cellStyle name="Normal 3 4 2 2 2 2 10" xfId="1723" xr:uid="{00000000-0005-0000-0000-00004C080000}"/>
    <cellStyle name="Normal 3 4 2 2 2 2 10 2" xfId="2967" xr:uid="{00000000-0005-0000-0000-00004D080000}"/>
    <cellStyle name="Normal 3 4 2 2 2 2 10 2 2" xfId="8625" xr:uid="{00000000-0005-0000-0000-00004E080000}"/>
    <cellStyle name="Normal 3 4 2 2 2 2 10 3" xfId="7671" xr:uid="{00000000-0005-0000-0000-00004F080000}"/>
    <cellStyle name="Normal 3 4 2 2 2 2 11" xfId="2599" xr:uid="{00000000-0005-0000-0000-000050080000}"/>
    <cellStyle name="Normal 3 4 2 2 2 2 11 2" xfId="8487" xr:uid="{00000000-0005-0000-0000-000051080000}"/>
    <cellStyle name="Normal 3 4 2 2 2 2 12" xfId="4221" xr:uid="{00000000-0005-0000-0000-000052080000}"/>
    <cellStyle name="Normal 3 4 2 2 2 2 12 2" xfId="9843" xr:uid="{00000000-0005-0000-0000-000053080000}"/>
    <cellStyle name="Normal 3 4 2 2 2 2 13" xfId="5093" xr:uid="{00000000-0005-0000-0000-000054080000}"/>
    <cellStyle name="Normal 3 4 2 2 2 2 13 2" xfId="10690" xr:uid="{00000000-0005-0000-0000-000055080000}"/>
    <cellStyle name="Normal 3 4 2 2 2 2 14" xfId="5722" xr:uid="{00000000-0005-0000-0000-000056080000}"/>
    <cellStyle name="Normal 3 4 2 2 2 2 14 2" xfId="11059" xr:uid="{00000000-0005-0000-0000-000057080000}"/>
    <cellStyle name="Normal 3 4 2 2 2 2 15" xfId="6090" xr:uid="{00000000-0005-0000-0000-000058080000}"/>
    <cellStyle name="Normal 3 4 2 2 2 2 15 2" xfId="11426" xr:uid="{00000000-0005-0000-0000-000059080000}"/>
    <cellStyle name="Normal 3 4 2 2 2 2 16" xfId="6527" xr:uid="{00000000-0005-0000-0000-00005A080000}"/>
    <cellStyle name="Normal 3 4 2 2 2 2 2" xfId="292" xr:uid="{00000000-0005-0000-0000-00005B080000}"/>
    <cellStyle name="Normal 3 4 2 2 2 2 2 10" xfId="6155" xr:uid="{00000000-0005-0000-0000-00005C080000}"/>
    <cellStyle name="Normal 3 4 2 2 2 2 2 10 2" xfId="11491" xr:uid="{00000000-0005-0000-0000-00005D080000}"/>
    <cellStyle name="Normal 3 4 2 2 2 2 2 11" xfId="6592" xr:uid="{00000000-0005-0000-0000-00005E080000}"/>
    <cellStyle name="Normal 3 4 2 2 2 2 2 2" xfId="848" xr:uid="{00000000-0005-0000-0000-00005F080000}"/>
    <cellStyle name="Normal 3 4 2 2 2 2 2 2 2" xfId="1062" xr:uid="{00000000-0005-0000-0000-000060080000}"/>
    <cellStyle name="Normal 3 4 2 2 2 2 2 2 2 2" xfId="3496" xr:uid="{00000000-0005-0000-0000-000061080000}"/>
    <cellStyle name="Normal 3 4 2 2 2 2 2 2 2 2 2" xfId="9134" xr:uid="{00000000-0005-0000-0000-000062080000}"/>
    <cellStyle name="Normal 3 4 2 2 2 2 2 2 2 3" xfId="7024" xr:uid="{00000000-0005-0000-0000-000063080000}"/>
    <cellStyle name="Normal 3 4 2 2 2 2 2 2 3" xfId="1896" xr:uid="{00000000-0005-0000-0000-000064080000}"/>
    <cellStyle name="Normal 3 4 2 2 2 2 2 2 3 2" xfId="7844" xr:uid="{00000000-0005-0000-0000-000065080000}"/>
    <cellStyle name="Normal 3 4 2 2 2 2 2 2 4" xfId="3282" xr:uid="{00000000-0005-0000-0000-000066080000}"/>
    <cellStyle name="Normal 3 4 2 2 2 2 2 2 4 2" xfId="8927" xr:uid="{00000000-0005-0000-0000-000067080000}"/>
    <cellStyle name="Normal 3 4 2 2 2 2 2 2 5" xfId="4394" xr:uid="{00000000-0005-0000-0000-000068080000}"/>
    <cellStyle name="Normal 3 4 2 2 2 2 2 2 5 2" xfId="10016" xr:uid="{00000000-0005-0000-0000-000069080000}"/>
    <cellStyle name="Normal 3 4 2 2 2 2 2 2 6" xfId="5657" xr:uid="{00000000-0005-0000-0000-00006A080000}"/>
    <cellStyle name="Normal 3 4 2 2 2 2 2 2 6 2" xfId="10994" xr:uid="{00000000-0005-0000-0000-00006B080000}"/>
    <cellStyle name="Normal 3 4 2 2 2 2 2 2 7" xfId="6024" xr:uid="{00000000-0005-0000-0000-00006C080000}"/>
    <cellStyle name="Normal 3 4 2 2 2 2 2 2 7 2" xfId="11361" xr:uid="{00000000-0005-0000-0000-00006D080000}"/>
    <cellStyle name="Normal 3 4 2 2 2 2 2 2 8" xfId="6394" xr:uid="{00000000-0005-0000-0000-00006E080000}"/>
    <cellStyle name="Normal 3 4 2 2 2 2 2 2 8 2" xfId="11728" xr:uid="{00000000-0005-0000-0000-00006F080000}"/>
    <cellStyle name="Normal 3 4 2 2 2 2 2 2 9" xfId="6817" xr:uid="{00000000-0005-0000-0000-000070080000}"/>
    <cellStyle name="Normal 3 4 2 2 2 2 2 3" xfId="1552" xr:uid="{00000000-0005-0000-0000-000071080000}"/>
    <cellStyle name="Normal 3 4 2 2 2 2 2 3 2" xfId="2378" xr:uid="{00000000-0005-0000-0000-000072080000}"/>
    <cellStyle name="Normal 3 4 2 2 2 2 2 3 2 2" xfId="8326" xr:uid="{00000000-0005-0000-0000-000073080000}"/>
    <cellStyle name="Normal 3 4 2 2 2 2 2 3 3" xfId="3984" xr:uid="{00000000-0005-0000-0000-000074080000}"/>
    <cellStyle name="Normal 3 4 2 2 2 2 2 3 3 2" xfId="9616" xr:uid="{00000000-0005-0000-0000-000075080000}"/>
    <cellStyle name="Normal 3 4 2 2 2 2 2 3 4" xfId="4876" xr:uid="{00000000-0005-0000-0000-000076080000}"/>
    <cellStyle name="Normal 3 4 2 2 2 2 2 3 4 2" xfId="10498" xr:uid="{00000000-0005-0000-0000-000077080000}"/>
    <cellStyle name="Normal 3 4 2 2 2 2 2 3 5" xfId="7506" xr:uid="{00000000-0005-0000-0000-000078080000}"/>
    <cellStyle name="Normal 3 4 2 2 2 2 2 4" xfId="917" xr:uid="{00000000-0005-0000-0000-000079080000}"/>
    <cellStyle name="Normal 3 4 2 2 2 2 2 4 2" xfId="3351" xr:uid="{00000000-0005-0000-0000-00007A080000}"/>
    <cellStyle name="Normal 3 4 2 2 2 2 2 4 2 2" xfId="8993" xr:uid="{00000000-0005-0000-0000-00007B080000}"/>
    <cellStyle name="Normal 3 4 2 2 2 2 2 4 3" xfId="6883" xr:uid="{00000000-0005-0000-0000-00007C080000}"/>
    <cellStyle name="Normal 3 4 2 2 2 2 2 5" xfId="1755" xr:uid="{00000000-0005-0000-0000-00007D080000}"/>
    <cellStyle name="Normal 3 4 2 2 2 2 2 5 2" xfId="7703" xr:uid="{00000000-0005-0000-0000-00007E080000}"/>
    <cellStyle name="Normal 3 4 2 2 2 2 2 6" xfId="3032" xr:uid="{00000000-0005-0000-0000-00007F080000}"/>
    <cellStyle name="Normal 3 4 2 2 2 2 2 6 2" xfId="8690" xr:uid="{00000000-0005-0000-0000-000080080000}"/>
    <cellStyle name="Normal 3 4 2 2 2 2 2 7" xfId="4253" xr:uid="{00000000-0005-0000-0000-000081080000}"/>
    <cellStyle name="Normal 3 4 2 2 2 2 2 7 2" xfId="9875" xr:uid="{00000000-0005-0000-0000-000082080000}"/>
    <cellStyle name="Normal 3 4 2 2 2 2 2 8" xfId="5158" xr:uid="{00000000-0005-0000-0000-000083080000}"/>
    <cellStyle name="Normal 3 4 2 2 2 2 2 8 2" xfId="10755" xr:uid="{00000000-0005-0000-0000-000084080000}"/>
    <cellStyle name="Normal 3 4 2 2 2 2 2 9" xfId="5787" xr:uid="{00000000-0005-0000-0000-000085080000}"/>
    <cellStyle name="Normal 3 4 2 2 2 2 2 9 2" xfId="11124" xr:uid="{00000000-0005-0000-0000-000086080000}"/>
    <cellStyle name="Normal 3 4 2 2 2 2 3" xfId="386" xr:uid="{00000000-0005-0000-0000-000087080000}"/>
    <cellStyle name="Normal 3 4 2 2 2 2 3 10" xfId="6626" xr:uid="{00000000-0005-0000-0000-000088080000}"/>
    <cellStyle name="Normal 3 4 2 2 2 2 3 2" xfId="1586" xr:uid="{00000000-0005-0000-0000-000089080000}"/>
    <cellStyle name="Normal 3 4 2 2 2 2 3 2 2" xfId="2412" xr:uid="{00000000-0005-0000-0000-00008A080000}"/>
    <cellStyle name="Normal 3 4 2 2 2 2 3 2 2 2" xfId="8360" xr:uid="{00000000-0005-0000-0000-00008B080000}"/>
    <cellStyle name="Normal 3 4 2 2 2 2 3 2 3" xfId="4018" xr:uid="{00000000-0005-0000-0000-00008C080000}"/>
    <cellStyle name="Normal 3 4 2 2 2 2 3 2 3 2" xfId="9650" xr:uid="{00000000-0005-0000-0000-00008D080000}"/>
    <cellStyle name="Normal 3 4 2 2 2 2 3 2 4" xfId="4910" xr:uid="{00000000-0005-0000-0000-00008E080000}"/>
    <cellStyle name="Normal 3 4 2 2 2 2 3 2 4 2" xfId="10532" xr:uid="{00000000-0005-0000-0000-00008F080000}"/>
    <cellStyle name="Normal 3 4 2 2 2 2 3 2 5" xfId="7540" xr:uid="{00000000-0005-0000-0000-000090080000}"/>
    <cellStyle name="Normal 3 4 2 2 2 2 3 3" xfId="1100" xr:uid="{00000000-0005-0000-0000-000091080000}"/>
    <cellStyle name="Normal 3 4 2 2 2 2 3 3 2" xfId="3534" xr:uid="{00000000-0005-0000-0000-000092080000}"/>
    <cellStyle name="Normal 3 4 2 2 2 2 3 3 2 2" xfId="9172" xr:uid="{00000000-0005-0000-0000-000093080000}"/>
    <cellStyle name="Normal 3 4 2 2 2 2 3 3 3" xfId="7062" xr:uid="{00000000-0005-0000-0000-000094080000}"/>
    <cellStyle name="Normal 3 4 2 2 2 2 3 4" xfId="1934" xr:uid="{00000000-0005-0000-0000-000095080000}"/>
    <cellStyle name="Normal 3 4 2 2 2 2 3 4 2" xfId="7882" xr:uid="{00000000-0005-0000-0000-000096080000}"/>
    <cellStyle name="Normal 3 4 2 2 2 2 3 5" xfId="3083" xr:uid="{00000000-0005-0000-0000-000097080000}"/>
    <cellStyle name="Normal 3 4 2 2 2 2 3 5 2" xfId="8736" xr:uid="{00000000-0005-0000-0000-000098080000}"/>
    <cellStyle name="Normal 3 4 2 2 2 2 3 6" xfId="4432" xr:uid="{00000000-0005-0000-0000-000099080000}"/>
    <cellStyle name="Normal 3 4 2 2 2 2 3 6 2" xfId="10054" xr:uid="{00000000-0005-0000-0000-00009A080000}"/>
    <cellStyle name="Normal 3 4 2 2 2 2 3 7" xfId="5278" xr:uid="{00000000-0005-0000-0000-00009B080000}"/>
    <cellStyle name="Normal 3 4 2 2 2 2 3 7 2" xfId="10801" xr:uid="{00000000-0005-0000-0000-00009C080000}"/>
    <cellStyle name="Normal 3 4 2 2 2 2 3 8" xfId="5833" xr:uid="{00000000-0005-0000-0000-00009D080000}"/>
    <cellStyle name="Normal 3 4 2 2 2 2 3 8 2" xfId="11170" xr:uid="{00000000-0005-0000-0000-00009E080000}"/>
    <cellStyle name="Normal 3 4 2 2 2 2 3 9" xfId="6202" xr:uid="{00000000-0005-0000-0000-00009F080000}"/>
    <cellStyle name="Normal 3 4 2 2 2 2 3 9 2" xfId="11537" xr:uid="{00000000-0005-0000-0000-0000A0080000}"/>
    <cellStyle name="Normal 3 4 2 2 2 2 4" xfId="783" xr:uid="{00000000-0005-0000-0000-0000A1080000}"/>
    <cellStyle name="Normal 3 4 2 2 2 2 4 10" xfId="6752" xr:uid="{00000000-0005-0000-0000-0000A2080000}"/>
    <cellStyle name="Normal 3 4 2 2 2 2 4 2" xfId="1487" xr:uid="{00000000-0005-0000-0000-0000A3080000}"/>
    <cellStyle name="Normal 3 4 2 2 2 2 4 2 2" xfId="2313" xr:uid="{00000000-0005-0000-0000-0000A4080000}"/>
    <cellStyle name="Normal 3 4 2 2 2 2 4 2 2 2" xfId="8261" xr:uid="{00000000-0005-0000-0000-0000A5080000}"/>
    <cellStyle name="Normal 3 4 2 2 2 2 4 2 3" xfId="3919" xr:uid="{00000000-0005-0000-0000-0000A6080000}"/>
    <cellStyle name="Normal 3 4 2 2 2 2 4 2 3 2" xfId="9551" xr:uid="{00000000-0005-0000-0000-0000A7080000}"/>
    <cellStyle name="Normal 3 4 2 2 2 2 4 2 4" xfId="4811" xr:uid="{00000000-0005-0000-0000-0000A8080000}"/>
    <cellStyle name="Normal 3 4 2 2 2 2 4 2 4 2" xfId="10433" xr:uid="{00000000-0005-0000-0000-0000A9080000}"/>
    <cellStyle name="Normal 3 4 2 2 2 2 4 2 5" xfId="7441" xr:uid="{00000000-0005-0000-0000-0000AA080000}"/>
    <cellStyle name="Normal 3 4 2 2 2 2 4 3" xfId="997" xr:uid="{00000000-0005-0000-0000-0000AB080000}"/>
    <cellStyle name="Normal 3 4 2 2 2 2 4 3 2" xfId="3431" xr:uid="{00000000-0005-0000-0000-0000AC080000}"/>
    <cellStyle name="Normal 3 4 2 2 2 2 4 3 2 2" xfId="9069" xr:uid="{00000000-0005-0000-0000-0000AD080000}"/>
    <cellStyle name="Normal 3 4 2 2 2 2 4 3 3" xfId="6959" xr:uid="{00000000-0005-0000-0000-0000AE080000}"/>
    <cellStyle name="Normal 3 4 2 2 2 2 4 4" xfId="1831" xr:uid="{00000000-0005-0000-0000-0000AF080000}"/>
    <cellStyle name="Normal 3 4 2 2 2 2 4 4 2" xfId="7779" xr:uid="{00000000-0005-0000-0000-0000B0080000}"/>
    <cellStyle name="Normal 3 4 2 2 2 2 4 5" xfId="3217" xr:uid="{00000000-0005-0000-0000-0000B1080000}"/>
    <cellStyle name="Normal 3 4 2 2 2 2 4 5 2" xfId="8862" xr:uid="{00000000-0005-0000-0000-0000B2080000}"/>
    <cellStyle name="Normal 3 4 2 2 2 2 4 6" xfId="4329" xr:uid="{00000000-0005-0000-0000-0000B3080000}"/>
    <cellStyle name="Normal 3 4 2 2 2 2 4 6 2" xfId="9951" xr:uid="{00000000-0005-0000-0000-0000B4080000}"/>
    <cellStyle name="Normal 3 4 2 2 2 2 4 7" xfId="5592" xr:uid="{00000000-0005-0000-0000-0000B5080000}"/>
    <cellStyle name="Normal 3 4 2 2 2 2 4 7 2" xfId="10929" xr:uid="{00000000-0005-0000-0000-0000B6080000}"/>
    <cellStyle name="Normal 3 4 2 2 2 2 4 8" xfId="5959" xr:uid="{00000000-0005-0000-0000-0000B7080000}"/>
    <cellStyle name="Normal 3 4 2 2 2 2 4 8 2" xfId="11296" xr:uid="{00000000-0005-0000-0000-0000B8080000}"/>
    <cellStyle name="Normal 3 4 2 2 2 2 4 9" xfId="6329" xr:uid="{00000000-0005-0000-0000-0000B9080000}"/>
    <cellStyle name="Normal 3 4 2 2 2 2 4 9 2" xfId="11663" xr:uid="{00000000-0005-0000-0000-0000BA080000}"/>
    <cellStyle name="Normal 3 4 2 2 2 2 5" xfId="1248" xr:uid="{00000000-0005-0000-0000-0000BB080000}"/>
    <cellStyle name="Normal 3 4 2 2 2 2 5 2" xfId="2074" xr:uid="{00000000-0005-0000-0000-0000BC080000}"/>
    <cellStyle name="Normal 3 4 2 2 2 2 5 2 2" xfId="8022" xr:uid="{00000000-0005-0000-0000-0000BD080000}"/>
    <cellStyle name="Normal 3 4 2 2 2 2 5 3" xfId="3680" xr:uid="{00000000-0005-0000-0000-0000BE080000}"/>
    <cellStyle name="Normal 3 4 2 2 2 2 5 3 2" xfId="9312" xr:uid="{00000000-0005-0000-0000-0000BF080000}"/>
    <cellStyle name="Normal 3 4 2 2 2 2 5 4" xfId="4572" xr:uid="{00000000-0005-0000-0000-0000C0080000}"/>
    <cellStyle name="Normal 3 4 2 2 2 2 5 4 2" xfId="10194" xr:uid="{00000000-0005-0000-0000-0000C1080000}"/>
    <cellStyle name="Normal 3 4 2 2 2 2 5 5" xfId="7202" xr:uid="{00000000-0005-0000-0000-0000C2080000}"/>
    <cellStyle name="Normal 3 4 2 2 2 2 6" xfId="1348" xr:uid="{00000000-0005-0000-0000-0000C3080000}"/>
    <cellStyle name="Normal 3 4 2 2 2 2 6 2" xfId="2174" xr:uid="{00000000-0005-0000-0000-0000C4080000}"/>
    <cellStyle name="Normal 3 4 2 2 2 2 6 2 2" xfId="8122" xr:uid="{00000000-0005-0000-0000-0000C5080000}"/>
    <cellStyle name="Normal 3 4 2 2 2 2 6 3" xfId="3780" xr:uid="{00000000-0005-0000-0000-0000C6080000}"/>
    <cellStyle name="Normal 3 4 2 2 2 2 6 3 2" xfId="9412" xr:uid="{00000000-0005-0000-0000-0000C7080000}"/>
    <cellStyle name="Normal 3 4 2 2 2 2 6 4" xfId="4672" xr:uid="{00000000-0005-0000-0000-0000C8080000}"/>
    <cellStyle name="Normal 3 4 2 2 2 2 6 4 2" xfId="10294" xr:uid="{00000000-0005-0000-0000-0000C9080000}"/>
    <cellStyle name="Normal 3 4 2 2 2 2 6 5" xfId="7302" xr:uid="{00000000-0005-0000-0000-0000CA080000}"/>
    <cellStyle name="Normal 3 4 2 2 2 2 7" xfId="1410" xr:uid="{00000000-0005-0000-0000-0000CB080000}"/>
    <cellStyle name="Normal 3 4 2 2 2 2 7 2" xfId="2236" xr:uid="{00000000-0005-0000-0000-0000CC080000}"/>
    <cellStyle name="Normal 3 4 2 2 2 2 7 2 2" xfId="8184" xr:uid="{00000000-0005-0000-0000-0000CD080000}"/>
    <cellStyle name="Normal 3 4 2 2 2 2 7 3" xfId="3842" xr:uid="{00000000-0005-0000-0000-0000CE080000}"/>
    <cellStyle name="Normal 3 4 2 2 2 2 7 3 2" xfId="9474" xr:uid="{00000000-0005-0000-0000-0000CF080000}"/>
    <cellStyle name="Normal 3 4 2 2 2 2 7 4" xfId="4734" xr:uid="{00000000-0005-0000-0000-0000D0080000}"/>
    <cellStyle name="Normal 3 4 2 2 2 2 7 4 2" xfId="10356" xr:uid="{00000000-0005-0000-0000-0000D1080000}"/>
    <cellStyle name="Normal 3 4 2 2 2 2 7 5" xfId="7364" xr:uid="{00000000-0005-0000-0000-0000D2080000}"/>
    <cellStyle name="Normal 3 4 2 2 2 2 8" xfId="1681" xr:uid="{00000000-0005-0000-0000-0000D3080000}"/>
    <cellStyle name="Normal 3 4 2 2 2 2 8 2" xfId="2507" xr:uid="{00000000-0005-0000-0000-0000D4080000}"/>
    <cellStyle name="Normal 3 4 2 2 2 2 8 2 2" xfId="8455" xr:uid="{00000000-0005-0000-0000-0000D5080000}"/>
    <cellStyle name="Normal 3 4 2 2 2 2 8 3" xfId="4113" xr:uid="{00000000-0005-0000-0000-0000D6080000}"/>
    <cellStyle name="Normal 3 4 2 2 2 2 8 3 2" xfId="9745" xr:uid="{00000000-0005-0000-0000-0000D7080000}"/>
    <cellStyle name="Normal 3 4 2 2 2 2 8 4" xfId="5005" xr:uid="{00000000-0005-0000-0000-0000D8080000}"/>
    <cellStyle name="Normal 3 4 2 2 2 2 8 4 2" xfId="10627" xr:uid="{00000000-0005-0000-0000-0000D9080000}"/>
    <cellStyle name="Normal 3 4 2 2 2 2 8 5" xfId="7635" xr:uid="{00000000-0005-0000-0000-0000DA080000}"/>
    <cellStyle name="Normal 3 4 2 2 2 2 9" xfId="884" xr:uid="{00000000-0005-0000-0000-0000DB080000}"/>
    <cellStyle name="Normal 3 4 2 2 2 2 9 2" xfId="3318" xr:uid="{00000000-0005-0000-0000-0000DC080000}"/>
    <cellStyle name="Normal 3 4 2 2 2 2 9 2 2" xfId="8961" xr:uid="{00000000-0005-0000-0000-0000DD080000}"/>
    <cellStyle name="Normal 3 4 2 2 2 2 9 3" xfId="6851" xr:uid="{00000000-0005-0000-0000-0000DE080000}"/>
    <cellStyle name="Normal 3 4 2 2 2 3" xfId="266" xr:uid="{00000000-0005-0000-0000-0000DF080000}"/>
    <cellStyle name="Normal 3 4 2 2 2 3 10" xfId="6129" xr:uid="{00000000-0005-0000-0000-0000E0080000}"/>
    <cellStyle name="Normal 3 4 2 2 2 3 10 2" xfId="11465" xr:uid="{00000000-0005-0000-0000-0000E1080000}"/>
    <cellStyle name="Normal 3 4 2 2 2 3 11" xfId="6566" xr:uid="{00000000-0005-0000-0000-0000E2080000}"/>
    <cellStyle name="Normal 3 4 2 2 2 3 2" xfId="822" xr:uid="{00000000-0005-0000-0000-0000E3080000}"/>
    <cellStyle name="Normal 3 4 2 2 2 3 2 2" xfId="1036" xr:uid="{00000000-0005-0000-0000-0000E4080000}"/>
    <cellStyle name="Normal 3 4 2 2 2 3 2 2 2" xfId="3470" xr:uid="{00000000-0005-0000-0000-0000E5080000}"/>
    <cellStyle name="Normal 3 4 2 2 2 3 2 2 2 2" xfId="9108" xr:uid="{00000000-0005-0000-0000-0000E6080000}"/>
    <cellStyle name="Normal 3 4 2 2 2 3 2 2 3" xfId="6998" xr:uid="{00000000-0005-0000-0000-0000E7080000}"/>
    <cellStyle name="Normal 3 4 2 2 2 3 2 3" xfId="1870" xr:uid="{00000000-0005-0000-0000-0000E8080000}"/>
    <cellStyle name="Normal 3 4 2 2 2 3 2 3 2" xfId="7818" xr:uid="{00000000-0005-0000-0000-0000E9080000}"/>
    <cellStyle name="Normal 3 4 2 2 2 3 2 4" xfId="3256" xr:uid="{00000000-0005-0000-0000-0000EA080000}"/>
    <cellStyle name="Normal 3 4 2 2 2 3 2 4 2" xfId="8901" xr:uid="{00000000-0005-0000-0000-0000EB080000}"/>
    <cellStyle name="Normal 3 4 2 2 2 3 2 5" xfId="4368" xr:uid="{00000000-0005-0000-0000-0000EC080000}"/>
    <cellStyle name="Normal 3 4 2 2 2 3 2 5 2" xfId="9990" xr:uid="{00000000-0005-0000-0000-0000ED080000}"/>
    <cellStyle name="Normal 3 4 2 2 2 3 2 6" xfId="5631" xr:uid="{00000000-0005-0000-0000-0000EE080000}"/>
    <cellStyle name="Normal 3 4 2 2 2 3 2 6 2" xfId="10968" xr:uid="{00000000-0005-0000-0000-0000EF080000}"/>
    <cellStyle name="Normal 3 4 2 2 2 3 2 7" xfId="5998" xr:uid="{00000000-0005-0000-0000-0000F0080000}"/>
    <cellStyle name="Normal 3 4 2 2 2 3 2 7 2" xfId="11335" xr:uid="{00000000-0005-0000-0000-0000F1080000}"/>
    <cellStyle name="Normal 3 4 2 2 2 3 2 8" xfId="6368" xr:uid="{00000000-0005-0000-0000-0000F2080000}"/>
    <cellStyle name="Normal 3 4 2 2 2 3 2 8 2" xfId="11702" xr:uid="{00000000-0005-0000-0000-0000F3080000}"/>
    <cellStyle name="Normal 3 4 2 2 2 3 2 9" xfId="6791" xr:uid="{00000000-0005-0000-0000-0000F4080000}"/>
    <cellStyle name="Normal 3 4 2 2 2 3 3" xfId="1526" xr:uid="{00000000-0005-0000-0000-0000F5080000}"/>
    <cellStyle name="Normal 3 4 2 2 2 3 3 2" xfId="2352" xr:uid="{00000000-0005-0000-0000-0000F6080000}"/>
    <cellStyle name="Normal 3 4 2 2 2 3 3 2 2" xfId="8300" xr:uid="{00000000-0005-0000-0000-0000F7080000}"/>
    <cellStyle name="Normal 3 4 2 2 2 3 3 3" xfId="3958" xr:uid="{00000000-0005-0000-0000-0000F8080000}"/>
    <cellStyle name="Normal 3 4 2 2 2 3 3 3 2" xfId="9590" xr:uid="{00000000-0005-0000-0000-0000F9080000}"/>
    <cellStyle name="Normal 3 4 2 2 2 3 3 4" xfId="4850" xr:uid="{00000000-0005-0000-0000-0000FA080000}"/>
    <cellStyle name="Normal 3 4 2 2 2 3 3 4 2" xfId="10472" xr:uid="{00000000-0005-0000-0000-0000FB080000}"/>
    <cellStyle name="Normal 3 4 2 2 2 3 3 5" xfId="7480" xr:uid="{00000000-0005-0000-0000-0000FC080000}"/>
    <cellStyle name="Normal 3 4 2 2 2 3 4" xfId="900" xr:uid="{00000000-0005-0000-0000-0000FD080000}"/>
    <cellStyle name="Normal 3 4 2 2 2 3 4 2" xfId="3334" xr:uid="{00000000-0005-0000-0000-0000FE080000}"/>
    <cellStyle name="Normal 3 4 2 2 2 3 4 2 2" xfId="8977" xr:uid="{00000000-0005-0000-0000-0000FF080000}"/>
    <cellStyle name="Normal 3 4 2 2 2 3 4 3" xfId="6867" xr:uid="{00000000-0005-0000-0000-000000090000}"/>
    <cellStyle name="Normal 3 4 2 2 2 3 5" xfId="1739" xr:uid="{00000000-0005-0000-0000-000001090000}"/>
    <cellStyle name="Normal 3 4 2 2 2 3 5 2" xfId="7687" xr:uid="{00000000-0005-0000-0000-000002090000}"/>
    <cellStyle name="Normal 3 4 2 2 2 3 6" xfId="3006" xr:uid="{00000000-0005-0000-0000-000003090000}"/>
    <cellStyle name="Normal 3 4 2 2 2 3 6 2" xfId="8664" xr:uid="{00000000-0005-0000-0000-000004090000}"/>
    <cellStyle name="Normal 3 4 2 2 2 3 7" xfId="4237" xr:uid="{00000000-0005-0000-0000-000005090000}"/>
    <cellStyle name="Normal 3 4 2 2 2 3 7 2" xfId="9859" xr:uid="{00000000-0005-0000-0000-000006090000}"/>
    <cellStyle name="Normal 3 4 2 2 2 3 8" xfId="5132" xr:uid="{00000000-0005-0000-0000-000007090000}"/>
    <cellStyle name="Normal 3 4 2 2 2 3 8 2" xfId="10729" xr:uid="{00000000-0005-0000-0000-000008090000}"/>
    <cellStyle name="Normal 3 4 2 2 2 3 9" xfId="5761" xr:uid="{00000000-0005-0000-0000-000009090000}"/>
    <cellStyle name="Normal 3 4 2 2 2 3 9 2" xfId="11098" xr:uid="{00000000-0005-0000-0000-00000A090000}"/>
    <cellStyle name="Normal 3 4 2 2 2 4" xfId="310" xr:uid="{00000000-0005-0000-0000-00000B090000}"/>
    <cellStyle name="Normal 3 4 2 2 2 4 10" xfId="6610" xr:uid="{00000000-0005-0000-0000-00000C090000}"/>
    <cellStyle name="Normal 3 4 2 2 2 4 2" xfId="1570" xr:uid="{00000000-0005-0000-0000-00000D090000}"/>
    <cellStyle name="Normal 3 4 2 2 2 4 2 2" xfId="2396" xr:uid="{00000000-0005-0000-0000-00000E090000}"/>
    <cellStyle name="Normal 3 4 2 2 2 4 2 2 2" xfId="8344" xr:uid="{00000000-0005-0000-0000-00000F090000}"/>
    <cellStyle name="Normal 3 4 2 2 2 4 2 3" xfId="4002" xr:uid="{00000000-0005-0000-0000-000010090000}"/>
    <cellStyle name="Normal 3 4 2 2 2 4 2 3 2" xfId="9634" xr:uid="{00000000-0005-0000-0000-000011090000}"/>
    <cellStyle name="Normal 3 4 2 2 2 4 2 4" xfId="4894" xr:uid="{00000000-0005-0000-0000-000012090000}"/>
    <cellStyle name="Normal 3 4 2 2 2 4 2 4 2" xfId="10516" xr:uid="{00000000-0005-0000-0000-000013090000}"/>
    <cellStyle name="Normal 3 4 2 2 2 4 2 5" xfId="7524" xr:uid="{00000000-0005-0000-0000-000014090000}"/>
    <cellStyle name="Normal 3 4 2 2 2 4 3" xfId="1082" xr:uid="{00000000-0005-0000-0000-000015090000}"/>
    <cellStyle name="Normal 3 4 2 2 2 4 3 2" xfId="3516" xr:uid="{00000000-0005-0000-0000-000016090000}"/>
    <cellStyle name="Normal 3 4 2 2 2 4 3 2 2" xfId="9154" xr:uid="{00000000-0005-0000-0000-000017090000}"/>
    <cellStyle name="Normal 3 4 2 2 2 4 3 3" xfId="7044" xr:uid="{00000000-0005-0000-0000-000018090000}"/>
    <cellStyle name="Normal 3 4 2 2 2 4 4" xfId="1916" xr:uid="{00000000-0005-0000-0000-000019090000}"/>
    <cellStyle name="Normal 3 4 2 2 2 4 4 2" xfId="7864" xr:uid="{00000000-0005-0000-0000-00001A090000}"/>
    <cellStyle name="Normal 3 4 2 2 2 4 5" xfId="3062" xr:uid="{00000000-0005-0000-0000-00001B090000}"/>
    <cellStyle name="Normal 3 4 2 2 2 4 5 2" xfId="8720" xr:uid="{00000000-0005-0000-0000-00001C090000}"/>
    <cellStyle name="Normal 3 4 2 2 2 4 6" xfId="4414" xr:uid="{00000000-0005-0000-0000-00001D090000}"/>
    <cellStyle name="Normal 3 4 2 2 2 4 6 2" xfId="10036" xr:uid="{00000000-0005-0000-0000-00001E090000}"/>
    <cellStyle name="Normal 3 4 2 2 2 4 7" xfId="5216" xr:uid="{00000000-0005-0000-0000-00001F090000}"/>
    <cellStyle name="Normal 3 4 2 2 2 4 7 2" xfId="10785" xr:uid="{00000000-0005-0000-0000-000020090000}"/>
    <cellStyle name="Normal 3 4 2 2 2 4 8" xfId="5817" xr:uid="{00000000-0005-0000-0000-000021090000}"/>
    <cellStyle name="Normal 3 4 2 2 2 4 8 2" xfId="11154" xr:uid="{00000000-0005-0000-0000-000022090000}"/>
    <cellStyle name="Normal 3 4 2 2 2 4 9" xfId="6185" xr:uid="{00000000-0005-0000-0000-000023090000}"/>
    <cellStyle name="Normal 3 4 2 2 2 4 9 2" xfId="11521" xr:uid="{00000000-0005-0000-0000-000024090000}"/>
    <cellStyle name="Normal 3 4 2 2 2 5" xfId="757" xr:uid="{00000000-0005-0000-0000-000025090000}"/>
    <cellStyle name="Normal 3 4 2 2 2 5 10" xfId="6726" xr:uid="{00000000-0005-0000-0000-000026090000}"/>
    <cellStyle name="Normal 3 4 2 2 2 5 2" xfId="1461" xr:uid="{00000000-0005-0000-0000-000027090000}"/>
    <cellStyle name="Normal 3 4 2 2 2 5 2 2" xfId="2287" xr:uid="{00000000-0005-0000-0000-000028090000}"/>
    <cellStyle name="Normal 3 4 2 2 2 5 2 2 2" xfId="8235" xr:uid="{00000000-0005-0000-0000-000029090000}"/>
    <cellStyle name="Normal 3 4 2 2 2 5 2 3" xfId="3893" xr:uid="{00000000-0005-0000-0000-00002A090000}"/>
    <cellStyle name="Normal 3 4 2 2 2 5 2 3 2" xfId="9525" xr:uid="{00000000-0005-0000-0000-00002B090000}"/>
    <cellStyle name="Normal 3 4 2 2 2 5 2 4" xfId="4785" xr:uid="{00000000-0005-0000-0000-00002C090000}"/>
    <cellStyle name="Normal 3 4 2 2 2 5 2 4 2" xfId="10407" xr:uid="{00000000-0005-0000-0000-00002D090000}"/>
    <cellStyle name="Normal 3 4 2 2 2 5 2 5" xfId="7415" xr:uid="{00000000-0005-0000-0000-00002E090000}"/>
    <cellStyle name="Normal 3 4 2 2 2 5 3" xfId="971" xr:uid="{00000000-0005-0000-0000-00002F090000}"/>
    <cellStyle name="Normal 3 4 2 2 2 5 3 2" xfId="3405" xr:uid="{00000000-0005-0000-0000-000030090000}"/>
    <cellStyle name="Normal 3 4 2 2 2 5 3 2 2" xfId="9043" xr:uid="{00000000-0005-0000-0000-000031090000}"/>
    <cellStyle name="Normal 3 4 2 2 2 5 3 3" xfId="6933" xr:uid="{00000000-0005-0000-0000-000032090000}"/>
    <cellStyle name="Normal 3 4 2 2 2 5 4" xfId="1805" xr:uid="{00000000-0005-0000-0000-000033090000}"/>
    <cellStyle name="Normal 3 4 2 2 2 5 4 2" xfId="7753" xr:uid="{00000000-0005-0000-0000-000034090000}"/>
    <cellStyle name="Normal 3 4 2 2 2 5 5" xfId="3191" xr:uid="{00000000-0005-0000-0000-000035090000}"/>
    <cellStyle name="Normal 3 4 2 2 2 5 5 2" xfId="8836" xr:uid="{00000000-0005-0000-0000-000036090000}"/>
    <cellStyle name="Normal 3 4 2 2 2 5 6" xfId="4303" xr:uid="{00000000-0005-0000-0000-000037090000}"/>
    <cellStyle name="Normal 3 4 2 2 2 5 6 2" xfId="9925" xr:uid="{00000000-0005-0000-0000-000038090000}"/>
    <cellStyle name="Normal 3 4 2 2 2 5 7" xfId="5566" xr:uid="{00000000-0005-0000-0000-000039090000}"/>
    <cellStyle name="Normal 3 4 2 2 2 5 7 2" xfId="10903" xr:uid="{00000000-0005-0000-0000-00003A090000}"/>
    <cellStyle name="Normal 3 4 2 2 2 5 8" xfId="5933" xr:uid="{00000000-0005-0000-0000-00003B090000}"/>
    <cellStyle name="Normal 3 4 2 2 2 5 8 2" xfId="11270" xr:uid="{00000000-0005-0000-0000-00003C090000}"/>
    <cellStyle name="Normal 3 4 2 2 2 5 9" xfId="6303" xr:uid="{00000000-0005-0000-0000-00003D090000}"/>
    <cellStyle name="Normal 3 4 2 2 2 5 9 2" xfId="11637" xr:uid="{00000000-0005-0000-0000-00003E090000}"/>
    <cellStyle name="Normal 3 4 2 2 2 6" xfId="1210" xr:uid="{00000000-0005-0000-0000-00003F090000}"/>
    <cellStyle name="Normal 3 4 2 2 2 6 2" xfId="2036" xr:uid="{00000000-0005-0000-0000-000040090000}"/>
    <cellStyle name="Normal 3 4 2 2 2 6 2 2" xfId="7984" xr:uid="{00000000-0005-0000-0000-000041090000}"/>
    <cellStyle name="Normal 3 4 2 2 2 6 3" xfId="3642" xr:uid="{00000000-0005-0000-0000-000042090000}"/>
    <cellStyle name="Normal 3 4 2 2 2 6 3 2" xfId="9274" xr:uid="{00000000-0005-0000-0000-000043090000}"/>
    <cellStyle name="Normal 3 4 2 2 2 6 4" xfId="4534" xr:uid="{00000000-0005-0000-0000-000044090000}"/>
    <cellStyle name="Normal 3 4 2 2 2 6 4 2" xfId="10156" xr:uid="{00000000-0005-0000-0000-000045090000}"/>
    <cellStyle name="Normal 3 4 2 2 2 6 5" xfId="7164" xr:uid="{00000000-0005-0000-0000-000046090000}"/>
    <cellStyle name="Normal 3 4 2 2 2 7" xfId="1310" xr:uid="{00000000-0005-0000-0000-000047090000}"/>
    <cellStyle name="Normal 3 4 2 2 2 7 2" xfId="2136" xr:uid="{00000000-0005-0000-0000-000048090000}"/>
    <cellStyle name="Normal 3 4 2 2 2 7 2 2" xfId="8084" xr:uid="{00000000-0005-0000-0000-000049090000}"/>
    <cellStyle name="Normal 3 4 2 2 2 7 3" xfId="3742" xr:uid="{00000000-0005-0000-0000-00004A090000}"/>
    <cellStyle name="Normal 3 4 2 2 2 7 3 2" xfId="9374" xr:uid="{00000000-0005-0000-0000-00004B090000}"/>
    <cellStyle name="Normal 3 4 2 2 2 7 4" xfId="4634" xr:uid="{00000000-0005-0000-0000-00004C090000}"/>
    <cellStyle name="Normal 3 4 2 2 2 7 4 2" xfId="10256" xr:uid="{00000000-0005-0000-0000-00004D090000}"/>
    <cellStyle name="Normal 3 4 2 2 2 7 5" xfId="7264" xr:uid="{00000000-0005-0000-0000-00004E090000}"/>
    <cellStyle name="Normal 3 4 2 2 2 8" xfId="1372" xr:uid="{00000000-0005-0000-0000-00004F090000}"/>
    <cellStyle name="Normal 3 4 2 2 2 8 2" xfId="2198" xr:uid="{00000000-0005-0000-0000-000050090000}"/>
    <cellStyle name="Normal 3 4 2 2 2 8 2 2" xfId="8146" xr:uid="{00000000-0005-0000-0000-000051090000}"/>
    <cellStyle name="Normal 3 4 2 2 2 8 3" xfId="3804" xr:uid="{00000000-0005-0000-0000-000052090000}"/>
    <cellStyle name="Normal 3 4 2 2 2 8 3 2" xfId="9436" xr:uid="{00000000-0005-0000-0000-000053090000}"/>
    <cellStyle name="Normal 3 4 2 2 2 8 4" xfId="4696" xr:uid="{00000000-0005-0000-0000-000054090000}"/>
    <cellStyle name="Normal 3 4 2 2 2 8 4 2" xfId="10318" xr:uid="{00000000-0005-0000-0000-000055090000}"/>
    <cellStyle name="Normal 3 4 2 2 2 8 5" xfId="7326" xr:uid="{00000000-0005-0000-0000-000056090000}"/>
    <cellStyle name="Normal 3 4 2 2 2 9" xfId="1665" xr:uid="{00000000-0005-0000-0000-000057090000}"/>
    <cellStyle name="Normal 3 4 2 2 2 9 2" xfId="2491" xr:uid="{00000000-0005-0000-0000-000058090000}"/>
    <cellStyle name="Normal 3 4 2 2 2 9 2 2" xfId="8439" xr:uid="{00000000-0005-0000-0000-000059090000}"/>
    <cellStyle name="Normal 3 4 2 2 2 9 3" xfId="4097" xr:uid="{00000000-0005-0000-0000-00005A090000}"/>
    <cellStyle name="Normal 3 4 2 2 2 9 3 2" xfId="9729" xr:uid="{00000000-0005-0000-0000-00005B090000}"/>
    <cellStyle name="Normal 3 4 2 2 2 9 4" xfId="4989" xr:uid="{00000000-0005-0000-0000-00005C090000}"/>
    <cellStyle name="Normal 3 4 2 2 2 9 4 2" xfId="10611" xr:uid="{00000000-0005-0000-0000-00005D090000}"/>
    <cellStyle name="Normal 3 4 2 2 2 9 5" xfId="7619" xr:uid="{00000000-0005-0000-0000-00005E090000}"/>
    <cellStyle name="Normal 3 4 2 2 3" xfId="209" xr:uid="{00000000-0005-0000-0000-00005F090000}"/>
    <cellStyle name="Normal 3 4 2 2 3 10" xfId="1715" xr:uid="{00000000-0005-0000-0000-000060090000}"/>
    <cellStyle name="Normal 3 4 2 2 3 10 2" xfId="2949" xr:uid="{00000000-0005-0000-0000-000061090000}"/>
    <cellStyle name="Normal 3 4 2 2 3 10 2 2" xfId="8609" xr:uid="{00000000-0005-0000-0000-000062090000}"/>
    <cellStyle name="Normal 3 4 2 2 3 10 3" xfId="7663" xr:uid="{00000000-0005-0000-0000-000063090000}"/>
    <cellStyle name="Normal 3 4 2 2 3 11" xfId="2591" xr:uid="{00000000-0005-0000-0000-000064090000}"/>
    <cellStyle name="Normal 3 4 2 2 3 11 2" xfId="8479" xr:uid="{00000000-0005-0000-0000-000065090000}"/>
    <cellStyle name="Normal 3 4 2 2 3 12" xfId="4213" xr:uid="{00000000-0005-0000-0000-000066090000}"/>
    <cellStyle name="Normal 3 4 2 2 3 12 2" xfId="9835" xr:uid="{00000000-0005-0000-0000-000067090000}"/>
    <cellStyle name="Normal 3 4 2 2 3 13" xfId="5075" xr:uid="{00000000-0005-0000-0000-000068090000}"/>
    <cellStyle name="Normal 3 4 2 2 3 13 2" xfId="10674" xr:uid="{00000000-0005-0000-0000-000069090000}"/>
    <cellStyle name="Normal 3 4 2 2 3 14" xfId="5706" xr:uid="{00000000-0005-0000-0000-00006A090000}"/>
    <cellStyle name="Normal 3 4 2 2 3 14 2" xfId="11043" xr:uid="{00000000-0005-0000-0000-00006B090000}"/>
    <cellStyle name="Normal 3 4 2 2 3 15" xfId="6074" xr:uid="{00000000-0005-0000-0000-00006C090000}"/>
    <cellStyle name="Normal 3 4 2 2 3 15 2" xfId="11410" xr:uid="{00000000-0005-0000-0000-00006D090000}"/>
    <cellStyle name="Normal 3 4 2 2 3 16" xfId="6511" xr:uid="{00000000-0005-0000-0000-00006E090000}"/>
    <cellStyle name="Normal 3 4 2 2 3 2" xfId="276" xr:uid="{00000000-0005-0000-0000-00006F090000}"/>
    <cellStyle name="Normal 3 4 2 2 3 2 10" xfId="6139" xr:uid="{00000000-0005-0000-0000-000070090000}"/>
    <cellStyle name="Normal 3 4 2 2 3 2 10 2" xfId="11475" xr:uid="{00000000-0005-0000-0000-000071090000}"/>
    <cellStyle name="Normal 3 4 2 2 3 2 11" xfId="6576" xr:uid="{00000000-0005-0000-0000-000072090000}"/>
    <cellStyle name="Normal 3 4 2 2 3 2 2" xfId="832" xr:uid="{00000000-0005-0000-0000-000073090000}"/>
    <cellStyle name="Normal 3 4 2 2 3 2 2 2" xfId="1046" xr:uid="{00000000-0005-0000-0000-000074090000}"/>
    <cellStyle name="Normal 3 4 2 2 3 2 2 2 2" xfId="3480" xr:uid="{00000000-0005-0000-0000-000075090000}"/>
    <cellStyle name="Normal 3 4 2 2 3 2 2 2 2 2" xfId="9118" xr:uid="{00000000-0005-0000-0000-000076090000}"/>
    <cellStyle name="Normal 3 4 2 2 3 2 2 2 3" xfId="7008" xr:uid="{00000000-0005-0000-0000-000077090000}"/>
    <cellStyle name="Normal 3 4 2 2 3 2 2 3" xfId="1880" xr:uid="{00000000-0005-0000-0000-000078090000}"/>
    <cellStyle name="Normal 3 4 2 2 3 2 2 3 2" xfId="7828" xr:uid="{00000000-0005-0000-0000-000079090000}"/>
    <cellStyle name="Normal 3 4 2 2 3 2 2 4" xfId="3266" xr:uid="{00000000-0005-0000-0000-00007A090000}"/>
    <cellStyle name="Normal 3 4 2 2 3 2 2 4 2" xfId="8911" xr:uid="{00000000-0005-0000-0000-00007B090000}"/>
    <cellStyle name="Normal 3 4 2 2 3 2 2 5" xfId="4378" xr:uid="{00000000-0005-0000-0000-00007C090000}"/>
    <cellStyle name="Normal 3 4 2 2 3 2 2 5 2" xfId="10000" xr:uid="{00000000-0005-0000-0000-00007D090000}"/>
    <cellStyle name="Normal 3 4 2 2 3 2 2 6" xfId="5641" xr:uid="{00000000-0005-0000-0000-00007E090000}"/>
    <cellStyle name="Normal 3 4 2 2 3 2 2 6 2" xfId="10978" xr:uid="{00000000-0005-0000-0000-00007F090000}"/>
    <cellStyle name="Normal 3 4 2 2 3 2 2 7" xfId="6008" xr:uid="{00000000-0005-0000-0000-000080090000}"/>
    <cellStyle name="Normal 3 4 2 2 3 2 2 7 2" xfId="11345" xr:uid="{00000000-0005-0000-0000-000081090000}"/>
    <cellStyle name="Normal 3 4 2 2 3 2 2 8" xfId="6378" xr:uid="{00000000-0005-0000-0000-000082090000}"/>
    <cellStyle name="Normal 3 4 2 2 3 2 2 8 2" xfId="11712" xr:uid="{00000000-0005-0000-0000-000083090000}"/>
    <cellStyle name="Normal 3 4 2 2 3 2 2 9" xfId="6801" xr:uid="{00000000-0005-0000-0000-000084090000}"/>
    <cellStyle name="Normal 3 4 2 2 3 2 3" xfId="1536" xr:uid="{00000000-0005-0000-0000-000085090000}"/>
    <cellStyle name="Normal 3 4 2 2 3 2 3 2" xfId="2362" xr:uid="{00000000-0005-0000-0000-000086090000}"/>
    <cellStyle name="Normal 3 4 2 2 3 2 3 2 2" xfId="8310" xr:uid="{00000000-0005-0000-0000-000087090000}"/>
    <cellStyle name="Normal 3 4 2 2 3 2 3 3" xfId="3968" xr:uid="{00000000-0005-0000-0000-000088090000}"/>
    <cellStyle name="Normal 3 4 2 2 3 2 3 3 2" xfId="9600" xr:uid="{00000000-0005-0000-0000-000089090000}"/>
    <cellStyle name="Normal 3 4 2 2 3 2 3 4" xfId="4860" xr:uid="{00000000-0005-0000-0000-00008A090000}"/>
    <cellStyle name="Normal 3 4 2 2 3 2 3 4 2" xfId="10482" xr:uid="{00000000-0005-0000-0000-00008B090000}"/>
    <cellStyle name="Normal 3 4 2 2 3 2 3 5" xfId="7490" xr:uid="{00000000-0005-0000-0000-00008C090000}"/>
    <cellStyle name="Normal 3 4 2 2 3 2 4" xfId="909" xr:uid="{00000000-0005-0000-0000-00008D090000}"/>
    <cellStyle name="Normal 3 4 2 2 3 2 4 2" xfId="3343" xr:uid="{00000000-0005-0000-0000-00008E090000}"/>
    <cellStyle name="Normal 3 4 2 2 3 2 4 2 2" xfId="8985" xr:uid="{00000000-0005-0000-0000-00008F090000}"/>
    <cellStyle name="Normal 3 4 2 2 3 2 4 3" xfId="6875" xr:uid="{00000000-0005-0000-0000-000090090000}"/>
    <cellStyle name="Normal 3 4 2 2 3 2 5" xfId="1747" xr:uid="{00000000-0005-0000-0000-000091090000}"/>
    <cellStyle name="Normal 3 4 2 2 3 2 5 2" xfId="7695" xr:uid="{00000000-0005-0000-0000-000092090000}"/>
    <cellStyle name="Normal 3 4 2 2 3 2 6" xfId="3016" xr:uid="{00000000-0005-0000-0000-000093090000}"/>
    <cellStyle name="Normal 3 4 2 2 3 2 6 2" xfId="8674" xr:uid="{00000000-0005-0000-0000-000094090000}"/>
    <cellStyle name="Normal 3 4 2 2 3 2 7" xfId="4245" xr:uid="{00000000-0005-0000-0000-000095090000}"/>
    <cellStyle name="Normal 3 4 2 2 3 2 7 2" xfId="9867" xr:uid="{00000000-0005-0000-0000-000096090000}"/>
    <cellStyle name="Normal 3 4 2 2 3 2 8" xfId="5142" xr:uid="{00000000-0005-0000-0000-000097090000}"/>
    <cellStyle name="Normal 3 4 2 2 3 2 8 2" xfId="10739" xr:uid="{00000000-0005-0000-0000-000098090000}"/>
    <cellStyle name="Normal 3 4 2 2 3 2 9" xfId="5771" xr:uid="{00000000-0005-0000-0000-000099090000}"/>
    <cellStyle name="Normal 3 4 2 2 3 2 9 2" xfId="11108" xr:uid="{00000000-0005-0000-0000-00009A090000}"/>
    <cellStyle name="Normal 3 4 2 2 3 3" xfId="378" xr:uid="{00000000-0005-0000-0000-00009B090000}"/>
    <cellStyle name="Normal 3 4 2 2 3 3 10" xfId="6618" xr:uid="{00000000-0005-0000-0000-00009C090000}"/>
    <cellStyle name="Normal 3 4 2 2 3 3 2" xfId="1578" xr:uid="{00000000-0005-0000-0000-00009D090000}"/>
    <cellStyle name="Normal 3 4 2 2 3 3 2 2" xfId="2404" xr:uid="{00000000-0005-0000-0000-00009E090000}"/>
    <cellStyle name="Normal 3 4 2 2 3 3 2 2 2" xfId="8352" xr:uid="{00000000-0005-0000-0000-00009F090000}"/>
    <cellStyle name="Normal 3 4 2 2 3 3 2 3" xfId="4010" xr:uid="{00000000-0005-0000-0000-0000A0090000}"/>
    <cellStyle name="Normal 3 4 2 2 3 3 2 3 2" xfId="9642" xr:uid="{00000000-0005-0000-0000-0000A1090000}"/>
    <cellStyle name="Normal 3 4 2 2 3 3 2 4" xfId="4902" xr:uid="{00000000-0005-0000-0000-0000A2090000}"/>
    <cellStyle name="Normal 3 4 2 2 3 3 2 4 2" xfId="10524" xr:uid="{00000000-0005-0000-0000-0000A3090000}"/>
    <cellStyle name="Normal 3 4 2 2 3 3 2 5" xfId="7532" xr:uid="{00000000-0005-0000-0000-0000A4090000}"/>
    <cellStyle name="Normal 3 4 2 2 3 3 3" xfId="1092" xr:uid="{00000000-0005-0000-0000-0000A5090000}"/>
    <cellStyle name="Normal 3 4 2 2 3 3 3 2" xfId="3526" xr:uid="{00000000-0005-0000-0000-0000A6090000}"/>
    <cellStyle name="Normal 3 4 2 2 3 3 3 2 2" xfId="9164" xr:uid="{00000000-0005-0000-0000-0000A7090000}"/>
    <cellStyle name="Normal 3 4 2 2 3 3 3 3" xfId="7054" xr:uid="{00000000-0005-0000-0000-0000A8090000}"/>
    <cellStyle name="Normal 3 4 2 2 3 3 4" xfId="1926" xr:uid="{00000000-0005-0000-0000-0000A9090000}"/>
    <cellStyle name="Normal 3 4 2 2 3 3 4 2" xfId="7874" xr:uid="{00000000-0005-0000-0000-0000AA090000}"/>
    <cellStyle name="Normal 3 4 2 2 3 3 5" xfId="3075" xr:uid="{00000000-0005-0000-0000-0000AB090000}"/>
    <cellStyle name="Normal 3 4 2 2 3 3 5 2" xfId="8728" xr:uid="{00000000-0005-0000-0000-0000AC090000}"/>
    <cellStyle name="Normal 3 4 2 2 3 3 6" xfId="4424" xr:uid="{00000000-0005-0000-0000-0000AD090000}"/>
    <cellStyle name="Normal 3 4 2 2 3 3 6 2" xfId="10046" xr:uid="{00000000-0005-0000-0000-0000AE090000}"/>
    <cellStyle name="Normal 3 4 2 2 3 3 7" xfId="5270" xr:uid="{00000000-0005-0000-0000-0000AF090000}"/>
    <cellStyle name="Normal 3 4 2 2 3 3 7 2" xfId="10793" xr:uid="{00000000-0005-0000-0000-0000B0090000}"/>
    <cellStyle name="Normal 3 4 2 2 3 3 8" xfId="5825" xr:uid="{00000000-0005-0000-0000-0000B1090000}"/>
    <cellStyle name="Normal 3 4 2 2 3 3 8 2" xfId="11162" xr:uid="{00000000-0005-0000-0000-0000B2090000}"/>
    <cellStyle name="Normal 3 4 2 2 3 3 9" xfId="6194" xr:uid="{00000000-0005-0000-0000-0000B3090000}"/>
    <cellStyle name="Normal 3 4 2 2 3 3 9 2" xfId="11529" xr:uid="{00000000-0005-0000-0000-0000B4090000}"/>
    <cellStyle name="Normal 3 4 2 2 3 4" xfId="767" xr:uid="{00000000-0005-0000-0000-0000B5090000}"/>
    <cellStyle name="Normal 3 4 2 2 3 4 10" xfId="6736" xr:uid="{00000000-0005-0000-0000-0000B6090000}"/>
    <cellStyle name="Normal 3 4 2 2 3 4 2" xfId="1471" xr:uid="{00000000-0005-0000-0000-0000B7090000}"/>
    <cellStyle name="Normal 3 4 2 2 3 4 2 2" xfId="2297" xr:uid="{00000000-0005-0000-0000-0000B8090000}"/>
    <cellStyle name="Normal 3 4 2 2 3 4 2 2 2" xfId="8245" xr:uid="{00000000-0005-0000-0000-0000B9090000}"/>
    <cellStyle name="Normal 3 4 2 2 3 4 2 3" xfId="3903" xr:uid="{00000000-0005-0000-0000-0000BA090000}"/>
    <cellStyle name="Normal 3 4 2 2 3 4 2 3 2" xfId="9535" xr:uid="{00000000-0005-0000-0000-0000BB090000}"/>
    <cellStyle name="Normal 3 4 2 2 3 4 2 4" xfId="4795" xr:uid="{00000000-0005-0000-0000-0000BC090000}"/>
    <cellStyle name="Normal 3 4 2 2 3 4 2 4 2" xfId="10417" xr:uid="{00000000-0005-0000-0000-0000BD090000}"/>
    <cellStyle name="Normal 3 4 2 2 3 4 2 5" xfId="7425" xr:uid="{00000000-0005-0000-0000-0000BE090000}"/>
    <cellStyle name="Normal 3 4 2 2 3 4 3" xfId="981" xr:uid="{00000000-0005-0000-0000-0000BF090000}"/>
    <cellStyle name="Normal 3 4 2 2 3 4 3 2" xfId="3415" xr:uid="{00000000-0005-0000-0000-0000C0090000}"/>
    <cellStyle name="Normal 3 4 2 2 3 4 3 2 2" xfId="9053" xr:uid="{00000000-0005-0000-0000-0000C1090000}"/>
    <cellStyle name="Normal 3 4 2 2 3 4 3 3" xfId="6943" xr:uid="{00000000-0005-0000-0000-0000C2090000}"/>
    <cellStyle name="Normal 3 4 2 2 3 4 4" xfId="1815" xr:uid="{00000000-0005-0000-0000-0000C3090000}"/>
    <cellStyle name="Normal 3 4 2 2 3 4 4 2" xfId="7763" xr:uid="{00000000-0005-0000-0000-0000C4090000}"/>
    <cellStyle name="Normal 3 4 2 2 3 4 5" xfId="3201" xr:uid="{00000000-0005-0000-0000-0000C5090000}"/>
    <cellStyle name="Normal 3 4 2 2 3 4 5 2" xfId="8846" xr:uid="{00000000-0005-0000-0000-0000C6090000}"/>
    <cellStyle name="Normal 3 4 2 2 3 4 6" xfId="4313" xr:uid="{00000000-0005-0000-0000-0000C7090000}"/>
    <cellStyle name="Normal 3 4 2 2 3 4 6 2" xfId="9935" xr:uid="{00000000-0005-0000-0000-0000C8090000}"/>
    <cellStyle name="Normal 3 4 2 2 3 4 7" xfId="5576" xr:uid="{00000000-0005-0000-0000-0000C9090000}"/>
    <cellStyle name="Normal 3 4 2 2 3 4 7 2" xfId="10913" xr:uid="{00000000-0005-0000-0000-0000CA090000}"/>
    <cellStyle name="Normal 3 4 2 2 3 4 8" xfId="5943" xr:uid="{00000000-0005-0000-0000-0000CB090000}"/>
    <cellStyle name="Normal 3 4 2 2 3 4 8 2" xfId="11280" xr:uid="{00000000-0005-0000-0000-0000CC090000}"/>
    <cellStyle name="Normal 3 4 2 2 3 4 9" xfId="6313" xr:uid="{00000000-0005-0000-0000-0000CD090000}"/>
    <cellStyle name="Normal 3 4 2 2 3 4 9 2" xfId="11647" xr:uid="{00000000-0005-0000-0000-0000CE090000}"/>
    <cellStyle name="Normal 3 4 2 2 3 5" xfId="1222" xr:uid="{00000000-0005-0000-0000-0000CF090000}"/>
    <cellStyle name="Normal 3 4 2 2 3 5 2" xfId="2048" xr:uid="{00000000-0005-0000-0000-0000D0090000}"/>
    <cellStyle name="Normal 3 4 2 2 3 5 2 2" xfId="7996" xr:uid="{00000000-0005-0000-0000-0000D1090000}"/>
    <cellStyle name="Normal 3 4 2 2 3 5 3" xfId="3654" xr:uid="{00000000-0005-0000-0000-0000D2090000}"/>
    <cellStyle name="Normal 3 4 2 2 3 5 3 2" xfId="9286" xr:uid="{00000000-0005-0000-0000-0000D3090000}"/>
    <cellStyle name="Normal 3 4 2 2 3 5 4" xfId="4546" xr:uid="{00000000-0005-0000-0000-0000D4090000}"/>
    <cellStyle name="Normal 3 4 2 2 3 5 4 2" xfId="10168" xr:uid="{00000000-0005-0000-0000-0000D5090000}"/>
    <cellStyle name="Normal 3 4 2 2 3 5 5" xfId="7176" xr:uid="{00000000-0005-0000-0000-0000D6090000}"/>
    <cellStyle name="Normal 3 4 2 2 3 6" xfId="1322" xr:uid="{00000000-0005-0000-0000-0000D7090000}"/>
    <cellStyle name="Normal 3 4 2 2 3 6 2" xfId="2148" xr:uid="{00000000-0005-0000-0000-0000D8090000}"/>
    <cellStyle name="Normal 3 4 2 2 3 6 2 2" xfId="8096" xr:uid="{00000000-0005-0000-0000-0000D9090000}"/>
    <cellStyle name="Normal 3 4 2 2 3 6 3" xfId="3754" xr:uid="{00000000-0005-0000-0000-0000DA090000}"/>
    <cellStyle name="Normal 3 4 2 2 3 6 3 2" xfId="9386" xr:uid="{00000000-0005-0000-0000-0000DB090000}"/>
    <cellStyle name="Normal 3 4 2 2 3 6 4" xfId="4646" xr:uid="{00000000-0005-0000-0000-0000DC090000}"/>
    <cellStyle name="Normal 3 4 2 2 3 6 4 2" xfId="10268" xr:uid="{00000000-0005-0000-0000-0000DD090000}"/>
    <cellStyle name="Normal 3 4 2 2 3 6 5" xfId="7276" xr:uid="{00000000-0005-0000-0000-0000DE090000}"/>
    <cellStyle name="Normal 3 4 2 2 3 7" xfId="1384" xr:uid="{00000000-0005-0000-0000-0000DF090000}"/>
    <cellStyle name="Normal 3 4 2 2 3 7 2" xfId="2210" xr:uid="{00000000-0005-0000-0000-0000E0090000}"/>
    <cellStyle name="Normal 3 4 2 2 3 7 2 2" xfId="8158" xr:uid="{00000000-0005-0000-0000-0000E1090000}"/>
    <cellStyle name="Normal 3 4 2 2 3 7 3" xfId="3816" xr:uid="{00000000-0005-0000-0000-0000E2090000}"/>
    <cellStyle name="Normal 3 4 2 2 3 7 3 2" xfId="9448" xr:uid="{00000000-0005-0000-0000-0000E3090000}"/>
    <cellStyle name="Normal 3 4 2 2 3 7 4" xfId="4708" xr:uid="{00000000-0005-0000-0000-0000E4090000}"/>
    <cellStyle name="Normal 3 4 2 2 3 7 4 2" xfId="10330" xr:uid="{00000000-0005-0000-0000-0000E5090000}"/>
    <cellStyle name="Normal 3 4 2 2 3 7 5" xfId="7338" xr:uid="{00000000-0005-0000-0000-0000E6090000}"/>
    <cellStyle name="Normal 3 4 2 2 3 8" xfId="1673" xr:uid="{00000000-0005-0000-0000-0000E7090000}"/>
    <cellStyle name="Normal 3 4 2 2 3 8 2" xfId="2499" xr:uid="{00000000-0005-0000-0000-0000E8090000}"/>
    <cellStyle name="Normal 3 4 2 2 3 8 2 2" xfId="8447" xr:uid="{00000000-0005-0000-0000-0000E9090000}"/>
    <cellStyle name="Normal 3 4 2 2 3 8 3" xfId="4105" xr:uid="{00000000-0005-0000-0000-0000EA090000}"/>
    <cellStyle name="Normal 3 4 2 2 3 8 3 2" xfId="9737" xr:uid="{00000000-0005-0000-0000-0000EB090000}"/>
    <cellStyle name="Normal 3 4 2 2 3 8 4" xfId="4997" xr:uid="{00000000-0005-0000-0000-0000EC090000}"/>
    <cellStyle name="Normal 3 4 2 2 3 8 4 2" xfId="10619" xr:uid="{00000000-0005-0000-0000-0000ED090000}"/>
    <cellStyle name="Normal 3 4 2 2 3 8 5" xfId="7627" xr:uid="{00000000-0005-0000-0000-0000EE090000}"/>
    <cellStyle name="Normal 3 4 2 2 3 9" xfId="876" xr:uid="{00000000-0005-0000-0000-0000EF090000}"/>
    <cellStyle name="Normal 3 4 2 2 3 9 2" xfId="3310" xr:uid="{00000000-0005-0000-0000-0000F0090000}"/>
    <cellStyle name="Normal 3 4 2 2 3 9 2 2" xfId="8953" xr:uid="{00000000-0005-0000-0000-0000F1090000}"/>
    <cellStyle name="Normal 3 4 2 2 3 9 3" xfId="6843" xr:uid="{00000000-0005-0000-0000-0000F2090000}"/>
    <cellStyle name="Normal 3 4 2 2 4" xfId="180" xr:uid="{00000000-0005-0000-0000-0000F3090000}"/>
    <cellStyle name="Normal 3 4 2 2 4 10" xfId="4229" xr:uid="{00000000-0005-0000-0000-0000F4090000}"/>
    <cellStyle name="Normal 3 4 2 2 4 10 2" xfId="9851" xr:uid="{00000000-0005-0000-0000-0000F5090000}"/>
    <cellStyle name="Normal 3 4 2 2 4 11" xfId="5046" xr:uid="{00000000-0005-0000-0000-0000F6090000}"/>
    <cellStyle name="Normal 3 4 2 2 4 11 2" xfId="10649" xr:uid="{00000000-0005-0000-0000-0000F7090000}"/>
    <cellStyle name="Normal 3 4 2 2 4 12" xfId="5681" xr:uid="{00000000-0005-0000-0000-0000F8090000}"/>
    <cellStyle name="Normal 3 4 2 2 4 12 2" xfId="11018" xr:uid="{00000000-0005-0000-0000-0000F9090000}"/>
    <cellStyle name="Normal 3 4 2 2 4 13" xfId="6049" xr:uid="{00000000-0005-0000-0000-0000FA090000}"/>
    <cellStyle name="Normal 3 4 2 2 4 13 2" xfId="11385" xr:uid="{00000000-0005-0000-0000-0000FB090000}"/>
    <cellStyle name="Normal 3 4 2 2 4 14" xfId="6486" xr:uid="{00000000-0005-0000-0000-0000FC090000}"/>
    <cellStyle name="Normal 3 4 2 2 4 2" xfId="251" xr:uid="{00000000-0005-0000-0000-0000FD090000}"/>
    <cellStyle name="Normal 3 4 2 2 4 2 10" xfId="6114" xr:uid="{00000000-0005-0000-0000-0000FE090000}"/>
    <cellStyle name="Normal 3 4 2 2 4 2 10 2" xfId="11450" xr:uid="{00000000-0005-0000-0000-0000FF090000}"/>
    <cellStyle name="Normal 3 4 2 2 4 2 11" xfId="6551" xr:uid="{00000000-0005-0000-0000-0000000A0000}"/>
    <cellStyle name="Normal 3 4 2 2 4 2 2" xfId="807" xr:uid="{00000000-0005-0000-0000-0000010A0000}"/>
    <cellStyle name="Normal 3 4 2 2 4 2 2 2" xfId="1280" xr:uid="{00000000-0005-0000-0000-0000020A0000}"/>
    <cellStyle name="Normal 3 4 2 2 4 2 2 2 2" xfId="3712" xr:uid="{00000000-0005-0000-0000-0000030A0000}"/>
    <cellStyle name="Normal 3 4 2 2 4 2 2 2 2 2" xfId="9344" xr:uid="{00000000-0005-0000-0000-0000040A0000}"/>
    <cellStyle name="Normal 3 4 2 2 4 2 2 2 3" xfId="7234" xr:uid="{00000000-0005-0000-0000-0000050A0000}"/>
    <cellStyle name="Normal 3 4 2 2 4 2 2 3" xfId="2106" xr:uid="{00000000-0005-0000-0000-0000060A0000}"/>
    <cellStyle name="Normal 3 4 2 2 4 2 2 3 2" xfId="8054" xr:uid="{00000000-0005-0000-0000-0000070A0000}"/>
    <cellStyle name="Normal 3 4 2 2 4 2 2 4" xfId="3241" xr:uid="{00000000-0005-0000-0000-0000080A0000}"/>
    <cellStyle name="Normal 3 4 2 2 4 2 2 4 2" xfId="8886" xr:uid="{00000000-0005-0000-0000-0000090A0000}"/>
    <cellStyle name="Normal 3 4 2 2 4 2 2 5" xfId="4604" xr:uid="{00000000-0005-0000-0000-00000A0A0000}"/>
    <cellStyle name="Normal 3 4 2 2 4 2 2 5 2" xfId="10226" xr:uid="{00000000-0005-0000-0000-00000B0A0000}"/>
    <cellStyle name="Normal 3 4 2 2 4 2 2 6" xfId="5616" xr:uid="{00000000-0005-0000-0000-00000C0A0000}"/>
    <cellStyle name="Normal 3 4 2 2 4 2 2 6 2" xfId="10953" xr:uid="{00000000-0005-0000-0000-00000D0A0000}"/>
    <cellStyle name="Normal 3 4 2 2 4 2 2 7" xfId="5983" xr:uid="{00000000-0005-0000-0000-00000E0A0000}"/>
    <cellStyle name="Normal 3 4 2 2 4 2 2 7 2" xfId="11320" xr:uid="{00000000-0005-0000-0000-00000F0A0000}"/>
    <cellStyle name="Normal 3 4 2 2 4 2 2 8" xfId="6353" xr:uid="{00000000-0005-0000-0000-0000100A0000}"/>
    <cellStyle name="Normal 3 4 2 2 4 2 2 8 2" xfId="11687" xr:uid="{00000000-0005-0000-0000-0000110A0000}"/>
    <cellStyle name="Normal 3 4 2 2 4 2 2 9" xfId="6776" xr:uid="{00000000-0005-0000-0000-0000120A0000}"/>
    <cellStyle name="Normal 3 4 2 2 4 2 3" xfId="1511" xr:uid="{00000000-0005-0000-0000-0000130A0000}"/>
    <cellStyle name="Normal 3 4 2 2 4 2 3 2" xfId="2337" xr:uid="{00000000-0005-0000-0000-0000140A0000}"/>
    <cellStyle name="Normal 3 4 2 2 4 2 3 2 2" xfId="8285" xr:uid="{00000000-0005-0000-0000-0000150A0000}"/>
    <cellStyle name="Normal 3 4 2 2 4 2 3 3" xfId="3943" xr:uid="{00000000-0005-0000-0000-0000160A0000}"/>
    <cellStyle name="Normal 3 4 2 2 4 2 3 3 2" xfId="9575" xr:uid="{00000000-0005-0000-0000-0000170A0000}"/>
    <cellStyle name="Normal 3 4 2 2 4 2 3 4" xfId="4835" xr:uid="{00000000-0005-0000-0000-0000180A0000}"/>
    <cellStyle name="Normal 3 4 2 2 4 2 3 4 2" xfId="10457" xr:uid="{00000000-0005-0000-0000-0000190A0000}"/>
    <cellStyle name="Normal 3 4 2 2 4 2 3 5" xfId="7465" xr:uid="{00000000-0005-0000-0000-00001A0A0000}"/>
    <cellStyle name="Normal 3 4 2 2 4 2 4" xfId="1021" xr:uid="{00000000-0005-0000-0000-00001B0A0000}"/>
    <cellStyle name="Normal 3 4 2 2 4 2 4 2" xfId="3455" xr:uid="{00000000-0005-0000-0000-00001C0A0000}"/>
    <cellStyle name="Normal 3 4 2 2 4 2 4 2 2" xfId="9093" xr:uid="{00000000-0005-0000-0000-00001D0A0000}"/>
    <cellStyle name="Normal 3 4 2 2 4 2 4 3" xfId="6983" xr:uid="{00000000-0005-0000-0000-00001E0A0000}"/>
    <cellStyle name="Normal 3 4 2 2 4 2 5" xfId="1855" xr:uid="{00000000-0005-0000-0000-00001F0A0000}"/>
    <cellStyle name="Normal 3 4 2 2 4 2 5 2" xfId="7803" xr:uid="{00000000-0005-0000-0000-0000200A0000}"/>
    <cellStyle name="Normal 3 4 2 2 4 2 6" xfId="2991" xr:uid="{00000000-0005-0000-0000-0000210A0000}"/>
    <cellStyle name="Normal 3 4 2 2 4 2 6 2" xfId="8649" xr:uid="{00000000-0005-0000-0000-0000220A0000}"/>
    <cellStyle name="Normal 3 4 2 2 4 2 7" xfId="4353" xr:uid="{00000000-0005-0000-0000-0000230A0000}"/>
    <cellStyle name="Normal 3 4 2 2 4 2 7 2" xfId="9975" xr:uid="{00000000-0005-0000-0000-0000240A0000}"/>
    <cellStyle name="Normal 3 4 2 2 4 2 8" xfId="5117" xr:uid="{00000000-0005-0000-0000-0000250A0000}"/>
    <cellStyle name="Normal 3 4 2 2 4 2 8 2" xfId="10714" xr:uid="{00000000-0005-0000-0000-0000260A0000}"/>
    <cellStyle name="Normal 3 4 2 2 4 2 9" xfId="5746" xr:uid="{00000000-0005-0000-0000-0000270A0000}"/>
    <cellStyle name="Normal 3 4 2 2 4 2 9 2" xfId="11083" xr:uid="{00000000-0005-0000-0000-0000280A0000}"/>
    <cellStyle name="Normal 3 4 2 2 4 3" xfId="742" xr:uid="{00000000-0005-0000-0000-0000290A0000}"/>
    <cellStyle name="Normal 3 4 2 2 4 3 10" xfId="6711" xr:uid="{00000000-0005-0000-0000-00002A0A0000}"/>
    <cellStyle name="Normal 3 4 2 2 4 3 2" xfId="1446" xr:uid="{00000000-0005-0000-0000-00002B0A0000}"/>
    <cellStyle name="Normal 3 4 2 2 4 3 2 2" xfId="2272" xr:uid="{00000000-0005-0000-0000-00002C0A0000}"/>
    <cellStyle name="Normal 3 4 2 2 4 3 2 2 2" xfId="8220" xr:uid="{00000000-0005-0000-0000-00002D0A0000}"/>
    <cellStyle name="Normal 3 4 2 2 4 3 2 3" xfId="3878" xr:uid="{00000000-0005-0000-0000-00002E0A0000}"/>
    <cellStyle name="Normal 3 4 2 2 4 3 2 3 2" xfId="9510" xr:uid="{00000000-0005-0000-0000-00002F0A0000}"/>
    <cellStyle name="Normal 3 4 2 2 4 3 2 4" xfId="4770" xr:uid="{00000000-0005-0000-0000-0000300A0000}"/>
    <cellStyle name="Normal 3 4 2 2 4 3 2 4 2" xfId="10392" xr:uid="{00000000-0005-0000-0000-0000310A0000}"/>
    <cellStyle name="Normal 3 4 2 2 4 3 2 5" xfId="7400" xr:uid="{00000000-0005-0000-0000-0000320A0000}"/>
    <cellStyle name="Normal 3 4 2 2 4 3 3" xfId="955" xr:uid="{00000000-0005-0000-0000-0000330A0000}"/>
    <cellStyle name="Normal 3 4 2 2 4 3 3 2" xfId="3389" xr:uid="{00000000-0005-0000-0000-0000340A0000}"/>
    <cellStyle name="Normal 3 4 2 2 4 3 3 2 2" xfId="9028" xr:uid="{00000000-0005-0000-0000-0000350A0000}"/>
    <cellStyle name="Normal 3 4 2 2 4 3 3 3" xfId="6918" xr:uid="{00000000-0005-0000-0000-0000360A0000}"/>
    <cellStyle name="Normal 3 4 2 2 4 3 4" xfId="1790" xr:uid="{00000000-0005-0000-0000-0000370A0000}"/>
    <cellStyle name="Normal 3 4 2 2 4 3 4 2" xfId="7738" xr:uid="{00000000-0005-0000-0000-0000380A0000}"/>
    <cellStyle name="Normal 3 4 2 2 4 3 5" xfId="3176" xr:uid="{00000000-0005-0000-0000-0000390A0000}"/>
    <cellStyle name="Normal 3 4 2 2 4 3 5 2" xfId="8821" xr:uid="{00000000-0005-0000-0000-00003A0A0000}"/>
    <cellStyle name="Normal 3 4 2 2 4 3 6" xfId="4288" xr:uid="{00000000-0005-0000-0000-00003B0A0000}"/>
    <cellStyle name="Normal 3 4 2 2 4 3 6 2" xfId="9910" xr:uid="{00000000-0005-0000-0000-00003C0A0000}"/>
    <cellStyle name="Normal 3 4 2 2 4 3 7" xfId="5551" xr:uid="{00000000-0005-0000-0000-00003D0A0000}"/>
    <cellStyle name="Normal 3 4 2 2 4 3 7 2" xfId="10888" xr:uid="{00000000-0005-0000-0000-00003E0A0000}"/>
    <cellStyle name="Normal 3 4 2 2 4 3 8" xfId="5918" xr:uid="{00000000-0005-0000-0000-00003F0A0000}"/>
    <cellStyle name="Normal 3 4 2 2 4 3 8 2" xfId="11255" xr:uid="{00000000-0005-0000-0000-0000400A0000}"/>
    <cellStyle name="Normal 3 4 2 2 4 3 9" xfId="6288" xr:uid="{00000000-0005-0000-0000-0000410A0000}"/>
    <cellStyle name="Normal 3 4 2 2 4 3 9 2" xfId="11622" xr:uid="{00000000-0005-0000-0000-0000420A0000}"/>
    <cellStyle name="Normal 3 4 2 2 4 4" xfId="1234" xr:uid="{00000000-0005-0000-0000-0000430A0000}"/>
    <cellStyle name="Normal 3 4 2 2 4 4 2" xfId="2060" xr:uid="{00000000-0005-0000-0000-0000440A0000}"/>
    <cellStyle name="Normal 3 4 2 2 4 4 2 2" xfId="8008" xr:uid="{00000000-0005-0000-0000-0000450A0000}"/>
    <cellStyle name="Normal 3 4 2 2 4 4 3" xfId="3666" xr:uid="{00000000-0005-0000-0000-0000460A0000}"/>
    <cellStyle name="Normal 3 4 2 2 4 4 3 2" xfId="9298" xr:uid="{00000000-0005-0000-0000-0000470A0000}"/>
    <cellStyle name="Normal 3 4 2 2 4 4 4" xfId="4558" xr:uid="{00000000-0005-0000-0000-0000480A0000}"/>
    <cellStyle name="Normal 3 4 2 2 4 4 4 2" xfId="10180" xr:uid="{00000000-0005-0000-0000-0000490A0000}"/>
    <cellStyle name="Normal 3 4 2 2 4 4 5" xfId="7188" xr:uid="{00000000-0005-0000-0000-00004A0A0000}"/>
    <cellStyle name="Normal 3 4 2 2 4 5" xfId="1334" xr:uid="{00000000-0005-0000-0000-00004B0A0000}"/>
    <cellStyle name="Normal 3 4 2 2 4 5 2" xfId="2160" xr:uid="{00000000-0005-0000-0000-00004C0A0000}"/>
    <cellStyle name="Normal 3 4 2 2 4 5 2 2" xfId="8108" xr:uid="{00000000-0005-0000-0000-00004D0A0000}"/>
    <cellStyle name="Normal 3 4 2 2 4 5 3" xfId="3766" xr:uid="{00000000-0005-0000-0000-00004E0A0000}"/>
    <cellStyle name="Normal 3 4 2 2 4 5 3 2" xfId="9398" xr:uid="{00000000-0005-0000-0000-00004F0A0000}"/>
    <cellStyle name="Normal 3 4 2 2 4 5 4" xfId="4658" xr:uid="{00000000-0005-0000-0000-0000500A0000}"/>
    <cellStyle name="Normal 3 4 2 2 4 5 4 2" xfId="10280" xr:uid="{00000000-0005-0000-0000-0000510A0000}"/>
    <cellStyle name="Normal 3 4 2 2 4 5 5" xfId="7288" xr:uid="{00000000-0005-0000-0000-0000520A0000}"/>
    <cellStyle name="Normal 3 4 2 2 4 6" xfId="1396" xr:uid="{00000000-0005-0000-0000-0000530A0000}"/>
    <cellStyle name="Normal 3 4 2 2 4 6 2" xfId="2222" xr:uid="{00000000-0005-0000-0000-0000540A0000}"/>
    <cellStyle name="Normal 3 4 2 2 4 6 2 2" xfId="8170" xr:uid="{00000000-0005-0000-0000-0000550A0000}"/>
    <cellStyle name="Normal 3 4 2 2 4 6 3" xfId="3828" xr:uid="{00000000-0005-0000-0000-0000560A0000}"/>
    <cellStyle name="Normal 3 4 2 2 4 6 3 2" xfId="9460" xr:uid="{00000000-0005-0000-0000-0000570A0000}"/>
    <cellStyle name="Normal 3 4 2 2 4 6 4" xfId="4720" xr:uid="{00000000-0005-0000-0000-0000580A0000}"/>
    <cellStyle name="Normal 3 4 2 2 4 6 4 2" xfId="10342" xr:uid="{00000000-0005-0000-0000-0000590A0000}"/>
    <cellStyle name="Normal 3 4 2 2 4 6 5" xfId="7350" xr:uid="{00000000-0005-0000-0000-00005A0A0000}"/>
    <cellStyle name="Normal 3 4 2 2 4 7" xfId="892" xr:uid="{00000000-0005-0000-0000-00005B0A0000}"/>
    <cellStyle name="Normal 3 4 2 2 4 7 2" xfId="3326" xr:uid="{00000000-0005-0000-0000-00005C0A0000}"/>
    <cellStyle name="Normal 3 4 2 2 4 7 2 2" xfId="8969" xr:uid="{00000000-0005-0000-0000-00005D0A0000}"/>
    <cellStyle name="Normal 3 4 2 2 4 7 3" xfId="6859" xr:uid="{00000000-0005-0000-0000-00005E0A0000}"/>
    <cellStyle name="Normal 3 4 2 2 4 8" xfId="1731" xr:uid="{00000000-0005-0000-0000-00005F0A0000}"/>
    <cellStyle name="Normal 3 4 2 2 4 8 2" xfId="7679" xr:uid="{00000000-0005-0000-0000-0000600A0000}"/>
    <cellStyle name="Normal 3 4 2 2 4 9" xfId="2920" xr:uid="{00000000-0005-0000-0000-0000610A0000}"/>
    <cellStyle name="Normal 3 4 2 2 4 9 2" xfId="8584" xr:uid="{00000000-0005-0000-0000-0000620A0000}"/>
    <cellStyle name="Normal 3 4 2 2 5" xfId="241" xr:uid="{00000000-0005-0000-0000-0000630A0000}"/>
    <cellStyle name="Normal 3 4 2 2 5 10" xfId="6104" xr:uid="{00000000-0005-0000-0000-0000640A0000}"/>
    <cellStyle name="Normal 3 4 2 2 5 10 2" xfId="11440" xr:uid="{00000000-0005-0000-0000-0000650A0000}"/>
    <cellStyle name="Normal 3 4 2 2 5 11" xfId="6541" xr:uid="{00000000-0005-0000-0000-0000660A0000}"/>
    <cellStyle name="Normal 3 4 2 2 5 2" xfId="797" xr:uid="{00000000-0005-0000-0000-0000670A0000}"/>
    <cellStyle name="Normal 3 4 2 2 5 2 2" xfId="1258" xr:uid="{00000000-0005-0000-0000-0000680A0000}"/>
    <cellStyle name="Normal 3 4 2 2 5 2 2 2" xfId="3690" xr:uid="{00000000-0005-0000-0000-0000690A0000}"/>
    <cellStyle name="Normal 3 4 2 2 5 2 2 2 2" xfId="9322" xr:uid="{00000000-0005-0000-0000-00006A0A0000}"/>
    <cellStyle name="Normal 3 4 2 2 5 2 2 3" xfId="7212" xr:uid="{00000000-0005-0000-0000-00006B0A0000}"/>
    <cellStyle name="Normal 3 4 2 2 5 2 3" xfId="2084" xr:uid="{00000000-0005-0000-0000-00006C0A0000}"/>
    <cellStyle name="Normal 3 4 2 2 5 2 3 2" xfId="8032" xr:uid="{00000000-0005-0000-0000-00006D0A0000}"/>
    <cellStyle name="Normal 3 4 2 2 5 2 4" xfId="3231" xr:uid="{00000000-0005-0000-0000-00006E0A0000}"/>
    <cellStyle name="Normal 3 4 2 2 5 2 4 2" xfId="8876" xr:uid="{00000000-0005-0000-0000-00006F0A0000}"/>
    <cellStyle name="Normal 3 4 2 2 5 2 5" xfId="4582" xr:uid="{00000000-0005-0000-0000-0000700A0000}"/>
    <cellStyle name="Normal 3 4 2 2 5 2 5 2" xfId="10204" xr:uid="{00000000-0005-0000-0000-0000710A0000}"/>
    <cellStyle name="Normal 3 4 2 2 5 2 6" xfId="5606" xr:uid="{00000000-0005-0000-0000-0000720A0000}"/>
    <cellStyle name="Normal 3 4 2 2 5 2 6 2" xfId="10943" xr:uid="{00000000-0005-0000-0000-0000730A0000}"/>
    <cellStyle name="Normal 3 4 2 2 5 2 7" xfId="5973" xr:uid="{00000000-0005-0000-0000-0000740A0000}"/>
    <cellStyle name="Normal 3 4 2 2 5 2 7 2" xfId="11310" xr:uid="{00000000-0005-0000-0000-0000750A0000}"/>
    <cellStyle name="Normal 3 4 2 2 5 2 8" xfId="6343" xr:uid="{00000000-0005-0000-0000-0000760A0000}"/>
    <cellStyle name="Normal 3 4 2 2 5 2 8 2" xfId="11677" xr:uid="{00000000-0005-0000-0000-0000770A0000}"/>
    <cellStyle name="Normal 3 4 2 2 5 2 9" xfId="6766" xr:uid="{00000000-0005-0000-0000-0000780A0000}"/>
    <cellStyle name="Normal 3 4 2 2 5 3" xfId="1501" xr:uid="{00000000-0005-0000-0000-0000790A0000}"/>
    <cellStyle name="Normal 3 4 2 2 5 3 2" xfId="2327" xr:uid="{00000000-0005-0000-0000-00007A0A0000}"/>
    <cellStyle name="Normal 3 4 2 2 5 3 2 2" xfId="8275" xr:uid="{00000000-0005-0000-0000-00007B0A0000}"/>
    <cellStyle name="Normal 3 4 2 2 5 3 3" xfId="3933" xr:uid="{00000000-0005-0000-0000-00007C0A0000}"/>
    <cellStyle name="Normal 3 4 2 2 5 3 3 2" xfId="9565" xr:uid="{00000000-0005-0000-0000-00007D0A0000}"/>
    <cellStyle name="Normal 3 4 2 2 5 3 4" xfId="4825" xr:uid="{00000000-0005-0000-0000-00007E0A0000}"/>
    <cellStyle name="Normal 3 4 2 2 5 3 4 2" xfId="10447" xr:uid="{00000000-0005-0000-0000-00007F0A0000}"/>
    <cellStyle name="Normal 3 4 2 2 5 3 5" xfId="7455" xr:uid="{00000000-0005-0000-0000-0000800A0000}"/>
    <cellStyle name="Normal 3 4 2 2 5 4" xfId="1011" xr:uid="{00000000-0005-0000-0000-0000810A0000}"/>
    <cellStyle name="Normal 3 4 2 2 5 4 2" xfId="3445" xr:uid="{00000000-0005-0000-0000-0000820A0000}"/>
    <cellStyle name="Normal 3 4 2 2 5 4 2 2" xfId="9083" xr:uid="{00000000-0005-0000-0000-0000830A0000}"/>
    <cellStyle name="Normal 3 4 2 2 5 4 3" xfId="6973" xr:uid="{00000000-0005-0000-0000-0000840A0000}"/>
    <cellStyle name="Normal 3 4 2 2 5 5" xfId="1845" xr:uid="{00000000-0005-0000-0000-0000850A0000}"/>
    <cellStyle name="Normal 3 4 2 2 5 5 2" xfId="7793" xr:uid="{00000000-0005-0000-0000-0000860A0000}"/>
    <cellStyle name="Normal 3 4 2 2 5 6" xfId="2981" xr:uid="{00000000-0005-0000-0000-0000870A0000}"/>
    <cellStyle name="Normal 3 4 2 2 5 6 2" xfId="8639" xr:uid="{00000000-0005-0000-0000-0000880A0000}"/>
    <cellStyle name="Normal 3 4 2 2 5 7" xfId="4343" xr:uid="{00000000-0005-0000-0000-0000890A0000}"/>
    <cellStyle name="Normal 3 4 2 2 5 7 2" xfId="9965" xr:uid="{00000000-0005-0000-0000-00008A0A0000}"/>
    <cellStyle name="Normal 3 4 2 2 5 8" xfId="5107" xr:uid="{00000000-0005-0000-0000-00008B0A0000}"/>
    <cellStyle name="Normal 3 4 2 2 5 8 2" xfId="10704" xr:uid="{00000000-0005-0000-0000-00008C0A0000}"/>
    <cellStyle name="Normal 3 4 2 2 5 9" xfId="5736" xr:uid="{00000000-0005-0000-0000-00008D0A0000}"/>
    <cellStyle name="Normal 3 4 2 2 5 9 2" xfId="11073" xr:uid="{00000000-0005-0000-0000-00008E0A0000}"/>
    <cellStyle name="Normal 3 4 2 2 6" xfId="302" xr:uid="{00000000-0005-0000-0000-00008F0A0000}"/>
    <cellStyle name="Normal 3 4 2 2 6 10" xfId="6602" xr:uid="{00000000-0005-0000-0000-0000900A0000}"/>
    <cellStyle name="Normal 3 4 2 2 6 2" xfId="1562" xr:uid="{00000000-0005-0000-0000-0000910A0000}"/>
    <cellStyle name="Normal 3 4 2 2 6 2 2" xfId="2388" xr:uid="{00000000-0005-0000-0000-0000920A0000}"/>
    <cellStyle name="Normal 3 4 2 2 6 2 2 2" xfId="8336" xr:uid="{00000000-0005-0000-0000-0000930A0000}"/>
    <cellStyle name="Normal 3 4 2 2 6 2 3" xfId="3994" xr:uid="{00000000-0005-0000-0000-0000940A0000}"/>
    <cellStyle name="Normal 3 4 2 2 6 2 3 2" xfId="9626" xr:uid="{00000000-0005-0000-0000-0000950A0000}"/>
    <cellStyle name="Normal 3 4 2 2 6 2 4" xfId="4886" xr:uid="{00000000-0005-0000-0000-0000960A0000}"/>
    <cellStyle name="Normal 3 4 2 2 6 2 4 2" xfId="10508" xr:uid="{00000000-0005-0000-0000-0000970A0000}"/>
    <cellStyle name="Normal 3 4 2 2 6 2 5" xfId="7516" xr:uid="{00000000-0005-0000-0000-0000980A0000}"/>
    <cellStyle name="Normal 3 4 2 2 6 3" xfId="1074" xr:uid="{00000000-0005-0000-0000-0000990A0000}"/>
    <cellStyle name="Normal 3 4 2 2 6 3 2" xfId="3508" xr:uid="{00000000-0005-0000-0000-00009A0A0000}"/>
    <cellStyle name="Normal 3 4 2 2 6 3 2 2" xfId="9146" xr:uid="{00000000-0005-0000-0000-00009B0A0000}"/>
    <cellStyle name="Normal 3 4 2 2 6 3 3" xfId="7036" xr:uid="{00000000-0005-0000-0000-00009C0A0000}"/>
    <cellStyle name="Normal 3 4 2 2 6 4" xfId="1908" xr:uid="{00000000-0005-0000-0000-00009D0A0000}"/>
    <cellStyle name="Normal 3 4 2 2 6 4 2" xfId="7856" xr:uid="{00000000-0005-0000-0000-00009E0A0000}"/>
    <cellStyle name="Normal 3 4 2 2 6 5" xfId="3054" xr:uid="{00000000-0005-0000-0000-00009F0A0000}"/>
    <cellStyle name="Normal 3 4 2 2 6 5 2" xfId="8712" xr:uid="{00000000-0005-0000-0000-0000A00A0000}"/>
    <cellStyle name="Normal 3 4 2 2 6 6" xfId="4406" xr:uid="{00000000-0005-0000-0000-0000A10A0000}"/>
    <cellStyle name="Normal 3 4 2 2 6 6 2" xfId="10028" xr:uid="{00000000-0005-0000-0000-0000A20A0000}"/>
    <cellStyle name="Normal 3 4 2 2 6 7" xfId="5208" xr:uid="{00000000-0005-0000-0000-0000A30A0000}"/>
    <cellStyle name="Normal 3 4 2 2 6 7 2" xfId="10777" xr:uid="{00000000-0005-0000-0000-0000A40A0000}"/>
    <cellStyle name="Normal 3 4 2 2 6 8" xfId="5809" xr:uid="{00000000-0005-0000-0000-0000A50A0000}"/>
    <cellStyle name="Normal 3 4 2 2 6 8 2" xfId="11146" xr:uid="{00000000-0005-0000-0000-0000A60A0000}"/>
    <cellStyle name="Normal 3 4 2 2 6 9" xfId="6177" xr:uid="{00000000-0005-0000-0000-0000A70A0000}"/>
    <cellStyle name="Normal 3 4 2 2 6 9 2" xfId="11513" xr:uid="{00000000-0005-0000-0000-0000A80A0000}"/>
    <cellStyle name="Normal 3 4 2 2 7" xfId="732" xr:uid="{00000000-0005-0000-0000-0000A90A0000}"/>
    <cellStyle name="Normal 3 4 2 2 7 10" xfId="6701" xr:uid="{00000000-0005-0000-0000-0000AA0A0000}"/>
    <cellStyle name="Normal 3 4 2 2 7 2" xfId="1436" xr:uid="{00000000-0005-0000-0000-0000AB0A0000}"/>
    <cellStyle name="Normal 3 4 2 2 7 2 2" xfId="2262" xr:uid="{00000000-0005-0000-0000-0000AC0A0000}"/>
    <cellStyle name="Normal 3 4 2 2 7 2 2 2" xfId="8210" xr:uid="{00000000-0005-0000-0000-0000AD0A0000}"/>
    <cellStyle name="Normal 3 4 2 2 7 2 3" xfId="3868" xr:uid="{00000000-0005-0000-0000-0000AE0A0000}"/>
    <cellStyle name="Normal 3 4 2 2 7 2 3 2" xfId="9500" xr:uid="{00000000-0005-0000-0000-0000AF0A0000}"/>
    <cellStyle name="Normal 3 4 2 2 7 2 4" xfId="4760" xr:uid="{00000000-0005-0000-0000-0000B00A0000}"/>
    <cellStyle name="Normal 3 4 2 2 7 2 4 2" xfId="10382" xr:uid="{00000000-0005-0000-0000-0000B10A0000}"/>
    <cellStyle name="Normal 3 4 2 2 7 2 5" xfId="7390" xr:uid="{00000000-0005-0000-0000-0000B20A0000}"/>
    <cellStyle name="Normal 3 4 2 2 7 3" xfId="943" xr:uid="{00000000-0005-0000-0000-0000B30A0000}"/>
    <cellStyle name="Normal 3 4 2 2 7 3 2" xfId="3377" xr:uid="{00000000-0005-0000-0000-0000B40A0000}"/>
    <cellStyle name="Normal 3 4 2 2 7 3 2 2" xfId="9018" xr:uid="{00000000-0005-0000-0000-0000B50A0000}"/>
    <cellStyle name="Normal 3 4 2 2 7 3 3" xfId="6908" xr:uid="{00000000-0005-0000-0000-0000B60A0000}"/>
    <cellStyle name="Normal 3 4 2 2 7 4" xfId="1780" xr:uid="{00000000-0005-0000-0000-0000B70A0000}"/>
    <cellStyle name="Normal 3 4 2 2 7 4 2" xfId="7728" xr:uid="{00000000-0005-0000-0000-0000B80A0000}"/>
    <cellStyle name="Normal 3 4 2 2 7 5" xfId="3166" xr:uid="{00000000-0005-0000-0000-0000B90A0000}"/>
    <cellStyle name="Normal 3 4 2 2 7 5 2" xfId="8811" xr:uid="{00000000-0005-0000-0000-0000BA0A0000}"/>
    <cellStyle name="Normal 3 4 2 2 7 6" xfId="4278" xr:uid="{00000000-0005-0000-0000-0000BB0A0000}"/>
    <cellStyle name="Normal 3 4 2 2 7 6 2" xfId="9900" xr:uid="{00000000-0005-0000-0000-0000BC0A0000}"/>
    <cellStyle name="Normal 3 4 2 2 7 7" xfId="5541" xr:uid="{00000000-0005-0000-0000-0000BD0A0000}"/>
    <cellStyle name="Normal 3 4 2 2 7 7 2" xfId="10878" xr:uid="{00000000-0005-0000-0000-0000BE0A0000}"/>
    <cellStyle name="Normal 3 4 2 2 7 8" xfId="5908" xr:uid="{00000000-0005-0000-0000-0000BF0A0000}"/>
    <cellStyle name="Normal 3 4 2 2 7 8 2" xfId="11245" xr:uid="{00000000-0005-0000-0000-0000C00A0000}"/>
    <cellStyle name="Normal 3 4 2 2 7 9" xfId="6278" xr:uid="{00000000-0005-0000-0000-0000C10A0000}"/>
    <cellStyle name="Normal 3 4 2 2 7 9 2" xfId="11612" xr:uid="{00000000-0005-0000-0000-0000C20A0000}"/>
    <cellStyle name="Normal 3 4 2 2 8" xfId="1196" xr:uid="{00000000-0005-0000-0000-0000C30A0000}"/>
    <cellStyle name="Normal 3 4 2 2 8 2" xfId="2022" xr:uid="{00000000-0005-0000-0000-0000C40A0000}"/>
    <cellStyle name="Normal 3 4 2 2 8 2 2" xfId="7970" xr:uid="{00000000-0005-0000-0000-0000C50A0000}"/>
    <cellStyle name="Normal 3 4 2 2 8 3" xfId="3628" xr:uid="{00000000-0005-0000-0000-0000C60A0000}"/>
    <cellStyle name="Normal 3 4 2 2 8 3 2" xfId="9260" xr:uid="{00000000-0005-0000-0000-0000C70A0000}"/>
    <cellStyle name="Normal 3 4 2 2 8 4" xfId="4520" xr:uid="{00000000-0005-0000-0000-0000C80A0000}"/>
    <cellStyle name="Normal 3 4 2 2 8 4 2" xfId="10142" xr:uid="{00000000-0005-0000-0000-0000C90A0000}"/>
    <cellStyle name="Normal 3 4 2 2 8 5" xfId="7150" xr:uid="{00000000-0005-0000-0000-0000CA0A0000}"/>
    <cellStyle name="Normal 3 4 2 2 9" xfId="1296" xr:uid="{00000000-0005-0000-0000-0000CB0A0000}"/>
    <cellStyle name="Normal 3 4 2 2 9 2" xfId="2122" xr:uid="{00000000-0005-0000-0000-0000CC0A0000}"/>
    <cellStyle name="Normal 3 4 2 2 9 2 2" xfId="8070" xr:uid="{00000000-0005-0000-0000-0000CD0A0000}"/>
    <cellStyle name="Normal 3 4 2 2 9 3" xfId="3728" xr:uid="{00000000-0005-0000-0000-0000CE0A0000}"/>
    <cellStyle name="Normal 3 4 2 2 9 3 2" xfId="9360" xr:uid="{00000000-0005-0000-0000-0000CF0A0000}"/>
    <cellStyle name="Normal 3 4 2 2 9 4" xfId="4620" xr:uid="{00000000-0005-0000-0000-0000D00A0000}"/>
    <cellStyle name="Normal 3 4 2 2 9 4 2" xfId="10242" xr:uid="{00000000-0005-0000-0000-0000D10A0000}"/>
    <cellStyle name="Normal 3 4 2 2 9 5" xfId="7250" xr:uid="{00000000-0005-0000-0000-0000D20A0000}"/>
    <cellStyle name="Normal 3 4 2 20" xfId="6035" xr:uid="{00000000-0005-0000-0000-0000D30A0000}"/>
    <cellStyle name="Normal 3 4 2 20 2" xfId="11371" xr:uid="{00000000-0005-0000-0000-0000D40A0000}"/>
    <cellStyle name="Normal 3 4 2 21" xfId="6472" xr:uid="{00000000-0005-0000-0000-0000D50A0000}"/>
    <cellStyle name="Normal 3 4 2 3" xfId="194" xr:uid="{00000000-0005-0000-0000-0000D60A0000}"/>
    <cellStyle name="Normal 3 4 2 3 10" xfId="863" xr:uid="{00000000-0005-0000-0000-0000D70A0000}"/>
    <cellStyle name="Normal 3 4 2 3 10 2" xfId="3297" xr:uid="{00000000-0005-0000-0000-0000D80A0000}"/>
    <cellStyle name="Normal 3 4 2 3 10 2 2" xfId="8941" xr:uid="{00000000-0005-0000-0000-0000D90A0000}"/>
    <cellStyle name="Normal 3 4 2 3 10 3" xfId="6831" xr:uid="{00000000-0005-0000-0000-0000DA0A0000}"/>
    <cellStyle name="Normal 3 4 2 3 11" xfId="1703" xr:uid="{00000000-0005-0000-0000-0000DB0A0000}"/>
    <cellStyle name="Normal 3 4 2 3 11 2" xfId="2934" xr:uid="{00000000-0005-0000-0000-0000DC0A0000}"/>
    <cellStyle name="Normal 3 4 2 3 11 2 2" xfId="8595" xr:uid="{00000000-0005-0000-0000-0000DD0A0000}"/>
    <cellStyle name="Normal 3 4 2 3 11 3" xfId="7651" xr:uid="{00000000-0005-0000-0000-0000DE0A0000}"/>
    <cellStyle name="Normal 3 4 2 3 12" xfId="2530" xr:uid="{00000000-0005-0000-0000-0000DF0A0000}"/>
    <cellStyle name="Normal 3 4 2 3 12 2" xfId="8467" xr:uid="{00000000-0005-0000-0000-0000E00A0000}"/>
    <cellStyle name="Normal 3 4 2 3 13" xfId="4201" xr:uid="{00000000-0005-0000-0000-0000E10A0000}"/>
    <cellStyle name="Normal 3 4 2 3 13 2" xfId="9823" xr:uid="{00000000-0005-0000-0000-0000E20A0000}"/>
    <cellStyle name="Normal 3 4 2 3 14" xfId="5060" xr:uid="{00000000-0005-0000-0000-0000E30A0000}"/>
    <cellStyle name="Normal 3 4 2 3 14 2" xfId="10660" xr:uid="{00000000-0005-0000-0000-0000E40A0000}"/>
    <cellStyle name="Normal 3 4 2 3 15" xfId="5692" xr:uid="{00000000-0005-0000-0000-0000E50A0000}"/>
    <cellStyle name="Normal 3 4 2 3 15 2" xfId="11029" xr:uid="{00000000-0005-0000-0000-0000E60A0000}"/>
    <cellStyle name="Normal 3 4 2 3 16" xfId="6060" xr:uid="{00000000-0005-0000-0000-0000E70A0000}"/>
    <cellStyle name="Normal 3 4 2 3 16 2" xfId="11396" xr:uid="{00000000-0005-0000-0000-0000E80A0000}"/>
    <cellStyle name="Normal 3 4 2 3 17" xfId="6497" xr:uid="{00000000-0005-0000-0000-0000E90A0000}"/>
    <cellStyle name="Normal 3 4 2 3 2" xfId="223" xr:uid="{00000000-0005-0000-0000-0000EA0A0000}"/>
    <cellStyle name="Normal 3 4 2 3 2 10" xfId="1719" xr:uid="{00000000-0005-0000-0000-0000EB0A0000}"/>
    <cellStyle name="Normal 3 4 2 3 2 10 2" xfId="2963" xr:uid="{00000000-0005-0000-0000-0000EC0A0000}"/>
    <cellStyle name="Normal 3 4 2 3 2 10 2 2" xfId="8621" xr:uid="{00000000-0005-0000-0000-0000ED0A0000}"/>
    <cellStyle name="Normal 3 4 2 3 2 10 3" xfId="7667" xr:uid="{00000000-0005-0000-0000-0000EE0A0000}"/>
    <cellStyle name="Normal 3 4 2 3 2 11" xfId="2595" xr:uid="{00000000-0005-0000-0000-0000EF0A0000}"/>
    <cellStyle name="Normal 3 4 2 3 2 11 2" xfId="8483" xr:uid="{00000000-0005-0000-0000-0000F00A0000}"/>
    <cellStyle name="Normal 3 4 2 3 2 12" xfId="4217" xr:uid="{00000000-0005-0000-0000-0000F10A0000}"/>
    <cellStyle name="Normal 3 4 2 3 2 12 2" xfId="9839" xr:uid="{00000000-0005-0000-0000-0000F20A0000}"/>
    <cellStyle name="Normal 3 4 2 3 2 13" xfId="5089" xr:uid="{00000000-0005-0000-0000-0000F30A0000}"/>
    <cellStyle name="Normal 3 4 2 3 2 13 2" xfId="10686" xr:uid="{00000000-0005-0000-0000-0000F40A0000}"/>
    <cellStyle name="Normal 3 4 2 3 2 14" xfId="5718" xr:uid="{00000000-0005-0000-0000-0000F50A0000}"/>
    <cellStyle name="Normal 3 4 2 3 2 14 2" xfId="11055" xr:uid="{00000000-0005-0000-0000-0000F60A0000}"/>
    <cellStyle name="Normal 3 4 2 3 2 15" xfId="6086" xr:uid="{00000000-0005-0000-0000-0000F70A0000}"/>
    <cellStyle name="Normal 3 4 2 3 2 15 2" xfId="11422" xr:uid="{00000000-0005-0000-0000-0000F80A0000}"/>
    <cellStyle name="Normal 3 4 2 3 2 16" xfId="6523" xr:uid="{00000000-0005-0000-0000-0000F90A0000}"/>
    <cellStyle name="Normal 3 4 2 3 2 2" xfId="288" xr:uid="{00000000-0005-0000-0000-0000FA0A0000}"/>
    <cellStyle name="Normal 3 4 2 3 2 2 10" xfId="6151" xr:uid="{00000000-0005-0000-0000-0000FB0A0000}"/>
    <cellStyle name="Normal 3 4 2 3 2 2 10 2" xfId="11487" xr:uid="{00000000-0005-0000-0000-0000FC0A0000}"/>
    <cellStyle name="Normal 3 4 2 3 2 2 11" xfId="6588" xr:uid="{00000000-0005-0000-0000-0000FD0A0000}"/>
    <cellStyle name="Normal 3 4 2 3 2 2 2" xfId="844" xr:uid="{00000000-0005-0000-0000-0000FE0A0000}"/>
    <cellStyle name="Normal 3 4 2 3 2 2 2 2" xfId="1058" xr:uid="{00000000-0005-0000-0000-0000FF0A0000}"/>
    <cellStyle name="Normal 3 4 2 3 2 2 2 2 2" xfId="3492" xr:uid="{00000000-0005-0000-0000-0000000B0000}"/>
    <cellStyle name="Normal 3 4 2 3 2 2 2 2 2 2" xfId="9130" xr:uid="{00000000-0005-0000-0000-0000010B0000}"/>
    <cellStyle name="Normal 3 4 2 3 2 2 2 2 3" xfId="7020" xr:uid="{00000000-0005-0000-0000-0000020B0000}"/>
    <cellStyle name="Normal 3 4 2 3 2 2 2 3" xfId="1892" xr:uid="{00000000-0005-0000-0000-0000030B0000}"/>
    <cellStyle name="Normal 3 4 2 3 2 2 2 3 2" xfId="7840" xr:uid="{00000000-0005-0000-0000-0000040B0000}"/>
    <cellStyle name="Normal 3 4 2 3 2 2 2 4" xfId="3278" xr:uid="{00000000-0005-0000-0000-0000050B0000}"/>
    <cellStyle name="Normal 3 4 2 3 2 2 2 4 2" xfId="8923" xr:uid="{00000000-0005-0000-0000-0000060B0000}"/>
    <cellStyle name="Normal 3 4 2 3 2 2 2 5" xfId="4390" xr:uid="{00000000-0005-0000-0000-0000070B0000}"/>
    <cellStyle name="Normal 3 4 2 3 2 2 2 5 2" xfId="10012" xr:uid="{00000000-0005-0000-0000-0000080B0000}"/>
    <cellStyle name="Normal 3 4 2 3 2 2 2 6" xfId="5653" xr:uid="{00000000-0005-0000-0000-0000090B0000}"/>
    <cellStyle name="Normal 3 4 2 3 2 2 2 6 2" xfId="10990" xr:uid="{00000000-0005-0000-0000-00000A0B0000}"/>
    <cellStyle name="Normal 3 4 2 3 2 2 2 7" xfId="6020" xr:uid="{00000000-0005-0000-0000-00000B0B0000}"/>
    <cellStyle name="Normal 3 4 2 3 2 2 2 7 2" xfId="11357" xr:uid="{00000000-0005-0000-0000-00000C0B0000}"/>
    <cellStyle name="Normal 3 4 2 3 2 2 2 8" xfId="6390" xr:uid="{00000000-0005-0000-0000-00000D0B0000}"/>
    <cellStyle name="Normal 3 4 2 3 2 2 2 8 2" xfId="11724" xr:uid="{00000000-0005-0000-0000-00000E0B0000}"/>
    <cellStyle name="Normal 3 4 2 3 2 2 2 9" xfId="6813" xr:uid="{00000000-0005-0000-0000-00000F0B0000}"/>
    <cellStyle name="Normal 3 4 2 3 2 2 3" xfId="1548" xr:uid="{00000000-0005-0000-0000-0000100B0000}"/>
    <cellStyle name="Normal 3 4 2 3 2 2 3 2" xfId="2374" xr:uid="{00000000-0005-0000-0000-0000110B0000}"/>
    <cellStyle name="Normal 3 4 2 3 2 2 3 2 2" xfId="8322" xr:uid="{00000000-0005-0000-0000-0000120B0000}"/>
    <cellStyle name="Normal 3 4 2 3 2 2 3 3" xfId="3980" xr:uid="{00000000-0005-0000-0000-0000130B0000}"/>
    <cellStyle name="Normal 3 4 2 3 2 2 3 3 2" xfId="9612" xr:uid="{00000000-0005-0000-0000-0000140B0000}"/>
    <cellStyle name="Normal 3 4 2 3 2 2 3 4" xfId="4872" xr:uid="{00000000-0005-0000-0000-0000150B0000}"/>
    <cellStyle name="Normal 3 4 2 3 2 2 3 4 2" xfId="10494" xr:uid="{00000000-0005-0000-0000-0000160B0000}"/>
    <cellStyle name="Normal 3 4 2 3 2 2 3 5" xfId="7502" xr:uid="{00000000-0005-0000-0000-0000170B0000}"/>
    <cellStyle name="Normal 3 4 2 3 2 2 4" xfId="913" xr:uid="{00000000-0005-0000-0000-0000180B0000}"/>
    <cellStyle name="Normal 3 4 2 3 2 2 4 2" xfId="3347" xr:uid="{00000000-0005-0000-0000-0000190B0000}"/>
    <cellStyle name="Normal 3 4 2 3 2 2 4 2 2" xfId="8989" xr:uid="{00000000-0005-0000-0000-00001A0B0000}"/>
    <cellStyle name="Normal 3 4 2 3 2 2 4 3" xfId="6879" xr:uid="{00000000-0005-0000-0000-00001B0B0000}"/>
    <cellStyle name="Normal 3 4 2 3 2 2 5" xfId="1751" xr:uid="{00000000-0005-0000-0000-00001C0B0000}"/>
    <cellStyle name="Normal 3 4 2 3 2 2 5 2" xfId="7699" xr:uid="{00000000-0005-0000-0000-00001D0B0000}"/>
    <cellStyle name="Normal 3 4 2 3 2 2 6" xfId="3028" xr:uid="{00000000-0005-0000-0000-00001E0B0000}"/>
    <cellStyle name="Normal 3 4 2 3 2 2 6 2" xfId="8686" xr:uid="{00000000-0005-0000-0000-00001F0B0000}"/>
    <cellStyle name="Normal 3 4 2 3 2 2 7" xfId="4249" xr:uid="{00000000-0005-0000-0000-0000200B0000}"/>
    <cellStyle name="Normal 3 4 2 3 2 2 7 2" xfId="9871" xr:uid="{00000000-0005-0000-0000-0000210B0000}"/>
    <cellStyle name="Normal 3 4 2 3 2 2 8" xfId="5154" xr:uid="{00000000-0005-0000-0000-0000220B0000}"/>
    <cellStyle name="Normal 3 4 2 3 2 2 8 2" xfId="10751" xr:uid="{00000000-0005-0000-0000-0000230B0000}"/>
    <cellStyle name="Normal 3 4 2 3 2 2 9" xfId="5783" xr:uid="{00000000-0005-0000-0000-0000240B0000}"/>
    <cellStyle name="Normal 3 4 2 3 2 2 9 2" xfId="11120" xr:uid="{00000000-0005-0000-0000-0000250B0000}"/>
    <cellStyle name="Normal 3 4 2 3 2 3" xfId="382" xr:uid="{00000000-0005-0000-0000-0000260B0000}"/>
    <cellStyle name="Normal 3 4 2 3 2 3 10" xfId="6622" xr:uid="{00000000-0005-0000-0000-0000270B0000}"/>
    <cellStyle name="Normal 3 4 2 3 2 3 2" xfId="1582" xr:uid="{00000000-0005-0000-0000-0000280B0000}"/>
    <cellStyle name="Normal 3 4 2 3 2 3 2 2" xfId="2408" xr:uid="{00000000-0005-0000-0000-0000290B0000}"/>
    <cellStyle name="Normal 3 4 2 3 2 3 2 2 2" xfId="8356" xr:uid="{00000000-0005-0000-0000-00002A0B0000}"/>
    <cellStyle name="Normal 3 4 2 3 2 3 2 3" xfId="4014" xr:uid="{00000000-0005-0000-0000-00002B0B0000}"/>
    <cellStyle name="Normal 3 4 2 3 2 3 2 3 2" xfId="9646" xr:uid="{00000000-0005-0000-0000-00002C0B0000}"/>
    <cellStyle name="Normal 3 4 2 3 2 3 2 4" xfId="4906" xr:uid="{00000000-0005-0000-0000-00002D0B0000}"/>
    <cellStyle name="Normal 3 4 2 3 2 3 2 4 2" xfId="10528" xr:uid="{00000000-0005-0000-0000-00002E0B0000}"/>
    <cellStyle name="Normal 3 4 2 3 2 3 2 5" xfId="7536" xr:uid="{00000000-0005-0000-0000-00002F0B0000}"/>
    <cellStyle name="Normal 3 4 2 3 2 3 3" xfId="1096" xr:uid="{00000000-0005-0000-0000-0000300B0000}"/>
    <cellStyle name="Normal 3 4 2 3 2 3 3 2" xfId="3530" xr:uid="{00000000-0005-0000-0000-0000310B0000}"/>
    <cellStyle name="Normal 3 4 2 3 2 3 3 2 2" xfId="9168" xr:uid="{00000000-0005-0000-0000-0000320B0000}"/>
    <cellStyle name="Normal 3 4 2 3 2 3 3 3" xfId="7058" xr:uid="{00000000-0005-0000-0000-0000330B0000}"/>
    <cellStyle name="Normal 3 4 2 3 2 3 4" xfId="1930" xr:uid="{00000000-0005-0000-0000-0000340B0000}"/>
    <cellStyle name="Normal 3 4 2 3 2 3 4 2" xfId="7878" xr:uid="{00000000-0005-0000-0000-0000350B0000}"/>
    <cellStyle name="Normal 3 4 2 3 2 3 5" xfId="3079" xr:uid="{00000000-0005-0000-0000-0000360B0000}"/>
    <cellStyle name="Normal 3 4 2 3 2 3 5 2" xfId="8732" xr:uid="{00000000-0005-0000-0000-0000370B0000}"/>
    <cellStyle name="Normal 3 4 2 3 2 3 6" xfId="4428" xr:uid="{00000000-0005-0000-0000-0000380B0000}"/>
    <cellStyle name="Normal 3 4 2 3 2 3 6 2" xfId="10050" xr:uid="{00000000-0005-0000-0000-0000390B0000}"/>
    <cellStyle name="Normal 3 4 2 3 2 3 7" xfId="5274" xr:uid="{00000000-0005-0000-0000-00003A0B0000}"/>
    <cellStyle name="Normal 3 4 2 3 2 3 7 2" xfId="10797" xr:uid="{00000000-0005-0000-0000-00003B0B0000}"/>
    <cellStyle name="Normal 3 4 2 3 2 3 8" xfId="5829" xr:uid="{00000000-0005-0000-0000-00003C0B0000}"/>
    <cellStyle name="Normal 3 4 2 3 2 3 8 2" xfId="11166" xr:uid="{00000000-0005-0000-0000-00003D0B0000}"/>
    <cellStyle name="Normal 3 4 2 3 2 3 9" xfId="6198" xr:uid="{00000000-0005-0000-0000-00003E0B0000}"/>
    <cellStyle name="Normal 3 4 2 3 2 3 9 2" xfId="11533" xr:uid="{00000000-0005-0000-0000-00003F0B0000}"/>
    <cellStyle name="Normal 3 4 2 3 2 4" xfId="779" xr:uid="{00000000-0005-0000-0000-0000400B0000}"/>
    <cellStyle name="Normal 3 4 2 3 2 4 10" xfId="6748" xr:uid="{00000000-0005-0000-0000-0000410B0000}"/>
    <cellStyle name="Normal 3 4 2 3 2 4 2" xfId="1483" xr:uid="{00000000-0005-0000-0000-0000420B0000}"/>
    <cellStyle name="Normal 3 4 2 3 2 4 2 2" xfId="2309" xr:uid="{00000000-0005-0000-0000-0000430B0000}"/>
    <cellStyle name="Normal 3 4 2 3 2 4 2 2 2" xfId="8257" xr:uid="{00000000-0005-0000-0000-0000440B0000}"/>
    <cellStyle name="Normal 3 4 2 3 2 4 2 3" xfId="3915" xr:uid="{00000000-0005-0000-0000-0000450B0000}"/>
    <cellStyle name="Normal 3 4 2 3 2 4 2 3 2" xfId="9547" xr:uid="{00000000-0005-0000-0000-0000460B0000}"/>
    <cellStyle name="Normal 3 4 2 3 2 4 2 4" xfId="4807" xr:uid="{00000000-0005-0000-0000-0000470B0000}"/>
    <cellStyle name="Normal 3 4 2 3 2 4 2 4 2" xfId="10429" xr:uid="{00000000-0005-0000-0000-0000480B0000}"/>
    <cellStyle name="Normal 3 4 2 3 2 4 2 5" xfId="7437" xr:uid="{00000000-0005-0000-0000-0000490B0000}"/>
    <cellStyle name="Normal 3 4 2 3 2 4 3" xfId="993" xr:uid="{00000000-0005-0000-0000-00004A0B0000}"/>
    <cellStyle name="Normal 3 4 2 3 2 4 3 2" xfId="3427" xr:uid="{00000000-0005-0000-0000-00004B0B0000}"/>
    <cellStyle name="Normal 3 4 2 3 2 4 3 2 2" xfId="9065" xr:uid="{00000000-0005-0000-0000-00004C0B0000}"/>
    <cellStyle name="Normal 3 4 2 3 2 4 3 3" xfId="6955" xr:uid="{00000000-0005-0000-0000-00004D0B0000}"/>
    <cellStyle name="Normal 3 4 2 3 2 4 4" xfId="1827" xr:uid="{00000000-0005-0000-0000-00004E0B0000}"/>
    <cellStyle name="Normal 3 4 2 3 2 4 4 2" xfId="7775" xr:uid="{00000000-0005-0000-0000-00004F0B0000}"/>
    <cellStyle name="Normal 3 4 2 3 2 4 5" xfId="3213" xr:uid="{00000000-0005-0000-0000-0000500B0000}"/>
    <cellStyle name="Normal 3 4 2 3 2 4 5 2" xfId="8858" xr:uid="{00000000-0005-0000-0000-0000510B0000}"/>
    <cellStyle name="Normal 3 4 2 3 2 4 6" xfId="4325" xr:uid="{00000000-0005-0000-0000-0000520B0000}"/>
    <cellStyle name="Normal 3 4 2 3 2 4 6 2" xfId="9947" xr:uid="{00000000-0005-0000-0000-0000530B0000}"/>
    <cellStyle name="Normal 3 4 2 3 2 4 7" xfId="5588" xr:uid="{00000000-0005-0000-0000-0000540B0000}"/>
    <cellStyle name="Normal 3 4 2 3 2 4 7 2" xfId="10925" xr:uid="{00000000-0005-0000-0000-0000550B0000}"/>
    <cellStyle name="Normal 3 4 2 3 2 4 8" xfId="5955" xr:uid="{00000000-0005-0000-0000-0000560B0000}"/>
    <cellStyle name="Normal 3 4 2 3 2 4 8 2" xfId="11292" xr:uid="{00000000-0005-0000-0000-0000570B0000}"/>
    <cellStyle name="Normal 3 4 2 3 2 4 9" xfId="6325" xr:uid="{00000000-0005-0000-0000-0000580B0000}"/>
    <cellStyle name="Normal 3 4 2 3 2 4 9 2" xfId="11659" xr:uid="{00000000-0005-0000-0000-0000590B0000}"/>
    <cellStyle name="Normal 3 4 2 3 2 5" xfId="1244" xr:uid="{00000000-0005-0000-0000-00005A0B0000}"/>
    <cellStyle name="Normal 3 4 2 3 2 5 2" xfId="2070" xr:uid="{00000000-0005-0000-0000-00005B0B0000}"/>
    <cellStyle name="Normal 3 4 2 3 2 5 2 2" xfId="8018" xr:uid="{00000000-0005-0000-0000-00005C0B0000}"/>
    <cellStyle name="Normal 3 4 2 3 2 5 3" xfId="3676" xr:uid="{00000000-0005-0000-0000-00005D0B0000}"/>
    <cellStyle name="Normal 3 4 2 3 2 5 3 2" xfId="9308" xr:uid="{00000000-0005-0000-0000-00005E0B0000}"/>
    <cellStyle name="Normal 3 4 2 3 2 5 4" xfId="4568" xr:uid="{00000000-0005-0000-0000-00005F0B0000}"/>
    <cellStyle name="Normal 3 4 2 3 2 5 4 2" xfId="10190" xr:uid="{00000000-0005-0000-0000-0000600B0000}"/>
    <cellStyle name="Normal 3 4 2 3 2 5 5" xfId="7198" xr:uid="{00000000-0005-0000-0000-0000610B0000}"/>
    <cellStyle name="Normal 3 4 2 3 2 6" xfId="1344" xr:uid="{00000000-0005-0000-0000-0000620B0000}"/>
    <cellStyle name="Normal 3 4 2 3 2 6 2" xfId="2170" xr:uid="{00000000-0005-0000-0000-0000630B0000}"/>
    <cellStyle name="Normal 3 4 2 3 2 6 2 2" xfId="8118" xr:uid="{00000000-0005-0000-0000-0000640B0000}"/>
    <cellStyle name="Normal 3 4 2 3 2 6 3" xfId="3776" xr:uid="{00000000-0005-0000-0000-0000650B0000}"/>
    <cellStyle name="Normal 3 4 2 3 2 6 3 2" xfId="9408" xr:uid="{00000000-0005-0000-0000-0000660B0000}"/>
    <cellStyle name="Normal 3 4 2 3 2 6 4" xfId="4668" xr:uid="{00000000-0005-0000-0000-0000670B0000}"/>
    <cellStyle name="Normal 3 4 2 3 2 6 4 2" xfId="10290" xr:uid="{00000000-0005-0000-0000-0000680B0000}"/>
    <cellStyle name="Normal 3 4 2 3 2 6 5" xfId="7298" xr:uid="{00000000-0005-0000-0000-0000690B0000}"/>
    <cellStyle name="Normal 3 4 2 3 2 7" xfId="1406" xr:uid="{00000000-0005-0000-0000-00006A0B0000}"/>
    <cellStyle name="Normal 3 4 2 3 2 7 2" xfId="2232" xr:uid="{00000000-0005-0000-0000-00006B0B0000}"/>
    <cellStyle name="Normal 3 4 2 3 2 7 2 2" xfId="8180" xr:uid="{00000000-0005-0000-0000-00006C0B0000}"/>
    <cellStyle name="Normal 3 4 2 3 2 7 3" xfId="3838" xr:uid="{00000000-0005-0000-0000-00006D0B0000}"/>
    <cellStyle name="Normal 3 4 2 3 2 7 3 2" xfId="9470" xr:uid="{00000000-0005-0000-0000-00006E0B0000}"/>
    <cellStyle name="Normal 3 4 2 3 2 7 4" xfId="4730" xr:uid="{00000000-0005-0000-0000-00006F0B0000}"/>
    <cellStyle name="Normal 3 4 2 3 2 7 4 2" xfId="10352" xr:uid="{00000000-0005-0000-0000-0000700B0000}"/>
    <cellStyle name="Normal 3 4 2 3 2 7 5" xfId="7360" xr:uid="{00000000-0005-0000-0000-0000710B0000}"/>
    <cellStyle name="Normal 3 4 2 3 2 8" xfId="1677" xr:uid="{00000000-0005-0000-0000-0000720B0000}"/>
    <cellStyle name="Normal 3 4 2 3 2 8 2" xfId="2503" xr:uid="{00000000-0005-0000-0000-0000730B0000}"/>
    <cellStyle name="Normal 3 4 2 3 2 8 2 2" xfId="8451" xr:uid="{00000000-0005-0000-0000-0000740B0000}"/>
    <cellStyle name="Normal 3 4 2 3 2 8 3" xfId="4109" xr:uid="{00000000-0005-0000-0000-0000750B0000}"/>
    <cellStyle name="Normal 3 4 2 3 2 8 3 2" xfId="9741" xr:uid="{00000000-0005-0000-0000-0000760B0000}"/>
    <cellStyle name="Normal 3 4 2 3 2 8 4" xfId="5001" xr:uid="{00000000-0005-0000-0000-0000770B0000}"/>
    <cellStyle name="Normal 3 4 2 3 2 8 4 2" xfId="10623" xr:uid="{00000000-0005-0000-0000-0000780B0000}"/>
    <cellStyle name="Normal 3 4 2 3 2 8 5" xfId="7631" xr:uid="{00000000-0005-0000-0000-0000790B0000}"/>
    <cellStyle name="Normal 3 4 2 3 2 9" xfId="880" xr:uid="{00000000-0005-0000-0000-00007A0B0000}"/>
    <cellStyle name="Normal 3 4 2 3 2 9 2" xfId="3314" xr:uid="{00000000-0005-0000-0000-00007B0B0000}"/>
    <cellStyle name="Normal 3 4 2 3 2 9 2 2" xfId="8957" xr:uid="{00000000-0005-0000-0000-00007C0B0000}"/>
    <cellStyle name="Normal 3 4 2 3 2 9 3" xfId="6847" xr:uid="{00000000-0005-0000-0000-00007D0B0000}"/>
    <cellStyle name="Normal 3 4 2 3 3" xfId="262" xr:uid="{00000000-0005-0000-0000-00007E0B0000}"/>
    <cellStyle name="Normal 3 4 2 3 3 10" xfId="6125" xr:uid="{00000000-0005-0000-0000-00007F0B0000}"/>
    <cellStyle name="Normal 3 4 2 3 3 10 2" xfId="11461" xr:uid="{00000000-0005-0000-0000-0000800B0000}"/>
    <cellStyle name="Normal 3 4 2 3 3 11" xfId="6562" xr:uid="{00000000-0005-0000-0000-0000810B0000}"/>
    <cellStyle name="Normal 3 4 2 3 3 2" xfId="818" xr:uid="{00000000-0005-0000-0000-0000820B0000}"/>
    <cellStyle name="Normal 3 4 2 3 3 2 2" xfId="1032" xr:uid="{00000000-0005-0000-0000-0000830B0000}"/>
    <cellStyle name="Normal 3 4 2 3 3 2 2 2" xfId="3466" xr:uid="{00000000-0005-0000-0000-0000840B0000}"/>
    <cellStyle name="Normal 3 4 2 3 3 2 2 2 2" xfId="9104" xr:uid="{00000000-0005-0000-0000-0000850B0000}"/>
    <cellStyle name="Normal 3 4 2 3 3 2 2 3" xfId="6994" xr:uid="{00000000-0005-0000-0000-0000860B0000}"/>
    <cellStyle name="Normal 3 4 2 3 3 2 3" xfId="1866" xr:uid="{00000000-0005-0000-0000-0000870B0000}"/>
    <cellStyle name="Normal 3 4 2 3 3 2 3 2" xfId="7814" xr:uid="{00000000-0005-0000-0000-0000880B0000}"/>
    <cellStyle name="Normal 3 4 2 3 3 2 4" xfId="3252" xr:uid="{00000000-0005-0000-0000-0000890B0000}"/>
    <cellStyle name="Normal 3 4 2 3 3 2 4 2" xfId="8897" xr:uid="{00000000-0005-0000-0000-00008A0B0000}"/>
    <cellStyle name="Normal 3 4 2 3 3 2 5" xfId="4364" xr:uid="{00000000-0005-0000-0000-00008B0B0000}"/>
    <cellStyle name="Normal 3 4 2 3 3 2 5 2" xfId="9986" xr:uid="{00000000-0005-0000-0000-00008C0B0000}"/>
    <cellStyle name="Normal 3 4 2 3 3 2 6" xfId="5627" xr:uid="{00000000-0005-0000-0000-00008D0B0000}"/>
    <cellStyle name="Normal 3 4 2 3 3 2 6 2" xfId="10964" xr:uid="{00000000-0005-0000-0000-00008E0B0000}"/>
    <cellStyle name="Normal 3 4 2 3 3 2 7" xfId="5994" xr:uid="{00000000-0005-0000-0000-00008F0B0000}"/>
    <cellStyle name="Normal 3 4 2 3 3 2 7 2" xfId="11331" xr:uid="{00000000-0005-0000-0000-0000900B0000}"/>
    <cellStyle name="Normal 3 4 2 3 3 2 8" xfId="6364" xr:uid="{00000000-0005-0000-0000-0000910B0000}"/>
    <cellStyle name="Normal 3 4 2 3 3 2 8 2" xfId="11698" xr:uid="{00000000-0005-0000-0000-0000920B0000}"/>
    <cellStyle name="Normal 3 4 2 3 3 2 9" xfId="6787" xr:uid="{00000000-0005-0000-0000-0000930B0000}"/>
    <cellStyle name="Normal 3 4 2 3 3 3" xfId="1522" xr:uid="{00000000-0005-0000-0000-0000940B0000}"/>
    <cellStyle name="Normal 3 4 2 3 3 3 2" xfId="2348" xr:uid="{00000000-0005-0000-0000-0000950B0000}"/>
    <cellStyle name="Normal 3 4 2 3 3 3 2 2" xfId="8296" xr:uid="{00000000-0005-0000-0000-0000960B0000}"/>
    <cellStyle name="Normal 3 4 2 3 3 3 3" xfId="3954" xr:uid="{00000000-0005-0000-0000-0000970B0000}"/>
    <cellStyle name="Normal 3 4 2 3 3 3 3 2" xfId="9586" xr:uid="{00000000-0005-0000-0000-0000980B0000}"/>
    <cellStyle name="Normal 3 4 2 3 3 3 4" xfId="4846" xr:uid="{00000000-0005-0000-0000-0000990B0000}"/>
    <cellStyle name="Normal 3 4 2 3 3 3 4 2" xfId="10468" xr:uid="{00000000-0005-0000-0000-00009A0B0000}"/>
    <cellStyle name="Normal 3 4 2 3 3 3 5" xfId="7476" xr:uid="{00000000-0005-0000-0000-00009B0B0000}"/>
    <cellStyle name="Normal 3 4 2 3 3 4" xfId="896" xr:uid="{00000000-0005-0000-0000-00009C0B0000}"/>
    <cellStyle name="Normal 3 4 2 3 3 4 2" xfId="3330" xr:uid="{00000000-0005-0000-0000-00009D0B0000}"/>
    <cellStyle name="Normal 3 4 2 3 3 4 2 2" xfId="8973" xr:uid="{00000000-0005-0000-0000-00009E0B0000}"/>
    <cellStyle name="Normal 3 4 2 3 3 4 3" xfId="6863" xr:uid="{00000000-0005-0000-0000-00009F0B0000}"/>
    <cellStyle name="Normal 3 4 2 3 3 5" xfId="1735" xr:uid="{00000000-0005-0000-0000-0000A00B0000}"/>
    <cellStyle name="Normal 3 4 2 3 3 5 2" xfId="7683" xr:uid="{00000000-0005-0000-0000-0000A10B0000}"/>
    <cellStyle name="Normal 3 4 2 3 3 6" xfId="3002" xr:uid="{00000000-0005-0000-0000-0000A20B0000}"/>
    <cellStyle name="Normal 3 4 2 3 3 6 2" xfId="8660" xr:uid="{00000000-0005-0000-0000-0000A30B0000}"/>
    <cellStyle name="Normal 3 4 2 3 3 7" xfId="4233" xr:uid="{00000000-0005-0000-0000-0000A40B0000}"/>
    <cellStyle name="Normal 3 4 2 3 3 7 2" xfId="9855" xr:uid="{00000000-0005-0000-0000-0000A50B0000}"/>
    <cellStyle name="Normal 3 4 2 3 3 8" xfId="5128" xr:uid="{00000000-0005-0000-0000-0000A60B0000}"/>
    <cellStyle name="Normal 3 4 2 3 3 8 2" xfId="10725" xr:uid="{00000000-0005-0000-0000-0000A70B0000}"/>
    <cellStyle name="Normal 3 4 2 3 3 9" xfId="5757" xr:uid="{00000000-0005-0000-0000-0000A80B0000}"/>
    <cellStyle name="Normal 3 4 2 3 3 9 2" xfId="11094" xr:uid="{00000000-0005-0000-0000-0000A90B0000}"/>
    <cellStyle name="Normal 3 4 2 3 4" xfId="306" xr:uid="{00000000-0005-0000-0000-0000AA0B0000}"/>
    <cellStyle name="Normal 3 4 2 3 4 10" xfId="6606" xr:uid="{00000000-0005-0000-0000-0000AB0B0000}"/>
    <cellStyle name="Normal 3 4 2 3 4 2" xfId="1566" xr:uid="{00000000-0005-0000-0000-0000AC0B0000}"/>
    <cellStyle name="Normal 3 4 2 3 4 2 2" xfId="2392" xr:uid="{00000000-0005-0000-0000-0000AD0B0000}"/>
    <cellStyle name="Normal 3 4 2 3 4 2 2 2" xfId="8340" xr:uid="{00000000-0005-0000-0000-0000AE0B0000}"/>
    <cellStyle name="Normal 3 4 2 3 4 2 3" xfId="3998" xr:uid="{00000000-0005-0000-0000-0000AF0B0000}"/>
    <cellStyle name="Normal 3 4 2 3 4 2 3 2" xfId="9630" xr:uid="{00000000-0005-0000-0000-0000B00B0000}"/>
    <cellStyle name="Normal 3 4 2 3 4 2 4" xfId="4890" xr:uid="{00000000-0005-0000-0000-0000B10B0000}"/>
    <cellStyle name="Normal 3 4 2 3 4 2 4 2" xfId="10512" xr:uid="{00000000-0005-0000-0000-0000B20B0000}"/>
    <cellStyle name="Normal 3 4 2 3 4 2 5" xfId="7520" xr:uid="{00000000-0005-0000-0000-0000B30B0000}"/>
    <cellStyle name="Normal 3 4 2 3 4 3" xfId="1078" xr:uid="{00000000-0005-0000-0000-0000B40B0000}"/>
    <cellStyle name="Normal 3 4 2 3 4 3 2" xfId="3512" xr:uid="{00000000-0005-0000-0000-0000B50B0000}"/>
    <cellStyle name="Normal 3 4 2 3 4 3 2 2" xfId="9150" xr:uid="{00000000-0005-0000-0000-0000B60B0000}"/>
    <cellStyle name="Normal 3 4 2 3 4 3 3" xfId="7040" xr:uid="{00000000-0005-0000-0000-0000B70B0000}"/>
    <cellStyle name="Normal 3 4 2 3 4 4" xfId="1912" xr:uid="{00000000-0005-0000-0000-0000B80B0000}"/>
    <cellStyle name="Normal 3 4 2 3 4 4 2" xfId="7860" xr:uid="{00000000-0005-0000-0000-0000B90B0000}"/>
    <cellStyle name="Normal 3 4 2 3 4 5" xfId="3058" xr:uid="{00000000-0005-0000-0000-0000BA0B0000}"/>
    <cellStyle name="Normal 3 4 2 3 4 5 2" xfId="8716" xr:uid="{00000000-0005-0000-0000-0000BB0B0000}"/>
    <cellStyle name="Normal 3 4 2 3 4 6" xfId="4410" xr:uid="{00000000-0005-0000-0000-0000BC0B0000}"/>
    <cellStyle name="Normal 3 4 2 3 4 6 2" xfId="10032" xr:uid="{00000000-0005-0000-0000-0000BD0B0000}"/>
    <cellStyle name="Normal 3 4 2 3 4 7" xfId="5212" xr:uid="{00000000-0005-0000-0000-0000BE0B0000}"/>
    <cellStyle name="Normal 3 4 2 3 4 7 2" xfId="10781" xr:uid="{00000000-0005-0000-0000-0000BF0B0000}"/>
    <cellStyle name="Normal 3 4 2 3 4 8" xfId="5813" xr:uid="{00000000-0005-0000-0000-0000C00B0000}"/>
    <cellStyle name="Normal 3 4 2 3 4 8 2" xfId="11150" xr:uid="{00000000-0005-0000-0000-0000C10B0000}"/>
    <cellStyle name="Normal 3 4 2 3 4 9" xfId="6181" xr:uid="{00000000-0005-0000-0000-0000C20B0000}"/>
    <cellStyle name="Normal 3 4 2 3 4 9 2" xfId="11517" xr:uid="{00000000-0005-0000-0000-0000C30B0000}"/>
    <cellStyle name="Normal 3 4 2 3 5" xfId="753" xr:uid="{00000000-0005-0000-0000-0000C40B0000}"/>
    <cellStyle name="Normal 3 4 2 3 5 10" xfId="6722" xr:uid="{00000000-0005-0000-0000-0000C50B0000}"/>
    <cellStyle name="Normal 3 4 2 3 5 2" xfId="1457" xr:uid="{00000000-0005-0000-0000-0000C60B0000}"/>
    <cellStyle name="Normal 3 4 2 3 5 2 2" xfId="2283" xr:uid="{00000000-0005-0000-0000-0000C70B0000}"/>
    <cellStyle name="Normal 3 4 2 3 5 2 2 2" xfId="8231" xr:uid="{00000000-0005-0000-0000-0000C80B0000}"/>
    <cellStyle name="Normal 3 4 2 3 5 2 3" xfId="3889" xr:uid="{00000000-0005-0000-0000-0000C90B0000}"/>
    <cellStyle name="Normal 3 4 2 3 5 2 3 2" xfId="9521" xr:uid="{00000000-0005-0000-0000-0000CA0B0000}"/>
    <cellStyle name="Normal 3 4 2 3 5 2 4" xfId="4781" xr:uid="{00000000-0005-0000-0000-0000CB0B0000}"/>
    <cellStyle name="Normal 3 4 2 3 5 2 4 2" xfId="10403" xr:uid="{00000000-0005-0000-0000-0000CC0B0000}"/>
    <cellStyle name="Normal 3 4 2 3 5 2 5" xfId="7411" xr:uid="{00000000-0005-0000-0000-0000CD0B0000}"/>
    <cellStyle name="Normal 3 4 2 3 5 3" xfId="967" xr:uid="{00000000-0005-0000-0000-0000CE0B0000}"/>
    <cellStyle name="Normal 3 4 2 3 5 3 2" xfId="3401" xr:uid="{00000000-0005-0000-0000-0000CF0B0000}"/>
    <cellStyle name="Normal 3 4 2 3 5 3 2 2" xfId="9039" xr:uid="{00000000-0005-0000-0000-0000D00B0000}"/>
    <cellStyle name="Normal 3 4 2 3 5 3 3" xfId="6929" xr:uid="{00000000-0005-0000-0000-0000D10B0000}"/>
    <cellStyle name="Normal 3 4 2 3 5 4" xfId="1801" xr:uid="{00000000-0005-0000-0000-0000D20B0000}"/>
    <cellStyle name="Normal 3 4 2 3 5 4 2" xfId="7749" xr:uid="{00000000-0005-0000-0000-0000D30B0000}"/>
    <cellStyle name="Normal 3 4 2 3 5 5" xfId="3187" xr:uid="{00000000-0005-0000-0000-0000D40B0000}"/>
    <cellStyle name="Normal 3 4 2 3 5 5 2" xfId="8832" xr:uid="{00000000-0005-0000-0000-0000D50B0000}"/>
    <cellStyle name="Normal 3 4 2 3 5 6" xfId="4299" xr:uid="{00000000-0005-0000-0000-0000D60B0000}"/>
    <cellStyle name="Normal 3 4 2 3 5 6 2" xfId="9921" xr:uid="{00000000-0005-0000-0000-0000D70B0000}"/>
    <cellStyle name="Normal 3 4 2 3 5 7" xfId="5562" xr:uid="{00000000-0005-0000-0000-0000D80B0000}"/>
    <cellStyle name="Normal 3 4 2 3 5 7 2" xfId="10899" xr:uid="{00000000-0005-0000-0000-0000D90B0000}"/>
    <cellStyle name="Normal 3 4 2 3 5 8" xfId="5929" xr:uid="{00000000-0005-0000-0000-0000DA0B0000}"/>
    <cellStyle name="Normal 3 4 2 3 5 8 2" xfId="11266" xr:uid="{00000000-0005-0000-0000-0000DB0B0000}"/>
    <cellStyle name="Normal 3 4 2 3 5 9" xfId="6299" xr:uid="{00000000-0005-0000-0000-0000DC0B0000}"/>
    <cellStyle name="Normal 3 4 2 3 5 9 2" xfId="11633" xr:uid="{00000000-0005-0000-0000-0000DD0B0000}"/>
    <cellStyle name="Normal 3 4 2 3 6" xfId="1206" xr:uid="{00000000-0005-0000-0000-0000DE0B0000}"/>
    <cellStyle name="Normal 3 4 2 3 6 2" xfId="2032" xr:uid="{00000000-0005-0000-0000-0000DF0B0000}"/>
    <cellStyle name="Normal 3 4 2 3 6 2 2" xfId="7980" xr:uid="{00000000-0005-0000-0000-0000E00B0000}"/>
    <cellStyle name="Normal 3 4 2 3 6 3" xfId="3638" xr:uid="{00000000-0005-0000-0000-0000E10B0000}"/>
    <cellStyle name="Normal 3 4 2 3 6 3 2" xfId="9270" xr:uid="{00000000-0005-0000-0000-0000E20B0000}"/>
    <cellStyle name="Normal 3 4 2 3 6 4" xfId="4530" xr:uid="{00000000-0005-0000-0000-0000E30B0000}"/>
    <cellStyle name="Normal 3 4 2 3 6 4 2" xfId="10152" xr:uid="{00000000-0005-0000-0000-0000E40B0000}"/>
    <cellStyle name="Normal 3 4 2 3 6 5" xfId="7160" xr:uid="{00000000-0005-0000-0000-0000E50B0000}"/>
    <cellStyle name="Normal 3 4 2 3 7" xfId="1306" xr:uid="{00000000-0005-0000-0000-0000E60B0000}"/>
    <cellStyle name="Normal 3 4 2 3 7 2" xfId="2132" xr:uid="{00000000-0005-0000-0000-0000E70B0000}"/>
    <cellStyle name="Normal 3 4 2 3 7 2 2" xfId="8080" xr:uid="{00000000-0005-0000-0000-0000E80B0000}"/>
    <cellStyle name="Normal 3 4 2 3 7 3" xfId="3738" xr:uid="{00000000-0005-0000-0000-0000E90B0000}"/>
    <cellStyle name="Normal 3 4 2 3 7 3 2" xfId="9370" xr:uid="{00000000-0005-0000-0000-0000EA0B0000}"/>
    <cellStyle name="Normal 3 4 2 3 7 4" xfId="4630" xr:uid="{00000000-0005-0000-0000-0000EB0B0000}"/>
    <cellStyle name="Normal 3 4 2 3 7 4 2" xfId="10252" xr:uid="{00000000-0005-0000-0000-0000EC0B0000}"/>
    <cellStyle name="Normal 3 4 2 3 7 5" xfId="7260" xr:uid="{00000000-0005-0000-0000-0000ED0B0000}"/>
    <cellStyle name="Normal 3 4 2 3 8" xfId="1368" xr:uid="{00000000-0005-0000-0000-0000EE0B0000}"/>
    <cellStyle name="Normal 3 4 2 3 8 2" xfId="2194" xr:uid="{00000000-0005-0000-0000-0000EF0B0000}"/>
    <cellStyle name="Normal 3 4 2 3 8 2 2" xfId="8142" xr:uid="{00000000-0005-0000-0000-0000F00B0000}"/>
    <cellStyle name="Normal 3 4 2 3 8 3" xfId="3800" xr:uid="{00000000-0005-0000-0000-0000F10B0000}"/>
    <cellStyle name="Normal 3 4 2 3 8 3 2" xfId="9432" xr:uid="{00000000-0005-0000-0000-0000F20B0000}"/>
    <cellStyle name="Normal 3 4 2 3 8 4" xfId="4692" xr:uid="{00000000-0005-0000-0000-0000F30B0000}"/>
    <cellStyle name="Normal 3 4 2 3 8 4 2" xfId="10314" xr:uid="{00000000-0005-0000-0000-0000F40B0000}"/>
    <cellStyle name="Normal 3 4 2 3 8 5" xfId="7322" xr:uid="{00000000-0005-0000-0000-0000F50B0000}"/>
    <cellStyle name="Normal 3 4 2 3 9" xfId="1661" xr:uid="{00000000-0005-0000-0000-0000F60B0000}"/>
    <cellStyle name="Normal 3 4 2 3 9 2" xfId="2487" xr:uid="{00000000-0005-0000-0000-0000F70B0000}"/>
    <cellStyle name="Normal 3 4 2 3 9 2 2" xfId="8435" xr:uid="{00000000-0005-0000-0000-0000F80B0000}"/>
    <cellStyle name="Normal 3 4 2 3 9 3" xfId="4093" xr:uid="{00000000-0005-0000-0000-0000F90B0000}"/>
    <cellStyle name="Normal 3 4 2 3 9 3 2" xfId="9725" xr:uid="{00000000-0005-0000-0000-0000FA0B0000}"/>
    <cellStyle name="Normal 3 4 2 3 9 4" xfId="4985" xr:uid="{00000000-0005-0000-0000-0000FB0B0000}"/>
    <cellStyle name="Normal 3 4 2 3 9 4 2" xfId="10607" xr:uid="{00000000-0005-0000-0000-0000FC0B0000}"/>
    <cellStyle name="Normal 3 4 2 3 9 5" xfId="7615" xr:uid="{00000000-0005-0000-0000-0000FD0B0000}"/>
    <cellStyle name="Normal 3 4 2 4" xfId="205" xr:uid="{00000000-0005-0000-0000-0000FE0B0000}"/>
    <cellStyle name="Normal 3 4 2 4 10" xfId="1711" xr:uid="{00000000-0005-0000-0000-0000FF0B0000}"/>
    <cellStyle name="Normal 3 4 2 4 10 2" xfId="2945" xr:uid="{00000000-0005-0000-0000-0000000C0000}"/>
    <cellStyle name="Normal 3 4 2 4 10 2 2" xfId="8605" xr:uid="{00000000-0005-0000-0000-0000010C0000}"/>
    <cellStyle name="Normal 3 4 2 4 10 3" xfId="7659" xr:uid="{00000000-0005-0000-0000-0000020C0000}"/>
    <cellStyle name="Normal 3 4 2 4 11" xfId="2587" xr:uid="{00000000-0005-0000-0000-0000030C0000}"/>
    <cellStyle name="Normal 3 4 2 4 11 2" xfId="8475" xr:uid="{00000000-0005-0000-0000-0000040C0000}"/>
    <cellStyle name="Normal 3 4 2 4 12" xfId="4209" xr:uid="{00000000-0005-0000-0000-0000050C0000}"/>
    <cellStyle name="Normal 3 4 2 4 12 2" xfId="9831" xr:uid="{00000000-0005-0000-0000-0000060C0000}"/>
    <cellStyle name="Normal 3 4 2 4 13" xfId="5071" xr:uid="{00000000-0005-0000-0000-0000070C0000}"/>
    <cellStyle name="Normal 3 4 2 4 13 2" xfId="10670" xr:uid="{00000000-0005-0000-0000-0000080C0000}"/>
    <cellStyle name="Normal 3 4 2 4 14" xfId="5702" xr:uid="{00000000-0005-0000-0000-0000090C0000}"/>
    <cellStyle name="Normal 3 4 2 4 14 2" xfId="11039" xr:uid="{00000000-0005-0000-0000-00000A0C0000}"/>
    <cellStyle name="Normal 3 4 2 4 15" xfId="6070" xr:uid="{00000000-0005-0000-0000-00000B0C0000}"/>
    <cellStyle name="Normal 3 4 2 4 15 2" xfId="11406" xr:uid="{00000000-0005-0000-0000-00000C0C0000}"/>
    <cellStyle name="Normal 3 4 2 4 16" xfId="6507" xr:uid="{00000000-0005-0000-0000-00000D0C0000}"/>
    <cellStyle name="Normal 3 4 2 4 2" xfId="272" xr:uid="{00000000-0005-0000-0000-00000E0C0000}"/>
    <cellStyle name="Normal 3 4 2 4 2 10" xfId="6135" xr:uid="{00000000-0005-0000-0000-00000F0C0000}"/>
    <cellStyle name="Normal 3 4 2 4 2 10 2" xfId="11471" xr:uid="{00000000-0005-0000-0000-0000100C0000}"/>
    <cellStyle name="Normal 3 4 2 4 2 11" xfId="6572" xr:uid="{00000000-0005-0000-0000-0000110C0000}"/>
    <cellStyle name="Normal 3 4 2 4 2 2" xfId="828" xr:uid="{00000000-0005-0000-0000-0000120C0000}"/>
    <cellStyle name="Normal 3 4 2 4 2 2 2" xfId="1042" xr:uid="{00000000-0005-0000-0000-0000130C0000}"/>
    <cellStyle name="Normal 3 4 2 4 2 2 2 2" xfId="3476" xr:uid="{00000000-0005-0000-0000-0000140C0000}"/>
    <cellStyle name="Normal 3 4 2 4 2 2 2 2 2" xfId="9114" xr:uid="{00000000-0005-0000-0000-0000150C0000}"/>
    <cellStyle name="Normal 3 4 2 4 2 2 2 3" xfId="7004" xr:uid="{00000000-0005-0000-0000-0000160C0000}"/>
    <cellStyle name="Normal 3 4 2 4 2 2 3" xfId="1876" xr:uid="{00000000-0005-0000-0000-0000170C0000}"/>
    <cellStyle name="Normal 3 4 2 4 2 2 3 2" xfId="7824" xr:uid="{00000000-0005-0000-0000-0000180C0000}"/>
    <cellStyle name="Normal 3 4 2 4 2 2 4" xfId="3262" xr:uid="{00000000-0005-0000-0000-0000190C0000}"/>
    <cellStyle name="Normal 3 4 2 4 2 2 4 2" xfId="8907" xr:uid="{00000000-0005-0000-0000-00001A0C0000}"/>
    <cellStyle name="Normal 3 4 2 4 2 2 5" xfId="4374" xr:uid="{00000000-0005-0000-0000-00001B0C0000}"/>
    <cellStyle name="Normal 3 4 2 4 2 2 5 2" xfId="9996" xr:uid="{00000000-0005-0000-0000-00001C0C0000}"/>
    <cellStyle name="Normal 3 4 2 4 2 2 6" xfId="5637" xr:uid="{00000000-0005-0000-0000-00001D0C0000}"/>
    <cellStyle name="Normal 3 4 2 4 2 2 6 2" xfId="10974" xr:uid="{00000000-0005-0000-0000-00001E0C0000}"/>
    <cellStyle name="Normal 3 4 2 4 2 2 7" xfId="6004" xr:uid="{00000000-0005-0000-0000-00001F0C0000}"/>
    <cellStyle name="Normal 3 4 2 4 2 2 7 2" xfId="11341" xr:uid="{00000000-0005-0000-0000-0000200C0000}"/>
    <cellStyle name="Normal 3 4 2 4 2 2 8" xfId="6374" xr:uid="{00000000-0005-0000-0000-0000210C0000}"/>
    <cellStyle name="Normal 3 4 2 4 2 2 8 2" xfId="11708" xr:uid="{00000000-0005-0000-0000-0000220C0000}"/>
    <cellStyle name="Normal 3 4 2 4 2 2 9" xfId="6797" xr:uid="{00000000-0005-0000-0000-0000230C0000}"/>
    <cellStyle name="Normal 3 4 2 4 2 3" xfId="1532" xr:uid="{00000000-0005-0000-0000-0000240C0000}"/>
    <cellStyle name="Normal 3 4 2 4 2 3 2" xfId="2358" xr:uid="{00000000-0005-0000-0000-0000250C0000}"/>
    <cellStyle name="Normal 3 4 2 4 2 3 2 2" xfId="8306" xr:uid="{00000000-0005-0000-0000-0000260C0000}"/>
    <cellStyle name="Normal 3 4 2 4 2 3 3" xfId="3964" xr:uid="{00000000-0005-0000-0000-0000270C0000}"/>
    <cellStyle name="Normal 3 4 2 4 2 3 3 2" xfId="9596" xr:uid="{00000000-0005-0000-0000-0000280C0000}"/>
    <cellStyle name="Normal 3 4 2 4 2 3 4" xfId="4856" xr:uid="{00000000-0005-0000-0000-0000290C0000}"/>
    <cellStyle name="Normal 3 4 2 4 2 3 4 2" xfId="10478" xr:uid="{00000000-0005-0000-0000-00002A0C0000}"/>
    <cellStyle name="Normal 3 4 2 4 2 3 5" xfId="7486" xr:uid="{00000000-0005-0000-0000-00002B0C0000}"/>
    <cellStyle name="Normal 3 4 2 4 2 4" xfId="905" xr:uid="{00000000-0005-0000-0000-00002C0C0000}"/>
    <cellStyle name="Normal 3 4 2 4 2 4 2" xfId="3339" xr:uid="{00000000-0005-0000-0000-00002D0C0000}"/>
    <cellStyle name="Normal 3 4 2 4 2 4 2 2" xfId="8981" xr:uid="{00000000-0005-0000-0000-00002E0C0000}"/>
    <cellStyle name="Normal 3 4 2 4 2 4 3" xfId="6871" xr:uid="{00000000-0005-0000-0000-00002F0C0000}"/>
    <cellStyle name="Normal 3 4 2 4 2 5" xfId="1743" xr:uid="{00000000-0005-0000-0000-0000300C0000}"/>
    <cellStyle name="Normal 3 4 2 4 2 5 2" xfId="7691" xr:uid="{00000000-0005-0000-0000-0000310C0000}"/>
    <cellStyle name="Normal 3 4 2 4 2 6" xfId="3012" xr:uid="{00000000-0005-0000-0000-0000320C0000}"/>
    <cellStyle name="Normal 3 4 2 4 2 6 2" xfId="8670" xr:uid="{00000000-0005-0000-0000-0000330C0000}"/>
    <cellStyle name="Normal 3 4 2 4 2 7" xfId="4241" xr:uid="{00000000-0005-0000-0000-0000340C0000}"/>
    <cellStyle name="Normal 3 4 2 4 2 7 2" xfId="9863" xr:uid="{00000000-0005-0000-0000-0000350C0000}"/>
    <cellStyle name="Normal 3 4 2 4 2 8" xfId="5138" xr:uid="{00000000-0005-0000-0000-0000360C0000}"/>
    <cellStyle name="Normal 3 4 2 4 2 8 2" xfId="10735" xr:uid="{00000000-0005-0000-0000-0000370C0000}"/>
    <cellStyle name="Normal 3 4 2 4 2 9" xfId="5767" xr:uid="{00000000-0005-0000-0000-0000380C0000}"/>
    <cellStyle name="Normal 3 4 2 4 2 9 2" xfId="11104" xr:uid="{00000000-0005-0000-0000-0000390C0000}"/>
    <cellStyle name="Normal 3 4 2 4 3" xfId="374" xr:uid="{00000000-0005-0000-0000-00003A0C0000}"/>
    <cellStyle name="Normal 3 4 2 4 3 10" xfId="6614" xr:uid="{00000000-0005-0000-0000-00003B0C0000}"/>
    <cellStyle name="Normal 3 4 2 4 3 2" xfId="1574" xr:uid="{00000000-0005-0000-0000-00003C0C0000}"/>
    <cellStyle name="Normal 3 4 2 4 3 2 2" xfId="2400" xr:uid="{00000000-0005-0000-0000-00003D0C0000}"/>
    <cellStyle name="Normal 3 4 2 4 3 2 2 2" xfId="8348" xr:uid="{00000000-0005-0000-0000-00003E0C0000}"/>
    <cellStyle name="Normal 3 4 2 4 3 2 3" xfId="4006" xr:uid="{00000000-0005-0000-0000-00003F0C0000}"/>
    <cellStyle name="Normal 3 4 2 4 3 2 3 2" xfId="9638" xr:uid="{00000000-0005-0000-0000-0000400C0000}"/>
    <cellStyle name="Normal 3 4 2 4 3 2 4" xfId="4898" xr:uid="{00000000-0005-0000-0000-0000410C0000}"/>
    <cellStyle name="Normal 3 4 2 4 3 2 4 2" xfId="10520" xr:uid="{00000000-0005-0000-0000-0000420C0000}"/>
    <cellStyle name="Normal 3 4 2 4 3 2 5" xfId="7528" xr:uid="{00000000-0005-0000-0000-0000430C0000}"/>
    <cellStyle name="Normal 3 4 2 4 3 3" xfId="1088" xr:uid="{00000000-0005-0000-0000-0000440C0000}"/>
    <cellStyle name="Normal 3 4 2 4 3 3 2" xfId="3522" xr:uid="{00000000-0005-0000-0000-0000450C0000}"/>
    <cellStyle name="Normal 3 4 2 4 3 3 2 2" xfId="9160" xr:uid="{00000000-0005-0000-0000-0000460C0000}"/>
    <cellStyle name="Normal 3 4 2 4 3 3 3" xfId="7050" xr:uid="{00000000-0005-0000-0000-0000470C0000}"/>
    <cellStyle name="Normal 3 4 2 4 3 4" xfId="1922" xr:uid="{00000000-0005-0000-0000-0000480C0000}"/>
    <cellStyle name="Normal 3 4 2 4 3 4 2" xfId="7870" xr:uid="{00000000-0005-0000-0000-0000490C0000}"/>
    <cellStyle name="Normal 3 4 2 4 3 5" xfId="3071" xr:uid="{00000000-0005-0000-0000-00004A0C0000}"/>
    <cellStyle name="Normal 3 4 2 4 3 5 2" xfId="8724" xr:uid="{00000000-0005-0000-0000-00004B0C0000}"/>
    <cellStyle name="Normal 3 4 2 4 3 6" xfId="4420" xr:uid="{00000000-0005-0000-0000-00004C0C0000}"/>
    <cellStyle name="Normal 3 4 2 4 3 6 2" xfId="10042" xr:uid="{00000000-0005-0000-0000-00004D0C0000}"/>
    <cellStyle name="Normal 3 4 2 4 3 7" xfId="5266" xr:uid="{00000000-0005-0000-0000-00004E0C0000}"/>
    <cellStyle name="Normal 3 4 2 4 3 7 2" xfId="10789" xr:uid="{00000000-0005-0000-0000-00004F0C0000}"/>
    <cellStyle name="Normal 3 4 2 4 3 8" xfId="5821" xr:uid="{00000000-0005-0000-0000-0000500C0000}"/>
    <cellStyle name="Normal 3 4 2 4 3 8 2" xfId="11158" xr:uid="{00000000-0005-0000-0000-0000510C0000}"/>
    <cellStyle name="Normal 3 4 2 4 3 9" xfId="6190" xr:uid="{00000000-0005-0000-0000-0000520C0000}"/>
    <cellStyle name="Normal 3 4 2 4 3 9 2" xfId="11525" xr:uid="{00000000-0005-0000-0000-0000530C0000}"/>
    <cellStyle name="Normal 3 4 2 4 4" xfId="763" xr:uid="{00000000-0005-0000-0000-0000540C0000}"/>
    <cellStyle name="Normal 3 4 2 4 4 10" xfId="6732" xr:uid="{00000000-0005-0000-0000-0000550C0000}"/>
    <cellStyle name="Normal 3 4 2 4 4 2" xfId="1467" xr:uid="{00000000-0005-0000-0000-0000560C0000}"/>
    <cellStyle name="Normal 3 4 2 4 4 2 2" xfId="2293" xr:uid="{00000000-0005-0000-0000-0000570C0000}"/>
    <cellStyle name="Normal 3 4 2 4 4 2 2 2" xfId="8241" xr:uid="{00000000-0005-0000-0000-0000580C0000}"/>
    <cellStyle name="Normal 3 4 2 4 4 2 3" xfId="3899" xr:uid="{00000000-0005-0000-0000-0000590C0000}"/>
    <cellStyle name="Normal 3 4 2 4 4 2 3 2" xfId="9531" xr:uid="{00000000-0005-0000-0000-00005A0C0000}"/>
    <cellStyle name="Normal 3 4 2 4 4 2 4" xfId="4791" xr:uid="{00000000-0005-0000-0000-00005B0C0000}"/>
    <cellStyle name="Normal 3 4 2 4 4 2 4 2" xfId="10413" xr:uid="{00000000-0005-0000-0000-00005C0C0000}"/>
    <cellStyle name="Normal 3 4 2 4 4 2 5" xfId="7421" xr:uid="{00000000-0005-0000-0000-00005D0C0000}"/>
    <cellStyle name="Normal 3 4 2 4 4 3" xfId="977" xr:uid="{00000000-0005-0000-0000-00005E0C0000}"/>
    <cellStyle name="Normal 3 4 2 4 4 3 2" xfId="3411" xr:uid="{00000000-0005-0000-0000-00005F0C0000}"/>
    <cellStyle name="Normal 3 4 2 4 4 3 2 2" xfId="9049" xr:uid="{00000000-0005-0000-0000-0000600C0000}"/>
    <cellStyle name="Normal 3 4 2 4 4 3 3" xfId="6939" xr:uid="{00000000-0005-0000-0000-0000610C0000}"/>
    <cellStyle name="Normal 3 4 2 4 4 4" xfId="1811" xr:uid="{00000000-0005-0000-0000-0000620C0000}"/>
    <cellStyle name="Normal 3 4 2 4 4 4 2" xfId="7759" xr:uid="{00000000-0005-0000-0000-0000630C0000}"/>
    <cellStyle name="Normal 3 4 2 4 4 5" xfId="3197" xr:uid="{00000000-0005-0000-0000-0000640C0000}"/>
    <cellStyle name="Normal 3 4 2 4 4 5 2" xfId="8842" xr:uid="{00000000-0005-0000-0000-0000650C0000}"/>
    <cellStyle name="Normal 3 4 2 4 4 6" xfId="4309" xr:uid="{00000000-0005-0000-0000-0000660C0000}"/>
    <cellStyle name="Normal 3 4 2 4 4 6 2" xfId="9931" xr:uid="{00000000-0005-0000-0000-0000670C0000}"/>
    <cellStyle name="Normal 3 4 2 4 4 7" xfId="5572" xr:uid="{00000000-0005-0000-0000-0000680C0000}"/>
    <cellStyle name="Normal 3 4 2 4 4 7 2" xfId="10909" xr:uid="{00000000-0005-0000-0000-0000690C0000}"/>
    <cellStyle name="Normal 3 4 2 4 4 8" xfId="5939" xr:uid="{00000000-0005-0000-0000-00006A0C0000}"/>
    <cellStyle name="Normal 3 4 2 4 4 8 2" xfId="11276" xr:uid="{00000000-0005-0000-0000-00006B0C0000}"/>
    <cellStyle name="Normal 3 4 2 4 4 9" xfId="6309" xr:uid="{00000000-0005-0000-0000-00006C0C0000}"/>
    <cellStyle name="Normal 3 4 2 4 4 9 2" xfId="11643" xr:uid="{00000000-0005-0000-0000-00006D0C0000}"/>
    <cellStyle name="Normal 3 4 2 4 5" xfId="1218" xr:uid="{00000000-0005-0000-0000-00006E0C0000}"/>
    <cellStyle name="Normal 3 4 2 4 5 2" xfId="2044" xr:uid="{00000000-0005-0000-0000-00006F0C0000}"/>
    <cellStyle name="Normal 3 4 2 4 5 2 2" xfId="7992" xr:uid="{00000000-0005-0000-0000-0000700C0000}"/>
    <cellStyle name="Normal 3 4 2 4 5 3" xfId="3650" xr:uid="{00000000-0005-0000-0000-0000710C0000}"/>
    <cellStyle name="Normal 3 4 2 4 5 3 2" xfId="9282" xr:uid="{00000000-0005-0000-0000-0000720C0000}"/>
    <cellStyle name="Normal 3 4 2 4 5 4" xfId="4542" xr:uid="{00000000-0005-0000-0000-0000730C0000}"/>
    <cellStyle name="Normal 3 4 2 4 5 4 2" xfId="10164" xr:uid="{00000000-0005-0000-0000-0000740C0000}"/>
    <cellStyle name="Normal 3 4 2 4 5 5" xfId="7172" xr:uid="{00000000-0005-0000-0000-0000750C0000}"/>
    <cellStyle name="Normal 3 4 2 4 6" xfId="1318" xr:uid="{00000000-0005-0000-0000-0000760C0000}"/>
    <cellStyle name="Normal 3 4 2 4 6 2" xfId="2144" xr:uid="{00000000-0005-0000-0000-0000770C0000}"/>
    <cellStyle name="Normal 3 4 2 4 6 2 2" xfId="8092" xr:uid="{00000000-0005-0000-0000-0000780C0000}"/>
    <cellStyle name="Normal 3 4 2 4 6 3" xfId="3750" xr:uid="{00000000-0005-0000-0000-0000790C0000}"/>
    <cellStyle name="Normal 3 4 2 4 6 3 2" xfId="9382" xr:uid="{00000000-0005-0000-0000-00007A0C0000}"/>
    <cellStyle name="Normal 3 4 2 4 6 4" xfId="4642" xr:uid="{00000000-0005-0000-0000-00007B0C0000}"/>
    <cellStyle name="Normal 3 4 2 4 6 4 2" xfId="10264" xr:uid="{00000000-0005-0000-0000-00007C0C0000}"/>
    <cellStyle name="Normal 3 4 2 4 6 5" xfId="7272" xr:uid="{00000000-0005-0000-0000-00007D0C0000}"/>
    <cellStyle name="Normal 3 4 2 4 7" xfId="1380" xr:uid="{00000000-0005-0000-0000-00007E0C0000}"/>
    <cellStyle name="Normal 3 4 2 4 7 2" xfId="2206" xr:uid="{00000000-0005-0000-0000-00007F0C0000}"/>
    <cellStyle name="Normal 3 4 2 4 7 2 2" xfId="8154" xr:uid="{00000000-0005-0000-0000-0000800C0000}"/>
    <cellStyle name="Normal 3 4 2 4 7 3" xfId="3812" xr:uid="{00000000-0005-0000-0000-0000810C0000}"/>
    <cellStyle name="Normal 3 4 2 4 7 3 2" xfId="9444" xr:uid="{00000000-0005-0000-0000-0000820C0000}"/>
    <cellStyle name="Normal 3 4 2 4 7 4" xfId="4704" xr:uid="{00000000-0005-0000-0000-0000830C0000}"/>
    <cellStyle name="Normal 3 4 2 4 7 4 2" xfId="10326" xr:uid="{00000000-0005-0000-0000-0000840C0000}"/>
    <cellStyle name="Normal 3 4 2 4 7 5" xfId="7334" xr:uid="{00000000-0005-0000-0000-0000850C0000}"/>
    <cellStyle name="Normal 3 4 2 4 8" xfId="1669" xr:uid="{00000000-0005-0000-0000-0000860C0000}"/>
    <cellStyle name="Normal 3 4 2 4 8 2" xfId="2495" xr:uid="{00000000-0005-0000-0000-0000870C0000}"/>
    <cellStyle name="Normal 3 4 2 4 8 2 2" xfId="8443" xr:uid="{00000000-0005-0000-0000-0000880C0000}"/>
    <cellStyle name="Normal 3 4 2 4 8 3" xfId="4101" xr:uid="{00000000-0005-0000-0000-0000890C0000}"/>
    <cellStyle name="Normal 3 4 2 4 8 3 2" xfId="9733" xr:uid="{00000000-0005-0000-0000-00008A0C0000}"/>
    <cellStyle name="Normal 3 4 2 4 8 4" xfId="4993" xr:uid="{00000000-0005-0000-0000-00008B0C0000}"/>
    <cellStyle name="Normal 3 4 2 4 8 4 2" xfId="10615" xr:uid="{00000000-0005-0000-0000-00008C0C0000}"/>
    <cellStyle name="Normal 3 4 2 4 8 5" xfId="7623" xr:uid="{00000000-0005-0000-0000-00008D0C0000}"/>
    <cellStyle name="Normal 3 4 2 4 9" xfId="872" xr:uid="{00000000-0005-0000-0000-00008E0C0000}"/>
    <cellStyle name="Normal 3 4 2 4 9 2" xfId="3306" xr:uid="{00000000-0005-0000-0000-00008F0C0000}"/>
    <cellStyle name="Normal 3 4 2 4 9 2 2" xfId="8949" xr:uid="{00000000-0005-0000-0000-0000900C0000}"/>
    <cellStyle name="Normal 3 4 2 4 9 3" xfId="6839" xr:uid="{00000000-0005-0000-0000-0000910C0000}"/>
    <cellStyle name="Normal 3 4 2 5" xfId="176" xr:uid="{00000000-0005-0000-0000-0000920C0000}"/>
    <cellStyle name="Normal 3 4 2 5 10" xfId="2763" xr:uid="{00000000-0005-0000-0000-0000930C0000}"/>
    <cellStyle name="Normal 3 4 2 5 10 2" xfId="8533" xr:uid="{00000000-0005-0000-0000-0000940C0000}"/>
    <cellStyle name="Normal 3 4 2 5 11" xfId="4225" xr:uid="{00000000-0005-0000-0000-0000950C0000}"/>
    <cellStyle name="Normal 3 4 2 5 11 2" xfId="9847" xr:uid="{00000000-0005-0000-0000-0000960C0000}"/>
    <cellStyle name="Normal 3 4 2 5 12" xfId="5042" xr:uid="{00000000-0005-0000-0000-0000970C0000}"/>
    <cellStyle name="Normal 3 4 2 5 12 2" xfId="10645" xr:uid="{00000000-0005-0000-0000-0000980C0000}"/>
    <cellStyle name="Normal 3 4 2 5 13" xfId="5677" xr:uid="{00000000-0005-0000-0000-0000990C0000}"/>
    <cellStyle name="Normal 3 4 2 5 13 2" xfId="11014" xr:uid="{00000000-0005-0000-0000-00009A0C0000}"/>
    <cellStyle name="Normal 3 4 2 5 14" xfId="6045" xr:uid="{00000000-0005-0000-0000-00009B0C0000}"/>
    <cellStyle name="Normal 3 4 2 5 14 2" xfId="11381" xr:uid="{00000000-0005-0000-0000-00009C0C0000}"/>
    <cellStyle name="Normal 3 4 2 5 15" xfId="6482" xr:uid="{00000000-0005-0000-0000-00009D0C0000}"/>
    <cellStyle name="Normal 3 4 2 5 2" xfId="247" xr:uid="{00000000-0005-0000-0000-00009E0C0000}"/>
    <cellStyle name="Normal 3 4 2 5 2 10" xfId="6110" xr:uid="{00000000-0005-0000-0000-00009F0C0000}"/>
    <cellStyle name="Normal 3 4 2 5 2 10 2" xfId="11446" xr:uid="{00000000-0005-0000-0000-0000A00C0000}"/>
    <cellStyle name="Normal 3 4 2 5 2 11" xfId="6547" xr:uid="{00000000-0005-0000-0000-0000A10C0000}"/>
    <cellStyle name="Normal 3 4 2 5 2 2" xfId="803" xr:uid="{00000000-0005-0000-0000-0000A20C0000}"/>
    <cellStyle name="Normal 3 4 2 5 2 2 2" xfId="1276" xr:uid="{00000000-0005-0000-0000-0000A30C0000}"/>
    <cellStyle name="Normal 3 4 2 5 2 2 2 2" xfId="3708" xr:uid="{00000000-0005-0000-0000-0000A40C0000}"/>
    <cellStyle name="Normal 3 4 2 5 2 2 2 2 2" xfId="9340" xr:uid="{00000000-0005-0000-0000-0000A50C0000}"/>
    <cellStyle name="Normal 3 4 2 5 2 2 2 3" xfId="7230" xr:uid="{00000000-0005-0000-0000-0000A60C0000}"/>
    <cellStyle name="Normal 3 4 2 5 2 2 3" xfId="2102" xr:uid="{00000000-0005-0000-0000-0000A70C0000}"/>
    <cellStyle name="Normal 3 4 2 5 2 2 3 2" xfId="8050" xr:uid="{00000000-0005-0000-0000-0000A80C0000}"/>
    <cellStyle name="Normal 3 4 2 5 2 2 4" xfId="3237" xr:uid="{00000000-0005-0000-0000-0000A90C0000}"/>
    <cellStyle name="Normal 3 4 2 5 2 2 4 2" xfId="8882" xr:uid="{00000000-0005-0000-0000-0000AA0C0000}"/>
    <cellStyle name="Normal 3 4 2 5 2 2 5" xfId="4600" xr:uid="{00000000-0005-0000-0000-0000AB0C0000}"/>
    <cellStyle name="Normal 3 4 2 5 2 2 5 2" xfId="10222" xr:uid="{00000000-0005-0000-0000-0000AC0C0000}"/>
    <cellStyle name="Normal 3 4 2 5 2 2 6" xfId="5612" xr:uid="{00000000-0005-0000-0000-0000AD0C0000}"/>
    <cellStyle name="Normal 3 4 2 5 2 2 6 2" xfId="10949" xr:uid="{00000000-0005-0000-0000-0000AE0C0000}"/>
    <cellStyle name="Normal 3 4 2 5 2 2 7" xfId="5979" xr:uid="{00000000-0005-0000-0000-0000AF0C0000}"/>
    <cellStyle name="Normal 3 4 2 5 2 2 7 2" xfId="11316" xr:uid="{00000000-0005-0000-0000-0000B00C0000}"/>
    <cellStyle name="Normal 3 4 2 5 2 2 8" xfId="6349" xr:uid="{00000000-0005-0000-0000-0000B10C0000}"/>
    <cellStyle name="Normal 3 4 2 5 2 2 8 2" xfId="11683" xr:uid="{00000000-0005-0000-0000-0000B20C0000}"/>
    <cellStyle name="Normal 3 4 2 5 2 2 9" xfId="6772" xr:uid="{00000000-0005-0000-0000-0000B30C0000}"/>
    <cellStyle name="Normal 3 4 2 5 2 3" xfId="1507" xr:uid="{00000000-0005-0000-0000-0000B40C0000}"/>
    <cellStyle name="Normal 3 4 2 5 2 3 2" xfId="2333" xr:uid="{00000000-0005-0000-0000-0000B50C0000}"/>
    <cellStyle name="Normal 3 4 2 5 2 3 2 2" xfId="8281" xr:uid="{00000000-0005-0000-0000-0000B60C0000}"/>
    <cellStyle name="Normal 3 4 2 5 2 3 3" xfId="3939" xr:uid="{00000000-0005-0000-0000-0000B70C0000}"/>
    <cellStyle name="Normal 3 4 2 5 2 3 3 2" xfId="9571" xr:uid="{00000000-0005-0000-0000-0000B80C0000}"/>
    <cellStyle name="Normal 3 4 2 5 2 3 4" xfId="4831" xr:uid="{00000000-0005-0000-0000-0000B90C0000}"/>
    <cellStyle name="Normal 3 4 2 5 2 3 4 2" xfId="10453" xr:uid="{00000000-0005-0000-0000-0000BA0C0000}"/>
    <cellStyle name="Normal 3 4 2 5 2 3 5" xfId="7461" xr:uid="{00000000-0005-0000-0000-0000BB0C0000}"/>
    <cellStyle name="Normal 3 4 2 5 2 4" xfId="1017" xr:uid="{00000000-0005-0000-0000-0000BC0C0000}"/>
    <cellStyle name="Normal 3 4 2 5 2 4 2" xfId="3451" xr:uid="{00000000-0005-0000-0000-0000BD0C0000}"/>
    <cellStyle name="Normal 3 4 2 5 2 4 2 2" xfId="9089" xr:uid="{00000000-0005-0000-0000-0000BE0C0000}"/>
    <cellStyle name="Normal 3 4 2 5 2 4 3" xfId="6979" xr:uid="{00000000-0005-0000-0000-0000BF0C0000}"/>
    <cellStyle name="Normal 3 4 2 5 2 5" xfId="1851" xr:uid="{00000000-0005-0000-0000-0000C00C0000}"/>
    <cellStyle name="Normal 3 4 2 5 2 5 2" xfId="7799" xr:uid="{00000000-0005-0000-0000-0000C10C0000}"/>
    <cellStyle name="Normal 3 4 2 5 2 6" xfId="2987" xr:uid="{00000000-0005-0000-0000-0000C20C0000}"/>
    <cellStyle name="Normal 3 4 2 5 2 6 2" xfId="8645" xr:uid="{00000000-0005-0000-0000-0000C30C0000}"/>
    <cellStyle name="Normal 3 4 2 5 2 7" xfId="4349" xr:uid="{00000000-0005-0000-0000-0000C40C0000}"/>
    <cellStyle name="Normal 3 4 2 5 2 7 2" xfId="9971" xr:uid="{00000000-0005-0000-0000-0000C50C0000}"/>
    <cellStyle name="Normal 3 4 2 5 2 8" xfId="5113" xr:uid="{00000000-0005-0000-0000-0000C60C0000}"/>
    <cellStyle name="Normal 3 4 2 5 2 8 2" xfId="10710" xr:uid="{00000000-0005-0000-0000-0000C70C0000}"/>
    <cellStyle name="Normal 3 4 2 5 2 9" xfId="5742" xr:uid="{00000000-0005-0000-0000-0000C80C0000}"/>
    <cellStyle name="Normal 3 4 2 5 2 9 2" xfId="11079" xr:uid="{00000000-0005-0000-0000-0000C90C0000}"/>
    <cellStyle name="Normal 3 4 2 5 3" xfId="566" xr:uid="{00000000-0005-0000-0000-0000CA0C0000}"/>
    <cellStyle name="Normal 3 4 2 5 3 10" xfId="6660" xr:uid="{00000000-0005-0000-0000-0000CB0C0000}"/>
    <cellStyle name="Normal 3 4 2 5 3 2" xfId="1620" xr:uid="{00000000-0005-0000-0000-0000CC0C0000}"/>
    <cellStyle name="Normal 3 4 2 5 3 2 2" xfId="2446" xr:uid="{00000000-0005-0000-0000-0000CD0C0000}"/>
    <cellStyle name="Normal 3 4 2 5 3 2 2 2" xfId="8394" xr:uid="{00000000-0005-0000-0000-0000CE0C0000}"/>
    <cellStyle name="Normal 3 4 2 5 3 2 3" xfId="4052" xr:uid="{00000000-0005-0000-0000-0000CF0C0000}"/>
    <cellStyle name="Normal 3 4 2 5 3 2 3 2" xfId="9684" xr:uid="{00000000-0005-0000-0000-0000D00C0000}"/>
    <cellStyle name="Normal 3 4 2 5 3 2 4" xfId="4944" xr:uid="{00000000-0005-0000-0000-0000D10C0000}"/>
    <cellStyle name="Normal 3 4 2 5 3 2 4 2" xfId="10566" xr:uid="{00000000-0005-0000-0000-0000D20C0000}"/>
    <cellStyle name="Normal 3 4 2 5 3 2 5" xfId="7574" xr:uid="{00000000-0005-0000-0000-0000D30C0000}"/>
    <cellStyle name="Normal 3 4 2 5 3 3" xfId="1135" xr:uid="{00000000-0005-0000-0000-0000D40C0000}"/>
    <cellStyle name="Normal 3 4 2 5 3 3 2" xfId="3569" xr:uid="{00000000-0005-0000-0000-0000D50C0000}"/>
    <cellStyle name="Normal 3 4 2 5 3 3 2 2" xfId="9206" xr:uid="{00000000-0005-0000-0000-0000D60C0000}"/>
    <cellStyle name="Normal 3 4 2 5 3 3 3" xfId="7096" xr:uid="{00000000-0005-0000-0000-0000D70C0000}"/>
    <cellStyle name="Normal 3 4 2 5 3 4" xfId="1968" xr:uid="{00000000-0005-0000-0000-0000D80C0000}"/>
    <cellStyle name="Normal 3 4 2 5 3 4 2" xfId="7916" xr:uid="{00000000-0005-0000-0000-0000D90C0000}"/>
    <cellStyle name="Normal 3 4 2 5 3 5" xfId="3121" xr:uid="{00000000-0005-0000-0000-0000DA0C0000}"/>
    <cellStyle name="Normal 3 4 2 5 3 5 2" xfId="8770" xr:uid="{00000000-0005-0000-0000-0000DB0C0000}"/>
    <cellStyle name="Normal 3 4 2 5 3 6" xfId="4466" xr:uid="{00000000-0005-0000-0000-0000DC0C0000}"/>
    <cellStyle name="Normal 3 4 2 5 3 6 2" xfId="10088" xr:uid="{00000000-0005-0000-0000-0000DD0C0000}"/>
    <cellStyle name="Normal 3 4 2 5 3 7" xfId="5402" xr:uid="{00000000-0005-0000-0000-0000DE0C0000}"/>
    <cellStyle name="Normal 3 4 2 5 3 7 2" xfId="10836" xr:uid="{00000000-0005-0000-0000-0000DF0C0000}"/>
    <cellStyle name="Normal 3 4 2 5 3 8" xfId="5867" xr:uid="{00000000-0005-0000-0000-0000E00C0000}"/>
    <cellStyle name="Normal 3 4 2 5 3 8 2" xfId="11204" xr:uid="{00000000-0005-0000-0000-0000E10C0000}"/>
    <cellStyle name="Normal 3 4 2 5 3 9" xfId="6236" xr:uid="{00000000-0005-0000-0000-0000E20C0000}"/>
    <cellStyle name="Normal 3 4 2 5 3 9 2" xfId="11571" xr:uid="{00000000-0005-0000-0000-0000E30C0000}"/>
    <cellStyle name="Normal 3 4 2 5 4" xfId="738" xr:uid="{00000000-0005-0000-0000-0000E40C0000}"/>
    <cellStyle name="Normal 3 4 2 5 4 10" xfId="6707" xr:uid="{00000000-0005-0000-0000-0000E50C0000}"/>
    <cellStyle name="Normal 3 4 2 5 4 2" xfId="1442" xr:uid="{00000000-0005-0000-0000-0000E60C0000}"/>
    <cellStyle name="Normal 3 4 2 5 4 2 2" xfId="2268" xr:uid="{00000000-0005-0000-0000-0000E70C0000}"/>
    <cellStyle name="Normal 3 4 2 5 4 2 2 2" xfId="8216" xr:uid="{00000000-0005-0000-0000-0000E80C0000}"/>
    <cellStyle name="Normal 3 4 2 5 4 2 3" xfId="3874" xr:uid="{00000000-0005-0000-0000-0000E90C0000}"/>
    <cellStyle name="Normal 3 4 2 5 4 2 3 2" xfId="9506" xr:uid="{00000000-0005-0000-0000-0000EA0C0000}"/>
    <cellStyle name="Normal 3 4 2 5 4 2 4" xfId="4766" xr:uid="{00000000-0005-0000-0000-0000EB0C0000}"/>
    <cellStyle name="Normal 3 4 2 5 4 2 4 2" xfId="10388" xr:uid="{00000000-0005-0000-0000-0000EC0C0000}"/>
    <cellStyle name="Normal 3 4 2 5 4 2 5" xfId="7396" xr:uid="{00000000-0005-0000-0000-0000ED0C0000}"/>
    <cellStyle name="Normal 3 4 2 5 4 3" xfId="951" xr:uid="{00000000-0005-0000-0000-0000EE0C0000}"/>
    <cellStyle name="Normal 3 4 2 5 4 3 2" xfId="3385" xr:uid="{00000000-0005-0000-0000-0000EF0C0000}"/>
    <cellStyle name="Normal 3 4 2 5 4 3 2 2" xfId="9024" xr:uid="{00000000-0005-0000-0000-0000F00C0000}"/>
    <cellStyle name="Normal 3 4 2 5 4 3 3" xfId="6914" xr:uid="{00000000-0005-0000-0000-0000F10C0000}"/>
    <cellStyle name="Normal 3 4 2 5 4 4" xfId="1786" xr:uid="{00000000-0005-0000-0000-0000F20C0000}"/>
    <cellStyle name="Normal 3 4 2 5 4 4 2" xfId="7734" xr:uid="{00000000-0005-0000-0000-0000F30C0000}"/>
    <cellStyle name="Normal 3 4 2 5 4 5" xfId="3172" xr:uid="{00000000-0005-0000-0000-0000F40C0000}"/>
    <cellStyle name="Normal 3 4 2 5 4 5 2" xfId="8817" xr:uid="{00000000-0005-0000-0000-0000F50C0000}"/>
    <cellStyle name="Normal 3 4 2 5 4 6" xfId="4284" xr:uid="{00000000-0005-0000-0000-0000F60C0000}"/>
    <cellStyle name="Normal 3 4 2 5 4 6 2" xfId="9906" xr:uid="{00000000-0005-0000-0000-0000F70C0000}"/>
    <cellStyle name="Normal 3 4 2 5 4 7" xfId="5547" xr:uid="{00000000-0005-0000-0000-0000F80C0000}"/>
    <cellStyle name="Normal 3 4 2 5 4 7 2" xfId="10884" xr:uid="{00000000-0005-0000-0000-0000F90C0000}"/>
    <cellStyle name="Normal 3 4 2 5 4 8" xfId="5914" xr:uid="{00000000-0005-0000-0000-0000FA0C0000}"/>
    <cellStyle name="Normal 3 4 2 5 4 8 2" xfId="11251" xr:uid="{00000000-0005-0000-0000-0000FB0C0000}"/>
    <cellStyle name="Normal 3 4 2 5 4 9" xfId="6284" xr:uid="{00000000-0005-0000-0000-0000FC0C0000}"/>
    <cellStyle name="Normal 3 4 2 5 4 9 2" xfId="11618" xr:uid="{00000000-0005-0000-0000-0000FD0C0000}"/>
    <cellStyle name="Normal 3 4 2 5 5" xfId="1230" xr:uid="{00000000-0005-0000-0000-0000FE0C0000}"/>
    <cellStyle name="Normal 3 4 2 5 5 2" xfId="2056" xr:uid="{00000000-0005-0000-0000-0000FF0C0000}"/>
    <cellStyle name="Normal 3 4 2 5 5 2 2" xfId="8004" xr:uid="{00000000-0005-0000-0000-0000000D0000}"/>
    <cellStyle name="Normal 3 4 2 5 5 3" xfId="3662" xr:uid="{00000000-0005-0000-0000-0000010D0000}"/>
    <cellStyle name="Normal 3 4 2 5 5 3 2" xfId="9294" xr:uid="{00000000-0005-0000-0000-0000020D0000}"/>
    <cellStyle name="Normal 3 4 2 5 5 4" xfId="4554" xr:uid="{00000000-0005-0000-0000-0000030D0000}"/>
    <cellStyle name="Normal 3 4 2 5 5 4 2" xfId="10176" xr:uid="{00000000-0005-0000-0000-0000040D0000}"/>
    <cellStyle name="Normal 3 4 2 5 5 5" xfId="7184" xr:uid="{00000000-0005-0000-0000-0000050D0000}"/>
    <cellStyle name="Normal 3 4 2 5 6" xfId="1330" xr:uid="{00000000-0005-0000-0000-0000060D0000}"/>
    <cellStyle name="Normal 3 4 2 5 6 2" xfId="2156" xr:uid="{00000000-0005-0000-0000-0000070D0000}"/>
    <cellStyle name="Normal 3 4 2 5 6 2 2" xfId="8104" xr:uid="{00000000-0005-0000-0000-0000080D0000}"/>
    <cellStyle name="Normal 3 4 2 5 6 3" xfId="3762" xr:uid="{00000000-0005-0000-0000-0000090D0000}"/>
    <cellStyle name="Normal 3 4 2 5 6 3 2" xfId="9394" xr:uid="{00000000-0005-0000-0000-00000A0D0000}"/>
    <cellStyle name="Normal 3 4 2 5 6 4" xfId="4654" xr:uid="{00000000-0005-0000-0000-00000B0D0000}"/>
    <cellStyle name="Normal 3 4 2 5 6 4 2" xfId="10276" xr:uid="{00000000-0005-0000-0000-00000C0D0000}"/>
    <cellStyle name="Normal 3 4 2 5 6 5" xfId="7284" xr:uid="{00000000-0005-0000-0000-00000D0D0000}"/>
    <cellStyle name="Normal 3 4 2 5 7" xfId="1392" xr:uid="{00000000-0005-0000-0000-00000E0D0000}"/>
    <cellStyle name="Normal 3 4 2 5 7 2" xfId="2218" xr:uid="{00000000-0005-0000-0000-00000F0D0000}"/>
    <cellStyle name="Normal 3 4 2 5 7 2 2" xfId="8166" xr:uid="{00000000-0005-0000-0000-0000100D0000}"/>
    <cellStyle name="Normal 3 4 2 5 7 3" xfId="3824" xr:uid="{00000000-0005-0000-0000-0000110D0000}"/>
    <cellStyle name="Normal 3 4 2 5 7 3 2" xfId="9456" xr:uid="{00000000-0005-0000-0000-0000120D0000}"/>
    <cellStyle name="Normal 3 4 2 5 7 4" xfId="4716" xr:uid="{00000000-0005-0000-0000-0000130D0000}"/>
    <cellStyle name="Normal 3 4 2 5 7 4 2" xfId="10338" xr:uid="{00000000-0005-0000-0000-0000140D0000}"/>
    <cellStyle name="Normal 3 4 2 5 7 5" xfId="7346" xr:uid="{00000000-0005-0000-0000-0000150D0000}"/>
    <cellStyle name="Normal 3 4 2 5 8" xfId="888" xr:uid="{00000000-0005-0000-0000-0000160D0000}"/>
    <cellStyle name="Normal 3 4 2 5 8 2" xfId="3322" xr:uid="{00000000-0005-0000-0000-0000170D0000}"/>
    <cellStyle name="Normal 3 4 2 5 8 2 2" xfId="8965" xr:uid="{00000000-0005-0000-0000-0000180D0000}"/>
    <cellStyle name="Normal 3 4 2 5 8 3" xfId="6855" xr:uid="{00000000-0005-0000-0000-0000190D0000}"/>
    <cellStyle name="Normal 3 4 2 5 9" xfId="1727" xr:uid="{00000000-0005-0000-0000-00001A0D0000}"/>
    <cellStyle name="Normal 3 4 2 5 9 2" xfId="2916" xr:uid="{00000000-0005-0000-0000-00001B0D0000}"/>
    <cellStyle name="Normal 3 4 2 5 9 2 2" xfId="8580" xr:uid="{00000000-0005-0000-0000-00001C0D0000}"/>
    <cellStyle name="Normal 3 4 2 5 9 3" xfId="7675" xr:uid="{00000000-0005-0000-0000-00001D0D0000}"/>
    <cellStyle name="Normal 3 4 2 6" xfId="237" xr:uid="{00000000-0005-0000-0000-00001E0D0000}"/>
    <cellStyle name="Normal 3 4 2 6 10" xfId="6100" xr:uid="{00000000-0005-0000-0000-00001F0D0000}"/>
    <cellStyle name="Normal 3 4 2 6 10 2" xfId="11436" xr:uid="{00000000-0005-0000-0000-0000200D0000}"/>
    <cellStyle name="Normal 3 4 2 6 11" xfId="6537" xr:uid="{00000000-0005-0000-0000-0000210D0000}"/>
    <cellStyle name="Normal 3 4 2 6 2" xfId="793" xr:uid="{00000000-0005-0000-0000-0000220D0000}"/>
    <cellStyle name="Normal 3 4 2 6 2 2" xfId="1254" xr:uid="{00000000-0005-0000-0000-0000230D0000}"/>
    <cellStyle name="Normal 3 4 2 6 2 2 2" xfId="3686" xr:uid="{00000000-0005-0000-0000-0000240D0000}"/>
    <cellStyle name="Normal 3 4 2 6 2 2 2 2" xfId="9318" xr:uid="{00000000-0005-0000-0000-0000250D0000}"/>
    <cellStyle name="Normal 3 4 2 6 2 2 3" xfId="7208" xr:uid="{00000000-0005-0000-0000-0000260D0000}"/>
    <cellStyle name="Normal 3 4 2 6 2 3" xfId="2080" xr:uid="{00000000-0005-0000-0000-0000270D0000}"/>
    <cellStyle name="Normal 3 4 2 6 2 3 2" xfId="8028" xr:uid="{00000000-0005-0000-0000-0000280D0000}"/>
    <cellStyle name="Normal 3 4 2 6 2 4" xfId="3227" xr:uid="{00000000-0005-0000-0000-0000290D0000}"/>
    <cellStyle name="Normal 3 4 2 6 2 4 2" xfId="8872" xr:uid="{00000000-0005-0000-0000-00002A0D0000}"/>
    <cellStyle name="Normal 3 4 2 6 2 5" xfId="4578" xr:uid="{00000000-0005-0000-0000-00002B0D0000}"/>
    <cellStyle name="Normal 3 4 2 6 2 5 2" xfId="10200" xr:uid="{00000000-0005-0000-0000-00002C0D0000}"/>
    <cellStyle name="Normal 3 4 2 6 2 6" xfId="5602" xr:uid="{00000000-0005-0000-0000-00002D0D0000}"/>
    <cellStyle name="Normal 3 4 2 6 2 6 2" xfId="10939" xr:uid="{00000000-0005-0000-0000-00002E0D0000}"/>
    <cellStyle name="Normal 3 4 2 6 2 7" xfId="5969" xr:uid="{00000000-0005-0000-0000-00002F0D0000}"/>
    <cellStyle name="Normal 3 4 2 6 2 7 2" xfId="11306" xr:uid="{00000000-0005-0000-0000-0000300D0000}"/>
    <cellStyle name="Normal 3 4 2 6 2 8" xfId="6339" xr:uid="{00000000-0005-0000-0000-0000310D0000}"/>
    <cellStyle name="Normal 3 4 2 6 2 8 2" xfId="11673" xr:uid="{00000000-0005-0000-0000-0000320D0000}"/>
    <cellStyle name="Normal 3 4 2 6 2 9" xfId="6762" xr:uid="{00000000-0005-0000-0000-0000330D0000}"/>
    <cellStyle name="Normal 3 4 2 6 3" xfId="1497" xr:uid="{00000000-0005-0000-0000-0000340D0000}"/>
    <cellStyle name="Normal 3 4 2 6 3 2" xfId="2323" xr:uid="{00000000-0005-0000-0000-0000350D0000}"/>
    <cellStyle name="Normal 3 4 2 6 3 2 2" xfId="8271" xr:uid="{00000000-0005-0000-0000-0000360D0000}"/>
    <cellStyle name="Normal 3 4 2 6 3 3" xfId="3929" xr:uid="{00000000-0005-0000-0000-0000370D0000}"/>
    <cellStyle name="Normal 3 4 2 6 3 3 2" xfId="9561" xr:uid="{00000000-0005-0000-0000-0000380D0000}"/>
    <cellStyle name="Normal 3 4 2 6 3 4" xfId="4821" xr:uid="{00000000-0005-0000-0000-0000390D0000}"/>
    <cellStyle name="Normal 3 4 2 6 3 4 2" xfId="10443" xr:uid="{00000000-0005-0000-0000-00003A0D0000}"/>
    <cellStyle name="Normal 3 4 2 6 3 5" xfId="7451" xr:uid="{00000000-0005-0000-0000-00003B0D0000}"/>
    <cellStyle name="Normal 3 4 2 6 4" xfId="1007" xr:uid="{00000000-0005-0000-0000-00003C0D0000}"/>
    <cellStyle name="Normal 3 4 2 6 4 2" xfId="3441" xr:uid="{00000000-0005-0000-0000-00003D0D0000}"/>
    <cellStyle name="Normal 3 4 2 6 4 2 2" xfId="9079" xr:uid="{00000000-0005-0000-0000-00003E0D0000}"/>
    <cellStyle name="Normal 3 4 2 6 4 3" xfId="6969" xr:uid="{00000000-0005-0000-0000-00003F0D0000}"/>
    <cellStyle name="Normal 3 4 2 6 5" xfId="1841" xr:uid="{00000000-0005-0000-0000-0000400D0000}"/>
    <cellStyle name="Normal 3 4 2 6 5 2" xfId="7789" xr:uid="{00000000-0005-0000-0000-0000410D0000}"/>
    <cellStyle name="Normal 3 4 2 6 6" xfId="2977" xr:uid="{00000000-0005-0000-0000-0000420D0000}"/>
    <cellStyle name="Normal 3 4 2 6 6 2" xfId="8635" xr:uid="{00000000-0005-0000-0000-0000430D0000}"/>
    <cellStyle name="Normal 3 4 2 6 7" xfId="4339" xr:uid="{00000000-0005-0000-0000-0000440D0000}"/>
    <cellStyle name="Normal 3 4 2 6 7 2" xfId="9961" xr:uid="{00000000-0005-0000-0000-0000450D0000}"/>
    <cellStyle name="Normal 3 4 2 6 8" xfId="5103" xr:uid="{00000000-0005-0000-0000-0000460D0000}"/>
    <cellStyle name="Normal 3 4 2 6 8 2" xfId="10700" xr:uid="{00000000-0005-0000-0000-0000470D0000}"/>
    <cellStyle name="Normal 3 4 2 6 9" xfId="5732" xr:uid="{00000000-0005-0000-0000-0000480D0000}"/>
    <cellStyle name="Normal 3 4 2 6 9 2" xfId="11069" xr:uid="{00000000-0005-0000-0000-0000490D0000}"/>
    <cellStyle name="Normal 3 4 2 7" xfId="298" xr:uid="{00000000-0005-0000-0000-00004A0D0000}"/>
    <cellStyle name="Normal 3 4 2 7 10" xfId="6598" xr:uid="{00000000-0005-0000-0000-00004B0D0000}"/>
    <cellStyle name="Normal 3 4 2 7 2" xfId="1558" xr:uid="{00000000-0005-0000-0000-00004C0D0000}"/>
    <cellStyle name="Normal 3 4 2 7 2 2" xfId="2384" xr:uid="{00000000-0005-0000-0000-00004D0D0000}"/>
    <cellStyle name="Normal 3 4 2 7 2 2 2" xfId="8332" xr:uid="{00000000-0005-0000-0000-00004E0D0000}"/>
    <cellStyle name="Normal 3 4 2 7 2 3" xfId="3990" xr:uid="{00000000-0005-0000-0000-00004F0D0000}"/>
    <cellStyle name="Normal 3 4 2 7 2 3 2" xfId="9622" xr:uid="{00000000-0005-0000-0000-0000500D0000}"/>
    <cellStyle name="Normal 3 4 2 7 2 4" xfId="4882" xr:uid="{00000000-0005-0000-0000-0000510D0000}"/>
    <cellStyle name="Normal 3 4 2 7 2 4 2" xfId="10504" xr:uid="{00000000-0005-0000-0000-0000520D0000}"/>
    <cellStyle name="Normal 3 4 2 7 2 5" xfId="7512" xr:uid="{00000000-0005-0000-0000-0000530D0000}"/>
    <cellStyle name="Normal 3 4 2 7 3" xfId="1070" xr:uid="{00000000-0005-0000-0000-0000540D0000}"/>
    <cellStyle name="Normal 3 4 2 7 3 2" xfId="3504" xr:uid="{00000000-0005-0000-0000-0000550D0000}"/>
    <cellStyle name="Normal 3 4 2 7 3 2 2" xfId="9142" xr:uid="{00000000-0005-0000-0000-0000560D0000}"/>
    <cellStyle name="Normal 3 4 2 7 3 3" xfId="7032" xr:uid="{00000000-0005-0000-0000-0000570D0000}"/>
    <cellStyle name="Normal 3 4 2 7 4" xfId="1904" xr:uid="{00000000-0005-0000-0000-0000580D0000}"/>
    <cellStyle name="Normal 3 4 2 7 4 2" xfId="7852" xr:uid="{00000000-0005-0000-0000-0000590D0000}"/>
    <cellStyle name="Normal 3 4 2 7 5" xfId="3050" xr:uid="{00000000-0005-0000-0000-00005A0D0000}"/>
    <cellStyle name="Normal 3 4 2 7 5 2" xfId="8708" xr:uid="{00000000-0005-0000-0000-00005B0D0000}"/>
    <cellStyle name="Normal 3 4 2 7 6" xfId="4402" xr:uid="{00000000-0005-0000-0000-00005C0D0000}"/>
    <cellStyle name="Normal 3 4 2 7 6 2" xfId="10024" xr:uid="{00000000-0005-0000-0000-00005D0D0000}"/>
    <cellStyle name="Normal 3 4 2 7 7" xfId="5204" xr:uid="{00000000-0005-0000-0000-00005E0D0000}"/>
    <cellStyle name="Normal 3 4 2 7 7 2" xfId="10773" xr:uid="{00000000-0005-0000-0000-00005F0D0000}"/>
    <cellStyle name="Normal 3 4 2 7 8" xfId="5805" xr:uid="{00000000-0005-0000-0000-0000600D0000}"/>
    <cellStyle name="Normal 3 4 2 7 8 2" xfId="11142" xr:uid="{00000000-0005-0000-0000-0000610D0000}"/>
    <cellStyle name="Normal 3 4 2 7 9" xfId="6173" xr:uid="{00000000-0005-0000-0000-0000620D0000}"/>
    <cellStyle name="Normal 3 4 2 7 9 2" xfId="11509" xr:uid="{00000000-0005-0000-0000-0000630D0000}"/>
    <cellStyle name="Normal 3 4 2 8" xfId="728" xr:uid="{00000000-0005-0000-0000-0000640D0000}"/>
    <cellStyle name="Normal 3 4 2 8 10" xfId="6697" xr:uid="{00000000-0005-0000-0000-0000650D0000}"/>
    <cellStyle name="Normal 3 4 2 8 2" xfId="1432" xr:uid="{00000000-0005-0000-0000-0000660D0000}"/>
    <cellStyle name="Normal 3 4 2 8 2 2" xfId="2258" xr:uid="{00000000-0005-0000-0000-0000670D0000}"/>
    <cellStyle name="Normal 3 4 2 8 2 2 2" xfId="8206" xr:uid="{00000000-0005-0000-0000-0000680D0000}"/>
    <cellStyle name="Normal 3 4 2 8 2 3" xfId="3864" xr:uid="{00000000-0005-0000-0000-0000690D0000}"/>
    <cellStyle name="Normal 3 4 2 8 2 3 2" xfId="9496" xr:uid="{00000000-0005-0000-0000-00006A0D0000}"/>
    <cellStyle name="Normal 3 4 2 8 2 4" xfId="4756" xr:uid="{00000000-0005-0000-0000-00006B0D0000}"/>
    <cellStyle name="Normal 3 4 2 8 2 4 2" xfId="10378" xr:uid="{00000000-0005-0000-0000-00006C0D0000}"/>
    <cellStyle name="Normal 3 4 2 8 2 5" xfId="7386" xr:uid="{00000000-0005-0000-0000-00006D0D0000}"/>
    <cellStyle name="Normal 3 4 2 8 3" xfId="939" xr:uid="{00000000-0005-0000-0000-00006E0D0000}"/>
    <cellStyle name="Normal 3 4 2 8 3 2" xfId="3373" xr:uid="{00000000-0005-0000-0000-00006F0D0000}"/>
    <cellStyle name="Normal 3 4 2 8 3 2 2" xfId="9014" xr:uid="{00000000-0005-0000-0000-0000700D0000}"/>
    <cellStyle name="Normal 3 4 2 8 3 3" xfId="6904" xr:uid="{00000000-0005-0000-0000-0000710D0000}"/>
    <cellStyle name="Normal 3 4 2 8 4" xfId="1776" xr:uid="{00000000-0005-0000-0000-0000720D0000}"/>
    <cellStyle name="Normal 3 4 2 8 4 2" xfId="7724" xr:uid="{00000000-0005-0000-0000-0000730D0000}"/>
    <cellStyle name="Normal 3 4 2 8 5" xfId="3162" xr:uid="{00000000-0005-0000-0000-0000740D0000}"/>
    <cellStyle name="Normal 3 4 2 8 5 2" xfId="8807" xr:uid="{00000000-0005-0000-0000-0000750D0000}"/>
    <cellStyle name="Normal 3 4 2 8 6" xfId="4274" xr:uid="{00000000-0005-0000-0000-0000760D0000}"/>
    <cellStyle name="Normal 3 4 2 8 6 2" xfId="9896" xr:uid="{00000000-0005-0000-0000-0000770D0000}"/>
    <cellStyle name="Normal 3 4 2 8 7" xfId="5537" xr:uid="{00000000-0005-0000-0000-0000780D0000}"/>
    <cellStyle name="Normal 3 4 2 8 7 2" xfId="10874" xr:uid="{00000000-0005-0000-0000-0000790D0000}"/>
    <cellStyle name="Normal 3 4 2 8 8" xfId="5904" xr:uid="{00000000-0005-0000-0000-00007A0D0000}"/>
    <cellStyle name="Normal 3 4 2 8 8 2" xfId="11241" xr:uid="{00000000-0005-0000-0000-00007B0D0000}"/>
    <cellStyle name="Normal 3 4 2 8 9" xfId="6274" xr:uid="{00000000-0005-0000-0000-00007C0D0000}"/>
    <cellStyle name="Normal 3 4 2 8 9 2" xfId="11608" xr:uid="{00000000-0005-0000-0000-00007D0D0000}"/>
    <cellStyle name="Normal 3 4 2 9" xfId="1192" xr:uid="{00000000-0005-0000-0000-00007E0D0000}"/>
    <cellStyle name="Normal 3 4 2 9 2" xfId="2018" xr:uid="{00000000-0005-0000-0000-00007F0D0000}"/>
    <cellStyle name="Normal 3 4 2 9 2 2" xfId="7966" xr:uid="{00000000-0005-0000-0000-0000800D0000}"/>
    <cellStyle name="Normal 3 4 2 9 3" xfId="3624" xr:uid="{00000000-0005-0000-0000-0000810D0000}"/>
    <cellStyle name="Normal 3 4 2 9 3 2" xfId="9256" xr:uid="{00000000-0005-0000-0000-0000820D0000}"/>
    <cellStyle name="Normal 3 4 2 9 4" xfId="4516" xr:uid="{00000000-0005-0000-0000-0000830D0000}"/>
    <cellStyle name="Normal 3 4 2 9 4 2" xfId="10138" xr:uid="{00000000-0005-0000-0000-0000840D0000}"/>
    <cellStyle name="Normal 3 4 2 9 5" xfId="7146" xr:uid="{00000000-0005-0000-0000-0000850D0000}"/>
    <cellStyle name="Normal 3 4 20" xfId="6033" xr:uid="{00000000-0005-0000-0000-0000860D0000}"/>
    <cellStyle name="Normal 3 4 20 2" xfId="11369" xr:uid="{00000000-0005-0000-0000-0000870D0000}"/>
    <cellStyle name="Normal 3 4 21" xfId="6470" xr:uid="{00000000-0005-0000-0000-0000880D0000}"/>
    <cellStyle name="Normal 3 4 3" xfId="166" xr:uid="{00000000-0005-0000-0000-0000890D0000}"/>
    <cellStyle name="Normal 3 4 3 10" xfId="1356" xr:uid="{00000000-0005-0000-0000-00008A0D0000}"/>
    <cellStyle name="Normal 3 4 3 10 2" xfId="2182" xr:uid="{00000000-0005-0000-0000-00008B0D0000}"/>
    <cellStyle name="Normal 3 4 3 10 2 2" xfId="8130" xr:uid="{00000000-0005-0000-0000-00008C0D0000}"/>
    <cellStyle name="Normal 3 4 3 10 3" xfId="3788" xr:uid="{00000000-0005-0000-0000-00008D0D0000}"/>
    <cellStyle name="Normal 3 4 3 10 3 2" xfId="9420" xr:uid="{00000000-0005-0000-0000-00008E0D0000}"/>
    <cellStyle name="Normal 3 4 3 10 4" xfId="4680" xr:uid="{00000000-0005-0000-0000-00008F0D0000}"/>
    <cellStyle name="Normal 3 4 3 10 4 2" xfId="10302" xr:uid="{00000000-0005-0000-0000-0000900D0000}"/>
    <cellStyle name="Normal 3 4 3 10 5" xfId="7310" xr:uid="{00000000-0005-0000-0000-0000910D0000}"/>
    <cellStyle name="Normal 3 4 3 11" xfId="1655" xr:uid="{00000000-0005-0000-0000-0000920D0000}"/>
    <cellStyle name="Normal 3 4 3 11 2" xfId="2481" xr:uid="{00000000-0005-0000-0000-0000930D0000}"/>
    <cellStyle name="Normal 3 4 3 11 2 2" xfId="8429" xr:uid="{00000000-0005-0000-0000-0000940D0000}"/>
    <cellStyle name="Normal 3 4 3 11 3" xfId="4087" xr:uid="{00000000-0005-0000-0000-0000950D0000}"/>
    <cellStyle name="Normal 3 4 3 11 3 2" xfId="9719" xr:uid="{00000000-0005-0000-0000-0000960D0000}"/>
    <cellStyle name="Normal 3 4 3 11 4" xfId="4979" xr:uid="{00000000-0005-0000-0000-0000970D0000}"/>
    <cellStyle name="Normal 3 4 3 11 4 2" xfId="10601" xr:uid="{00000000-0005-0000-0000-0000980D0000}"/>
    <cellStyle name="Normal 3 4 3 11 5" xfId="7609" xr:uid="{00000000-0005-0000-0000-0000990D0000}"/>
    <cellStyle name="Normal 3 4 3 12" xfId="857" xr:uid="{00000000-0005-0000-0000-00009A0D0000}"/>
    <cellStyle name="Normal 3 4 3 12 2" xfId="3291" xr:uid="{00000000-0005-0000-0000-00009B0D0000}"/>
    <cellStyle name="Normal 3 4 3 12 2 2" xfId="8935" xr:uid="{00000000-0005-0000-0000-00009C0D0000}"/>
    <cellStyle name="Normal 3 4 3 12 3" xfId="6825" xr:uid="{00000000-0005-0000-0000-00009D0D0000}"/>
    <cellStyle name="Normal 3 4 3 13" xfId="1697" xr:uid="{00000000-0005-0000-0000-00009E0D0000}"/>
    <cellStyle name="Normal 3 4 3 13 2" xfId="2906" xr:uid="{00000000-0005-0000-0000-00009F0D0000}"/>
    <cellStyle name="Normal 3 4 3 13 2 2" xfId="8572" xr:uid="{00000000-0005-0000-0000-0000A00D0000}"/>
    <cellStyle name="Normal 3 4 3 13 3" xfId="7645" xr:uid="{00000000-0005-0000-0000-0000A10D0000}"/>
    <cellStyle name="Normal 3 4 3 14" xfId="2524" xr:uid="{00000000-0005-0000-0000-0000A20D0000}"/>
    <cellStyle name="Normal 3 4 3 14 2" xfId="8461" xr:uid="{00000000-0005-0000-0000-0000A30D0000}"/>
    <cellStyle name="Normal 3 4 3 15" xfId="4195" xr:uid="{00000000-0005-0000-0000-0000A40D0000}"/>
    <cellStyle name="Normal 3 4 3 15 2" xfId="9817" xr:uid="{00000000-0005-0000-0000-0000A50D0000}"/>
    <cellStyle name="Normal 3 4 3 16" xfId="5032" xr:uid="{00000000-0005-0000-0000-0000A60D0000}"/>
    <cellStyle name="Normal 3 4 3 16 2" xfId="10637" xr:uid="{00000000-0005-0000-0000-0000A70D0000}"/>
    <cellStyle name="Normal 3 4 3 17" xfId="5669" xr:uid="{00000000-0005-0000-0000-0000A80D0000}"/>
    <cellStyle name="Normal 3 4 3 17 2" xfId="11006" xr:uid="{00000000-0005-0000-0000-0000A90D0000}"/>
    <cellStyle name="Normal 3 4 3 18" xfId="6037" xr:uid="{00000000-0005-0000-0000-0000AA0D0000}"/>
    <cellStyle name="Normal 3 4 3 18 2" xfId="11373" xr:uid="{00000000-0005-0000-0000-0000AB0D0000}"/>
    <cellStyle name="Normal 3 4 3 19" xfId="6474" xr:uid="{00000000-0005-0000-0000-0000AC0D0000}"/>
    <cellStyle name="Normal 3 4 3 2" xfId="196" xr:uid="{00000000-0005-0000-0000-0000AD0D0000}"/>
    <cellStyle name="Normal 3 4 3 2 10" xfId="865" xr:uid="{00000000-0005-0000-0000-0000AE0D0000}"/>
    <cellStyle name="Normal 3 4 3 2 10 2" xfId="3299" xr:uid="{00000000-0005-0000-0000-0000AF0D0000}"/>
    <cellStyle name="Normal 3 4 3 2 10 2 2" xfId="8943" xr:uid="{00000000-0005-0000-0000-0000B00D0000}"/>
    <cellStyle name="Normal 3 4 3 2 10 3" xfId="6833" xr:uid="{00000000-0005-0000-0000-0000B10D0000}"/>
    <cellStyle name="Normal 3 4 3 2 11" xfId="1705" xr:uid="{00000000-0005-0000-0000-0000B20D0000}"/>
    <cellStyle name="Normal 3 4 3 2 11 2" xfId="2936" xr:uid="{00000000-0005-0000-0000-0000B30D0000}"/>
    <cellStyle name="Normal 3 4 3 2 11 2 2" xfId="8597" xr:uid="{00000000-0005-0000-0000-0000B40D0000}"/>
    <cellStyle name="Normal 3 4 3 2 11 3" xfId="7653" xr:uid="{00000000-0005-0000-0000-0000B50D0000}"/>
    <cellStyle name="Normal 3 4 3 2 12" xfId="2532" xr:uid="{00000000-0005-0000-0000-0000B60D0000}"/>
    <cellStyle name="Normal 3 4 3 2 12 2" xfId="8469" xr:uid="{00000000-0005-0000-0000-0000B70D0000}"/>
    <cellStyle name="Normal 3 4 3 2 13" xfId="4203" xr:uid="{00000000-0005-0000-0000-0000B80D0000}"/>
    <cellStyle name="Normal 3 4 3 2 13 2" xfId="9825" xr:uid="{00000000-0005-0000-0000-0000B90D0000}"/>
    <cellStyle name="Normal 3 4 3 2 14" xfId="5062" xr:uid="{00000000-0005-0000-0000-0000BA0D0000}"/>
    <cellStyle name="Normal 3 4 3 2 14 2" xfId="10662" xr:uid="{00000000-0005-0000-0000-0000BB0D0000}"/>
    <cellStyle name="Normal 3 4 3 2 15" xfId="5694" xr:uid="{00000000-0005-0000-0000-0000BC0D0000}"/>
    <cellStyle name="Normal 3 4 3 2 15 2" xfId="11031" xr:uid="{00000000-0005-0000-0000-0000BD0D0000}"/>
    <cellStyle name="Normal 3 4 3 2 16" xfId="6062" xr:uid="{00000000-0005-0000-0000-0000BE0D0000}"/>
    <cellStyle name="Normal 3 4 3 2 16 2" xfId="11398" xr:uid="{00000000-0005-0000-0000-0000BF0D0000}"/>
    <cellStyle name="Normal 3 4 3 2 17" xfId="6499" xr:uid="{00000000-0005-0000-0000-0000C00D0000}"/>
    <cellStyle name="Normal 3 4 3 2 2" xfId="225" xr:uid="{00000000-0005-0000-0000-0000C10D0000}"/>
    <cellStyle name="Normal 3 4 3 2 2 10" xfId="1721" xr:uid="{00000000-0005-0000-0000-0000C20D0000}"/>
    <cellStyle name="Normal 3 4 3 2 2 10 2" xfId="2965" xr:uid="{00000000-0005-0000-0000-0000C30D0000}"/>
    <cellStyle name="Normal 3 4 3 2 2 10 2 2" xfId="8623" xr:uid="{00000000-0005-0000-0000-0000C40D0000}"/>
    <cellStyle name="Normal 3 4 3 2 2 10 3" xfId="7669" xr:uid="{00000000-0005-0000-0000-0000C50D0000}"/>
    <cellStyle name="Normal 3 4 3 2 2 11" xfId="2597" xr:uid="{00000000-0005-0000-0000-0000C60D0000}"/>
    <cellStyle name="Normal 3 4 3 2 2 11 2" xfId="8485" xr:uid="{00000000-0005-0000-0000-0000C70D0000}"/>
    <cellStyle name="Normal 3 4 3 2 2 12" xfId="4219" xr:uid="{00000000-0005-0000-0000-0000C80D0000}"/>
    <cellStyle name="Normal 3 4 3 2 2 12 2" xfId="9841" xr:uid="{00000000-0005-0000-0000-0000C90D0000}"/>
    <cellStyle name="Normal 3 4 3 2 2 13" xfId="5091" xr:uid="{00000000-0005-0000-0000-0000CA0D0000}"/>
    <cellStyle name="Normal 3 4 3 2 2 13 2" xfId="10688" xr:uid="{00000000-0005-0000-0000-0000CB0D0000}"/>
    <cellStyle name="Normal 3 4 3 2 2 14" xfId="5720" xr:uid="{00000000-0005-0000-0000-0000CC0D0000}"/>
    <cellStyle name="Normal 3 4 3 2 2 14 2" xfId="11057" xr:uid="{00000000-0005-0000-0000-0000CD0D0000}"/>
    <cellStyle name="Normal 3 4 3 2 2 15" xfId="6088" xr:uid="{00000000-0005-0000-0000-0000CE0D0000}"/>
    <cellStyle name="Normal 3 4 3 2 2 15 2" xfId="11424" xr:uid="{00000000-0005-0000-0000-0000CF0D0000}"/>
    <cellStyle name="Normal 3 4 3 2 2 16" xfId="6525" xr:uid="{00000000-0005-0000-0000-0000D00D0000}"/>
    <cellStyle name="Normal 3 4 3 2 2 2" xfId="290" xr:uid="{00000000-0005-0000-0000-0000D10D0000}"/>
    <cellStyle name="Normal 3 4 3 2 2 2 10" xfId="6153" xr:uid="{00000000-0005-0000-0000-0000D20D0000}"/>
    <cellStyle name="Normal 3 4 3 2 2 2 10 2" xfId="11489" xr:uid="{00000000-0005-0000-0000-0000D30D0000}"/>
    <cellStyle name="Normal 3 4 3 2 2 2 11" xfId="6590" xr:uid="{00000000-0005-0000-0000-0000D40D0000}"/>
    <cellStyle name="Normal 3 4 3 2 2 2 2" xfId="846" xr:uid="{00000000-0005-0000-0000-0000D50D0000}"/>
    <cellStyle name="Normal 3 4 3 2 2 2 2 2" xfId="1060" xr:uid="{00000000-0005-0000-0000-0000D60D0000}"/>
    <cellStyle name="Normal 3 4 3 2 2 2 2 2 2" xfId="3494" xr:uid="{00000000-0005-0000-0000-0000D70D0000}"/>
    <cellStyle name="Normal 3 4 3 2 2 2 2 2 2 2" xfId="9132" xr:uid="{00000000-0005-0000-0000-0000D80D0000}"/>
    <cellStyle name="Normal 3 4 3 2 2 2 2 2 3" xfId="7022" xr:uid="{00000000-0005-0000-0000-0000D90D0000}"/>
    <cellStyle name="Normal 3 4 3 2 2 2 2 3" xfId="1894" xr:uid="{00000000-0005-0000-0000-0000DA0D0000}"/>
    <cellStyle name="Normal 3 4 3 2 2 2 2 3 2" xfId="7842" xr:uid="{00000000-0005-0000-0000-0000DB0D0000}"/>
    <cellStyle name="Normal 3 4 3 2 2 2 2 4" xfId="3280" xr:uid="{00000000-0005-0000-0000-0000DC0D0000}"/>
    <cellStyle name="Normal 3 4 3 2 2 2 2 4 2" xfId="8925" xr:uid="{00000000-0005-0000-0000-0000DD0D0000}"/>
    <cellStyle name="Normal 3 4 3 2 2 2 2 5" xfId="4392" xr:uid="{00000000-0005-0000-0000-0000DE0D0000}"/>
    <cellStyle name="Normal 3 4 3 2 2 2 2 5 2" xfId="10014" xr:uid="{00000000-0005-0000-0000-0000DF0D0000}"/>
    <cellStyle name="Normal 3 4 3 2 2 2 2 6" xfId="5655" xr:uid="{00000000-0005-0000-0000-0000E00D0000}"/>
    <cellStyle name="Normal 3 4 3 2 2 2 2 6 2" xfId="10992" xr:uid="{00000000-0005-0000-0000-0000E10D0000}"/>
    <cellStyle name="Normal 3 4 3 2 2 2 2 7" xfId="6022" xr:uid="{00000000-0005-0000-0000-0000E20D0000}"/>
    <cellStyle name="Normal 3 4 3 2 2 2 2 7 2" xfId="11359" xr:uid="{00000000-0005-0000-0000-0000E30D0000}"/>
    <cellStyle name="Normal 3 4 3 2 2 2 2 8" xfId="6392" xr:uid="{00000000-0005-0000-0000-0000E40D0000}"/>
    <cellStyle name="Normal 3 4 3 2 2 2 2 8 2" xfId="11726" xr:uid="{00000000-0005-0000-0000-0000E50D0000}"/>
    <cellStyle name="Normal 3 4 3 2 2 2 2 9" xfId="6815" xr:uid="{00000000-0005-0000-0000-0000E60D0000}"/>
    <cellStyle name="Normal 3 4 3 2 2 2 3" xfId="1550" xr:uid="{00000000-0005-0000-0000-0000E70D0000}"/>
    <cellStyle name="Normal 3 4 3 2 2 2 3 2" xfId="2376" xr:uid="{00000000-0005-0000-0000-0000E80D0000}"/>
    <cellStyle name="Normal 3 4 3 2 2 2 3 2 2" xfId="8324" xr:uid="{00000000-0005-0000-0000-0000E90D0000}"/>
    <cellStyle name="Normal 3 4 3 2 2 2 3 3" xfId="3982" xr:uid="{00000000-0005-0000-0000-0000EA0D0000}"/>
    <cellStyle name="Normal 3 4 3 2 2 2 3 3 2" xfId="9614" xr:uid="{00000000-0005-0000-0000-0000EB0D0000}"/>
    <cellStyle name="Normal 3 4 3 2 2 2 3 4" xfId="4874" xr:uid="{00000000-0005-0000-0000-0000EC0D0000}"/>
    <cellStyle name="Normal 3 4 3 2 2 2 3 4 2" xfId="10496" xr:uid="{00000000-0005-0000-0000-0000ED0D0000}"/>
    <cellStyle name="Normal 3 4 3 2 2 2 3 5" xfId="7504" xr:uid="{00000000-0005-0000-0000-0000EE0D0000}"/>
    <cellStyle name="Normal 3 4 3 2 2 2 4" xfId="915" xr:uid="{00000000-0005-0000-0000-0000EF0D0000}"/>
    <cellStyle name="Normal 3 4 3 2 2 2 4 2" xfId="3349" xr:uid="{00000000-0005-0000-0000-0000F00D0000}"/>
    <cellStyle name="Normal 3 4 3 2 2 2 4 2 2" xfId="8991" xr:uid="{00000000-0005-0000-0000-0000F10D0000}"/>
    <cellStyle name="Normal 3 4 3 2 2 2 4 3" xfId="6881" xr:uid="{00000000-0005-0000-0000-0000F20D0000}"/>
    <cellStyle name="Normal 3 4 3 2 2 2 5" xfId="1753" xr:uid="{00000000-0005-0000-0000-0000F30D0000}"/>
    <cellStyle name="Normal 3 4 3 2 2 2 5 2" xfId="7701" xr:uid="{00000000-0005-0000-0000-0000F40D0000}"/>
    <cellStyle name="Normal 3 4 3 2 2 2 6" xfId="3030" xr:uid="{00000000-0005-0000-0000-0000F50D0000}"/>
    <cellStyle name="Normal 3 4 3 2 2 2 6 2" xfId="8688" xr:uid="{00000000-0005-0000-0000-0000F60D0000}"/>
    <cellStyle name="Normal 3 4 3 2 2 2 7" xfId="4251" xr:uid="{00000000-0005-0000-0000-0000F70D0000}"/>
    <cellStyle name="Normal 3 4 3 2 2 2 7 2" xfId="9873" xr:uid="{00000000-0005-0000-0000-0000F80D0000}"/>
    <cellStyle name="Normal 3 4 3 2 2 2 8" xfId="5156" xr:uid="{00000000-0005-0000-0000-0000F90D0000}"/>
    <cellStyle name="Normal 3 4 3 2 2 2 8 2" xfId="10753" xr:uid="{00000000-0005-0000-0000-0000FA0D0000}"/>
    <cellStyle name="Normal 3 4 3 2 2 2 9" xfId="5785" xr:uid="{00000000-0005-0000-0000-0000FB0D0000}"/>
    <cellStyle name="Normal 3 4 3 2 2 2 9 2" xfId="11122" xr:uid="{00000000-0005-0000-0000-0000FC0D0000}"/>
    <cellStyle name="Normal 3 4 3 2 2 3" xfId="384" xr:uid="{00000000-0005-0000-0000-0000FD0D0000}"/>
    <cellStyle name="Normal 3 4 3 2 2 3 10" xfId="6624" xr:uid="{00000000-0005-0000-0000-0000FE0D0000}"/>
    <cellStyle name="Normal 3 4 3 2 2 3 2" xfId="1584" xr:uid="{00000000-0005-0000-0000-0000FF0D0000}"/>
    <cellStyle name="Normal 3 4 3 2 2 3 2 2" xfId="2410" xr:uid="{00000000-0005-0000-0000-0000000E0000}"/>
    <cellStyle name="Normal 3 4 3 2 2 3 2 2 2" xfId="8358" xr:uid="{00000000-0005-0000-0000-0000010E0000}"/>
    <cellStyle name="Normal 3 4 3 2 2 3 2 3" xfId="4016" xr:uid="{00000000-0005-0000-0000-0000020E0000}"/>
    <cellStyle name="Normal 3 4 3 2 2 3 2 3 2" xfId="9648" xr:uid="{00000000-0005-0000-0000-0000030E0000}"/>
    <cellStyle name="Normal 3 4 3 2 2 3 2 4" xfId="4908" xr:uid="{00000000-0005-0000-0000-0000040E0000}"/>
    <cellStyle name="Normal 3 4 3 2 2 3 2 4 2" xfId="10530" xr:uid="{00000000-0005-0000-0000-0000050E0000}"/>
    <cellStyle name="Normal 3 4 3 2 2 3 2 5" xfId="7538" xr:uid="{00000000-0005-0000-0000-0000060E0000}"/>
    <cellStyle name="Normal 3 4 3 2 2 3 3" xfId="1098" xr:uid="{00000000-0005-0000-0000-0000070E0000}"/>
    <cellStyle name="Normal 3 4 3 2 2 3 3 2" xfId="3532" xr:uid="{00000000-0005-0000-0000-0000080E0000}"/>
    <cellStyle name="Normal 3 4 3 2 2 3 3 2 2" xfId="9170" xr:uid="{00000000-0005-0000-0000-0000090E0000}"/>
    <cellStyle name="Normal 3 4 3 2 2 3 3 3" xfId="7060" xr:uid="{00000000-0005-0000-0000-00000A0E0000}"/>
    <cellStyle name="Normal 3 4 3 2 2 3 4" xfId="1932" xr:uid="{00000000-0005-0000-0000-00000B0E0000}"/>
    <cellStyle name="Normal 3 4 3 2 2 3 4 2" xfId="7880" xr:uid="{00000000-0005-0000-0000-00000C0E0000}"/>
    <cellStyle name="Normal 3 4 3 2 2 3 5" xfId="3081" xr:uid="{00000000-0005-0000-0000-00000D0E0000}"/>
    <cellStyle name="Normal 3 4 3 2 2 3 5 2" xfId="8734" xr:uid="{00000000-0005-0000-0000-00000E0E0000}"/>
    <cellStyle name="Normal 3 4 3 2 2 3 6" xfId="4430" xr:uid="{00000000-0005-0000-0000-00000F0E0000}"/>
    <cellStyle name="Normal 3 4 3 2 2 3 6 2" xfId="10052" xr:uid="{00000000-0005-0000-0000-0000100E0000}"/>
    <cellStyle name="Normal 3 4 3 2 2 3 7" xfId="5276" xr:uid="{00000000-0005-0000-0000-0000110E0000}"/>
    <cellStyle name="Normal 3 4 3 2 2 3 7 2" xfId="10799" xr:uid="{00000000-0005-0000-0000-0000120E0000}"/>
    <cellStyle name="Normal 3 4 3 2 2 3 8" xfId="5831" xr:uid="{00000000-0005-0000-0000-0000130E0000}"/>
    <cellStyle name="Normal 3 4 3 2 2 3 8 2" xfId="11168" xr:uid="{00000000-0005-0000-0000-0000140E0000}"/>
    <cellStyle name="Normal 3 4 3 2 2 3 9" xfId="6200" xr:uid="{00000000-0005-0000-0000-0000150E0000}"/>
    <cellStyle name="Normal 3 4 3 2 2 3 9 2" xfId="11535" xr:uid="{00000000-0005-0000-0000-0000160E0000}"/>
    <cellStyle name="Normal 3 4 3 2 2 4" xfId="781" xr:uid="{00000000-0005-0000-0000-0000170E0000}"/>
    <cellStyle name="Normal 3 4 3 2 2 4 10" xfId="6750" xr:uid="{00000000-0005-0000-0000-0000180E0000}"/>
    <cellStyle name="Normal 3 4 3 2 2 4 2" xfId="1485" xr:uid="{00000000-0005-0000-0000-0000190E0000}"/>
    <cellStyle name="Normal 3 4 3 2 2 4 2 2" xfId="2311" xr:uid="{00000000-0005-0000-0000-00001A0E0000}"/>
    <cellStyle name="Normal 3 4 3 2 2 4 2 2 2" xfId="8259" xr:uid="{00000000-0005-0000-0000-00001B0E0000}"/>
    <cellStyle name="Normal 3 4 3 2 2 4 2 3" xfId="3917" xr:uid="{00000000-0005-0000-0000-00001C0E0000}"/>
    <cellStyle name="Normal 3 4 3 2 2 4 2 3 2" xfId="9549" xr:uid="{00000000-0005-0000-0000-00001D0E0000}"/>
    <cellStyle name="Normal 3 4 3 2 2 4 2 4" xfId="4809" xr:uid="{00000000-0005-0000-0000-00001E0E0000}"/>
    <cellStyle name="Normal 3 4 3 2 2 4 2 4 2" xfId="10431" xr:uid="{00000000-0005-0000-0000-00001F0E0000}"/>
    <cellStyle name="Normal 3 4 3 2 2 4 2 5" xfId="7439" xr:uid="{00000000-0005-0000-0000-0000200E0000}"/>
    <cellStyle name="Normal 3 4 3 2 2 4 3" xfId="995" xr:uid="{00000000-0005-0000-0000-0000210E0000}"/>
    <cellStyle name="Normal 3 4 3 2 2 4 3 2" xfId="3429" xr:uid="{00000000-0005-0000-0000-0000220E0000}"/>
    <cellStyle name="Normal 3 4 3 2 2 4 3 2 2" xfId="9067" xr:uid="{00000000-0005-0000-0000-0000230E0000}"/>
    <cellStyle name="Normal 3 4 3 2 2 4 3 3" xfId="6957" xr:uid="{00000000-0005-0000-0000-0000240E0000}"/>
    <cellStyle name="Normal 3 4 3 2 2 4 4" xfId="1829" xr:uid="{00000000-0005-0000-0000-0000250E0000}"/>
    <cellStyle name="Normal 3 4 3 2 2 4 4 2" xfId="7777" xr:uid="{00000000-0005-0000-0000-0000260E0000}"/>
    <cellStyle name="Normal 3 4 3 2 2 4 5" xfId="3215" xr:uid="{00000000-0005-0000-0000-0000270E0000}"/>
    <cellStyle name="Normal 3 4 3 2 2 4 5 2" xfId="8860" xr:uid="{00000000-0005-0000-0000-0000280E0000}"/>
    <cellStyle name="Normal 3 4 3 2 2 4 6" xfId="4327" xr:uid="{00000000-0005-0000-0000-0000290E0000}"/>
    <cellStyle name="Normal 3 4 3 2 2 4 6 2" xfId="9949" xr:uid="{00000000-0005-0000-0000-00002A0E0000}"/>
    <cellStyle name="Normal 3 4 3 2 2 4 7" xfId="5590" xr:uid="{00000000-0005-0000-0000-00002B0E0000}"/>
    <cellStyle name="Normal 3 4 3 2 2 4 7 2" xfId="10927" xr:uid="{00000000-0005-0000-0000-00002C0E0000}"/>
    <cellStyle name="Normal 3 4 3 2 2 4 8" xfId="5957" xr:uid="{00000000-0005-0000-0000-00002D0E0000}"/>
    <cellStyle name="Normal 3 4 3 2 2 4 8 2" xfId="11294" xr:uid="{00000000-0005-0000-0000-00002E0E0000}"/>
    <cellStyle name="Normal 3 4 3 2 2 4 9" xfId="6327" xr:uid="{00000000-0005-0000-0000-00002F0E0000}"/>
    <cellStyle name="Normal 3 4 3 2 2 4 9 2" xfId="11661" xr:uid="{00000000-0005-0000-0000-0000300E0000}"/>
    <cellStyle name="Normal 3 4 3 2 2 5" xfId="1246" xr:uid="{00000000-0005-0000-0000-0000310E0000}"/>
    <cellStyle name="Normal 3 4 3 2 2 5 2" xfId="2072" xr:uid="{00000000-0005-0000-0000-0000320E0000}"/>
    <cellStyle name="Normal 3 4 3 2 2 5 2 2" xfId="8020" xr:uid="{00000000-0005-0000-0000-0000330E0000}"/>
    <cellStyle name="Normal 3 4 3 2 2 5 3" xfId="3678" xr:uid="{00000000-0005-0000-0000-0000340E0000}"/>
    <cellStyle name="Normal 3 4 3 2 2 5 3 2" xfId="9310" xr:uid="{00000000-0005-0000-0000-0000350E0000}"/>
    <cellStyle name="Normal 3 4 3 2 2 5 4" xfId="4570" xr:uid="{00000000-0005-0000-0000-0000360E0000}"/>
    <cellStyle name="Normal 3 4 3 2 2 5 4 2" xfId="10192" xr:uid="{00000000-0005-0000-0000-0000370E0000}"/>
    <cellStyle name="Normal 3 4 3 2 2 5 5" xfId="7200" xr:uid="{00000000-0005-0000-0000-0000380E0000}"/>
    <cellStyle name="Normal 3 4 3 2 2 6" xfId="1346" xr:uid="{00000000-0005-0000-0000-0000390E0000}"/>
    <cellStyle name="Normal 3 4 3 2 2 6 2" xfId="2172" xr:uid="{00000000-0005-0000-0000-00003A0E0000}"/>
    <cellStyle name="Normal 3 4 3 2 2 6 2 2" xfId="8120" xr:uid="{00000000-0005-0000-0000-00003B0E0000}"/>
    <cellStyle name="Normal 3 4 3 2 2 6 3" xfId="3778" xr:uid="{00000000-0005-0000-0000-00003C0E0000}"/>
    <cellStyle name="Normal 3 4 3 2 2 6 3 2" xfId="9410" xr:uid="{00000000-0005-0000-0000-00003D0E0000}"/>
    <cellStyle name="Normal 3 4 3 2 2 6 4" xfId="4670" xr:uid="{00000000-0005-0000-0000-00003E0E0000}"/>
    <cellStyle name="Normal 3 4 3 2 2 6 4 2" xfId="10292" xr:uid="{00000000-0005-0000-0000-00003F0E0000}"/>
    <cellStyle name="Normal 3 4 3 2 2 6 5" xfId="7300" xr:uid="{00000000-0005-0000-0000-0000400E0000}"/>
    <cellStyle name="Normal 3 4 3 2 2 7" xfId="1408" xr:uid="{00000000-0005-0000-0000-0000410E0000}"/>
    <cellStyle name="Normal 3 4 3 2 2 7 2" xfId="2234" xr:uid="{00000000-0005-0000-0000-0000420E0000}"/>
    <cellStyle name="Normal 3 4 3 2 2 7 2 2" xfId="8182" xr:uid="{00000000-0005-0000-0000-0000430E0000}"/>
    <cellStyle name="Normal 3 4 3 2 2 7 3" xfId="3840" xr:uid="{00000000-0005-0000-0000-0000440E0000}"/>
    <cellStyle name="Normal 3 4 3 2 2 7 3 2" xfId="9472" xr:uid="{00000000-0005-0000-0000-0000450E0000}"/>
    <cellStyle name="Normal 3 4 3 2 2 7 4" xfId="4732" xr:uid="{00000000-0005-0000-0000-0000460E0000}"/>
    <cellStyle name="Normal 3 4 3 2 2 7 4 2" xfId="10354" xr:uid="{00000000-0005-0000-0000-0000470E0000}"/>
    <cellStyle name="Normal 3 4 3 2 2 7 5" xfId="7362" xr:uid="{00000000-0005-0000-0000-0000480E0000}"/>
    <cellStyle name="Normal 3 4 3 2 2 8" xfId="1679" xr:uid="{00000000-0005-0000-0000-0000490E0000}"/>
    <cellStyle name="Normal 3 4 3 2 2 8 2" xfId="2505" xr:uid="{00000000-0005-0000-0000-00004A0E0000}"/>
    <cellStyle name="Normal 3 4 3 2 2 8 2 2" xfId="8453" xr:uid="{00000000-0005-0000-0000-00004B0E0000}"/>
    <cellStyle name="Normal 3 4 3 2 2 8 3" xfId="4111" xr:uid="{00000000-0005-0000-0000-00004C0E0000}"/>
    <cellStyle name="Normal 3 4 3 2 2 8 3 2" xfId="9743" xr:uid="{00000000-0005-0000-0000-00004D0E0000}"/>
    <cellStyle name="Normal 3 4 3 2 2 8 4" xfId="5003" xr:uid="{00000000-0005-0000-0000-00004E0E0000}"/>
    <cellStyle name="Normal 3 4 3 2 2 8 4 2" xfId="10625" xr:uid="{00000000-0005-0000-0000-00004F0E0000}"/>
    <cellStyle name="Normal 3 4 3 2 2 8 5" xfId="7633" xr:uid="{00000000-0005-0000-0000-0000500E0000}"/>
    <cellStyle name="Normal 3 4 3 2 2 9" xfId="882" xr:uid="{00000000-0005-0000-0000-0000510E0000}"/>
    <cellStyle name="Normal 3 4 3 2 2 9 2" xfId="3316" xr:uid="{00000000-0005-0000-0000-0000520E0000}"/>
    <cellStyle name="Normal 3 4 3 2 2 9 2 2" xfId="8959" xr:uid="{00000000-0005-0000-0000-0000530E0000}"/>
    <cellStyle name="Normal 3 4 3 2 2 9 3" xfId="6849" xr:uid="{00000000-0005-0000-0000-0000540E0000}"/>
    <cellStyle name="Normal 3 4 3 2 3" xfId="264" xr:uid="{00000000-0005-0000-0000-0000550E0000}"/>
    <cellStyle name="Normal 3 4 3 2 3 10" xfId="6127" xr:uid="{00000000-0005-0000-0000-0000560E0000}"/>
    <cellStyle name="Normal 3 4 3 2 3 10 2" xfId="11463" xr:uid="{00000000-0005-0000-0000-0000570E0000}"/>
    <cellStyle name="Normal 3 4 3 2 3 11" xfId="6564" xr:uid="{00000000-0005-0000-0000-0000580E0000}"/>
    <cellStyle name="Normal 3 4 3 2 3 2" xfId="820" xr:uid="{00000000-0005-0000-0000-0000590E0000}"/>
    <cellStyle name="Normal 3 4 3 2 3 2 2" xfId="1034" xr:uid="{00000000-0005-0000-0000-00005A0E0000}"/>
    <cellStyle name="Normal 3 4 3 2 3 2 2 2" xfId="3468" xr:uid="{00000000-0005-0000-0000-00005B0E0000}"/>
    <cellStyle name="Normal 3 4 3 2 3 2 2 2 2" xfId="9106" xr:uid="{00000000-0005-0000-0000-00005C0E0000}"/>
    <cellStyle name="Normal 3 4 3 2 3 2 2 3" xfId="6996" xr:uid="{00000000-0005-0000-0000-00005D0E0000}"/>
    <cellStyle name="Normal 3 4 3 2 3 2 3" xfId="1868" xr:uid="{00000000-0005-0000-0000-00005E0E0000}"/>
    <cellStyle name="Normal 3 4 3 2 3 2 3 2" xfId="7816" xr:uid="{00000000-0005-0000-0000-00005F0E0000}"/>
    <cellStyle name="Normal 3 4 3 2 3 2 4" xfId="3254" xr:uid="{00000000-0005-0000-0000-0000600E0000}"/>
    <cellStyle name="Normal 3 4 3 2 3 2 4 2" xfId="8899" xr:uid="{00000000-0005-0000-0000-0000610E0000}"/>
    <cellStyle name="Normal 3 4 3 2 3 2 5" xfId="4366" xr:uid="{00000000-0005-0000-0000-0000620E0000}"/>
    <cellStyle name="Normal 3 4 3 2 3 2 5 2" xfId="9988" xr:uid="{00000000-0005-0000-0000-0000630E0000}"/>
    <cellStyle name="Normal 3 4 3 2 3 2 6" xfId="5629" xr:uid="{00000000-0005-0000-0000-0000640E0000}"/>
    <cellStyle name="Normal 3 4 3 2 3 2 6 2" xfId="10966" xr:uid="{00000000-0005-0000-0000-0000650E0000}"/>
    <cellStyle name="Normal 3 4 3 2 3 2 7" xfId="5996" xr:uid="{00000000-0005-0000-0000-0000660E0000}"/>
    <cellStyle name="Normal 3 4 3 2 3 2 7 2" xfId="11333" xr:uid="{00000000-0005-0000-0000-0000670E0000}"/>
    <cellStyle name="Normal 3 4 3 2 3 2 8" xfId="6366" xr:uid="{00000000-0005-0000-0000-0000680E0000}"/>
    <cellStyle name="Normal 3 4 3 2 3 2 8 2" xfId="11700" xr:uid="{00000000-0005-0000-0000-0000690E0000}"/>
    <cellStyle name="Normal 3 4 3 2 3 2 9" xfId="6789" xr:uid="{00000000-0005-0000-0000-00006A0E0000}"/>
    <cellStyle name="Normal 3 4 3 2 3 3" xfId="1524" xr:uid="{00000000-0005-0000-0000-00006B0E0000}"/>
    <cellStyle name="Normal 3 4 3 2 3 3 2" xfId="2350" xr:uid="{00000000-0005-0000-0000-00006C0E0000}"/>
    <cellStyle name="Normal 3 4 3 2 3 3 2 2" xfId="8298" xr:uid="{00000000-0005-0000-0000-00006D0E0000}"/>
    <cellStyle name="Normal 3 4 3 2 3 3 3" xfId="3956" xr:uid="{00000000-0005-0000-0000-00006E0E0000}"/>
    <cellStyle name="Normal 3 4 3 2 3 3 3 2" xfId="9588" xr:uid="{00000000-0005-0000-0000-00006F0E0000}"/>
    <cellStyle name="Normal 3 4 3 2 3 3 4" xfId="4848" xr:uid="{00000000-0005-0000-0000-0000700E0000}"/>
    <cellStyle name="Normal 3 4 3 2 3 3 4 2" xfId="10470" xr:uid="{00000000-0005-0000-0000-0000710E0000}"/>
    <cellStyle name="Normal 3 4 3 2 3 3 5" xfId="7478" xr:uid="{00000000-0005-0000-0000-0000720E0000}"/>
    <cellStyle name="Normal 3 4 3 2 3 4" xfId="898" xr:uid="{00000000-0005-0000-0000-0000730E0000}"/>
    <cellStyle name="Normal 3 4 3 2 3 4 2" xfId="3332" xr:uid="{00000000-0005-0000-0000-0000740E0000}"/>
    <cellStyle name="Normal 3 4 3 2 3 4 2 2" xfId="8975" xr:uid="{00000000-0005-0000-0000-0000750E0000}"/>
    <cellStyle name="Normal 3 4 3 2 3 4 3" xfId="6865" xr:uid="{00000000-0005-0000-0000-0000760E0000}"/>
    <cellStyle name="Normal 3 4 3 2 3 5" xfId="1737" xr:uid="{00000000-0005-0000-0000-0000770E0000}"/>
    <cellStyle name="Normal 3 4 3 2 3 5 2" xfId="7685" xr:uid="{00000000-0005-0000-0000-0000780E0000}"/>
    <cellStyle name="Normal 3 4 3 2 3 6" xfId="3004" xr:uid="{00000000-0005-0000-0000-0000790E0000}"/>
    <cellStyle name="Normal 3 4 3 2 3 6 2" xfId="8662" xr:uid="{00000000-0005-0000-0000-00007A0E0000}"/>
    <cellStyle name="Normal 3 4 3 2 3 7" xfId="4235" xr:uid="{00000000-0005-0000-0000-00007B0E0000}"/>
    <cellStyle name="Normal 3 4 3 2 3 7 2" xfId="9857" xr:uid="{00000000-0005-0000-0000-00007C0E0000}"/>
    <cellStyle name="Normal 3 4 3 2 3 8" xfId="5130" xr:uid="{00000000-0005-0000-0000-00007D0E0000}"/>
    <cellStyle name="Normal 3 4 3 2 3 8 2" xfId="10727" xr:uid="{00000000-0005-0000-0000-00007E0E0000}"/>
    <cellStyle name="Normal 3 4 3 2 3 9" xfId="5759" xr:uid="{00000000-0005-0000-0000-00007F0E0000}"/>
    <cellStyle name="Normal 3 4 3 2 3 9 2" xfId="11096" xr:uid="{00000000-0005-0000-0000-0000800E0000}"/>
    <cellStyle name="Normal 3 4 3 2 4" xfId="308" xr:uid="{00000000-0005-0000-0000-0000810E0000}"/>
    <cellStyle name="Normal 3 4 3 2 4 10" xfId="6608" xr:uid="{00000000-0005-0000-0000-0000820E0000}"/>
    <cellStyle name="Normal 3 4 3 2 4 2" xfId="1568" xr:uid="{00000000-0005-0000-0000-0000830E0000}"/>
    <cellStyle name="Normal 3 4 3 2 4 2 2" xfId="2394" xr:uid="{00000000-0005-0000-0000-0000840E0000}"/>
    <cellStyle name="Normal 3 4 3 2 4 2 2 2" xfId="8342" xr:uid="{00000000-0005-0000-0000-0000850E0000}"/>
    <cellStyle name="Normal 3 4 3 2 4 2 3" xfId="4000" xr:uid="{00000000-0005-0000-0000-0000860E0000}"/>
    <cellStyle name="Normal 3 4 3 2 4 2 3 2" xfId="9632" xr:uid="{00000000-0005-0000-0000-0000870E0000}"/>
    <cellStyle name="Normal 3 4 3 2 4 2 4" xfId="4892" xr:uid="{00000000-0005-0000-0000-0000880E0000}"/>
    <cellStyle name="Normal 3 4 3 2 4 2 4 2" xfId="10514" xr:uid="{00000000-0005-0000-0000-0000890E0000}"/>
    <cellStyle name="Normal 3 4 3 2 4 2 5" xfId="7522" xr:uid="{00000000-0005-0000-0000-00008A0E0000}"/>
    <cellStyle name="Normal 3 4 3 2 4 3" xfId="1080" xr:uid="{00000000-0005-0000-0000-00008B0E0000}"/>
    <cellStyle name="Normal 3 4 3 2 4 3 2" xfId="3514" xr:uid="{00000000-0005-0000-0000-00008C0E0000}"/>
    <cellStyle name="Normal 3 4 3 2 4 3 2 2" xfId="9152" xr:uid="{00000000-0005-0000-0000-00008D0E0000}"/>
    <cellStyle name="Normal 3 4 3 2 4 3 3" xfId="7042" xr:uid="{00000000-0005-0000-0000-00008E0E0000}"/>
    <cellStyle name="Normal 3 4 3 2 4 4" xfId="1914" xr:uid="{00000000-0005-0000-0000-00008F0E0000}"/>
    <cellStyle name="Normal 3 4 3 2 4 4 2" xfId="7862" xr:uid="{00000000-0005-0000-0000-0000900E0000}"/>
    <cellStyle name="Normal 3 4 3 2 4 5" xfId="3060" xr:uid="{00000000-0005-0000-0000-0000910E0000}"/>
    <cellStyle name="Normal 3 4 3 2 4 5 2" xfId="8718" xr:uid="{00000000-0005-0000-0000-0000920E0000}"/>
    <cellStyle name="Normal 3 4 3 2 4 6" xfId="4412" xr:uid="{00000000-0005-0000-0000-0000930E0000}"/>
    <cellStyle name="Normal 3 4 3 2 4 6 2" xfId="10034" xr:uid="{00000000-0005-0000-0000-0000940E0000}"/>
    <cellStyle name="Normal 3 4 3 2 4 7" xfId="5214" xr:uid="{00000000-0005-0000-0000-0000950E0000}"/>
    <cellStyle name="Normal 3 4 3 2 4 7 2" xfId="10783" xr:uid="{00000000-0005-0000-0000-0000960E0000}"/>
    <cellStyle name="Normal 3 4 3 2 4 8" xfId="5815" xr:uid="{00000000-0005-0000-0000-0000970E0000}"/>
    <cellStyle name="Normal 3 4 3 2 4 8 2" xfId="11152" xr:uid="{00000000-0005-0000-0000-0000980E0000}"/>
    <cellStyle name="Normal 3 4 3 2 4 9" xfId="6183" xr:uid="{00000000-0005-0000-0000-0000990E0000}"/>
    <cellStyle name="Normal 3 4 3 2 4 9 2" xfId="11519" xr:uid="{00000000-0005-0000-0000-00009A0E0000}"/>
    <cellStyle name="Normal 3 4 3 2 5" xfId="755" xr:uid="{00000000-0005-0000-0000-00009B0E0000}"/>
    <cellStyle name="Normal 3 4 3 2 5 10" xfId="6724" xr:uid="{00000000-0005-0000-0000-00009C0E0000}"/>
    <cellStyle name="Normal 3 4 3 2 5 2" xfId="1459" xr:uid="{00000000-0005-0000-0000-00009D0E0000}"/>
    <cellStyle name="Normal 3 4 3 2 5 2 2" xfId="2285" xr:uid="{00000000-0005-0000-0000-00009E0E0000}"/>
    <cellStyle name="Normal 3 4 3 2 5 2 2 2" xfId="8233" xr:uid="{00000000-0005-0000-0000-00009F0E0000}"/>
    <cellStyle name="Normal 3 4 3 2 5 2 3" xfId="3891" xr:uid="{00000000-0005-0000-0000-0000A00E0000}"/>
    <cellStyle name="Normal 3 4 3 2 5 2 3 2" xfId="9523" xr:uid="{00000000-0005-0000-0000-0000A10E0000}"/>
    <cellStyle name="Normal 3 4 3 2 5 2 4" xfId="4783" xr:uid="{00000000-0005-0000-0000-0000A20E0000}"/>
    <cellStyle name="Normal 3 4 3 2 5 2 4 2" xfId="10405" xr:uid="{00000000-0005-0000-0000-0000A30E0000}"/>
    <cellStyle name="Normal 3 4 3 2 5 2 5" xfId="7413" xr:uid="{00000000-0005-0000-0000-0000A40E0000}"/>
    <cellStyle name="Normal 3 4 3 2 5 3" xfId="969" xr:uid="{00000000-0005-0000-0000-0000A50E0000}"/>
    <cellStyle name="Normal 3 4 3 2 5 3 2" xfId="3403" xr:uid="{00000000-0005-0000-0000-0000A60E0000}"/>
    <cellStyle name="Normal 3 4 3 2 5 3 2 2" xfId="9041" xr:uid="{00000000-0005-0000-0000-0000A70E0000}"/>
    <cellStyle name="Normal 3 4 3 2 5 3 3" xfId="6931" xr:uid="{00000000-0005-0000-0000-0000A80E0000}"/>
    <cellStyle name="Normal 3 4 3 2 5 4" xfId="1803" xr:uid="{00000000-0005-0000-0000-0000A90E0000}"/>
    <cellStyle name="Normal 3 4 3 2 5 4 2" xfId="7751" xr:uid="{00000000-0005-0000-0000-0000AA0E0000}"/>
    <cellStyle name="Normal 3 4 3 2 5 5" xfId="3189" xr:uid="{00000000-0005-0000-0000-0000AB0E0000}"/>
    <cellStyle name="Normal 3 4 3 2 5 5 2" xfId="8834" xr:uid="{00000000-0005-0000-0000-0000AC0E0000}"/>
    <cellStyle name="Normal 3 4 3 2 5 6" xfId="4301" xr:uid="{00000000-0005-0000-0000-0000AD0E0000}"/>
    <cellStyle name="Normal 3 4 3 2 5 6 2" xfId="9923" xr:uid="{00000000-0005-0000-0000-0000AE0E0000}"/>
    <cellStyle name="Normal 3 4 3 2 5 7" xfId="5564" xr:uid="{00000000-0005-0000-0000-0000AF0E0000}"/>
    <cellStyle name="Normal 3 4 3 2 5 7 2" xfId="10901" xr:uid="{00000000-0005-0000-0000-0000B00E0000}"/>
    <cellStyle name="Normal 3 4 3 2 5 8" xfId="5931" xr:uid="{00000000-0005-0000-0000-0000B10E0000}"/>
    <cellStyle name="Normal 3 4 3 2 5 8 2" xfId="11268" xr:uid="{00000000-0005-0000-0000-0000B20E0000}"/>
    <cellStyle name="Normal 3 4 3 2 5 9" xfId="6301" xr:uid="{00000000-0005-0000-0000-0000B30E0000}"/>
    <cellStyle name="Normal 3 4 3 2 5 9 2" xfId="11635" xr:uid="{00000000-0005-0000-0000-0000B40E0000}"/>
    <cellStyle name="Normal 3 4 3 2 6" xfId="1208" xr:uid="{00000000-0005-0000-0000-0000B50E0000}"/>
    <cellStyle name="Normal 3 4 3 2 6 2" xfId="2034" xr:uid="{00000000-0005-0000-0000-0000B60E0000}"/>
    <cellStyle name="Normal 3 4 3 2 6 2 2" xfId="7982" xr:uid="{00000000-0005-0000-0000-0000B70E0000}"/>
    <cellStyle name="Normal 3 4 3 2 6 3" xfId="3640" xr:uid="{00000000-0005-0000-0000-0000B80E0000}"/>
    <cellStyle name="Normal 3 4 3 2 6 3 2" xfId="9272" xr:uid="{00000000-0005-0000-0000-0000B90E0000}"/>
    <cellStyle name="Normal 3 4 3 2 6 4" xfId="4532" xr:uid="{00000000-0005-0000-0000-0000BA0E0000}"/>
    <cellStyle name="Normal 3 4 3 2 6 4 2" xfId="10154" xr:uid="{00000000-0005-0000-0000-0000BB0E0000}"/>
    <cellStyle name="Normal 3 4 3 2 6 5" xfId="7162" xr:uid="{00000000-0005-0000-0000-0000BC0E0000}"/>
    <cellStyle name="Normal 3 4 3 2 7" xfId="1308" xr:uid="{00000000-0005-0000-0000-0000BD0E0000}"/>
    <cellStyle name="Normal 3 4 3 2 7 2" xfId="2134" xr:uid="{00000000-0005-0000-0000-0000BE0E0000}"/>
    <cellStyle name="Normal 3 4 3 2 7 2 2" xfId="8082" xr:uid="{00000000-0005-0000-0000-0000BF0E0000}"/>
    <cellStyle name="Normal 3 4 3 2 7 3" xfId="3740" xr:uid="{00000000-0005-0000-0000-0000C00E0000}"/>
    <cellStyle name="Normal 3 4 3 2 7 3 2" xfId="9372" xr:uid="{00000000-0005-0000-0000-0000C10E0000}"/>
    <cellStyle name="Normal 3 4 3 2 7 4" xfId="4632" xr:uid="{00000000-0005-0000-0000-0000C20E0000}"/>
    <cellStyle name="Normal 3 4 3 2 7 4 2" xfId="10254" xr:uid="{00000000-0005-0000-0000-0000C30E0000}"/>
    <cellStyle name="Normal 3 4 3 2 7 5" xfId="7262" xr:uid="{00000000-0005-0000-0000-0000C40E0000}"/>
    <cellStyle name="Normal 3 4 3 2 8" xfId="1370" xr:uid="{00000000-0005-0000-0000-0000C50E0000}"/>
    <cellStyle name="Normal 3 4 3 2 8 2" xfId="2196" xr:uid="{00000000-0005-0000-0000-0000C60E0000}"/>
    <cellStyle name="Normal 3 4 3 2 8 2 2" xfId="8144" xr:uid="{00000000-0005-0000-0000-0000C70E0000}"/>
    <cellStyle name="Normal 3 4 3 2 8 3" xfId="3802" xr:uid="{00000000-0005-0000-0000-0000C80E0000}"/>
    <cellStyle name="Normal 3 4 3 2 8 3 2" xfId="9434" xr:uid="{00000000-0005-0000-0000-0000C90E0000}"/>
    <cellStyle name="Normal 3 4 3 2 8 4" xfId="4694" xr:uid="{00000000-0005-0000-0000-0000CA0E0000}"/>
    <cellStyle name="Normal 3 4 3 2 8 4 2" xfId="10316" xr:uid="{00000000-0005-0000-0000-0000CB0E0000}"/>
    <cellStyle name="Normal 3 4 3 2 8 5" xfId="7324" xr:uid="{00000000-0005-0000-0000-0000CC0E0000}"/>
    <cellStyle name="Normal 3 4 3 2 9" xfId="1663" xr:uid="{00000000-0005-0000-0000-0000CD0E0000}"/>
    <cellStyle name="Normal 3 4 3 2 9 2" xfId="2489" xr:uid="{00000000-0005-0000-0000-0000CE0E0000}"/>
    <cellStyle name="Normal 3 4 3 2 9 2 2" xfId="8437" xr:uid="{00000000-0005-0000-0000-0000CF0E0000}"/>
    <cellStyle name="Normal 3 4 3 2 9 3" xfId="4095" xr:uid="{00000000-0005-0000-0000-0000D00E0000}"/>
    <cellStyle name="Normal 3 4 3 2 9 3 2" xfId="9727" xr:uid="{00000000-0005-0000-0000-0000D10E0000}"/>
    <cellStyle name="Normal 3 4 3 2 9 4" xfId="4987" xr:uid="{00000000-0005-0000-0000-0000D20E0000}"/>
    <cellStyle name="Normal 3 4 3 2 9 4 2" xfId="10609" xr:uid="{00000000-0005-0000-0000-0000D30E0000}"/>
    <cellStyle name="Normal 3 4 3 2 9 5" xfId="7617" xr:uid="{00000000-0005-0000-0000-0000D40E0000}"/>
    <cellStyle name="Normal 3 4 3 3" xfId="207" xr:uid="{00000000-0005-0000-0000-0000D50E0000}"/>
    <cellStyle name="Normal 3 4 3 3 10" xfId="1713" xr:uid="{00000000-0005-0000-0000-0000D60E0000}"/>
    <cellStyle name="Normal 3 4 3 3 10 2" xfId="2947" xr:uid="{00000000-0005-0000-0000-0000D70E0000}"/>
    <cellStyle name="Normal 3 4 3 3 10 2 2" xfId="8607" xr:uid="{00000000-0005-0000-0000-0000D80E0000}"/>
    <cellStyle name="Normal 3 4 3 3 10 3" xfId="7661" xr:uid="{00000000-0005-0000-0000-0000D90E0000}"/>
    <cellStyle name="Normal 3 4 3 3 11" xfId="2589" xr:uid="{00000000-0005-0000-0000-0000DA0E0000}"/>
    <cellStyle name="Normal 3 4 3 3 11 2" xfId="8477" xr:uid="{00000000-0005-0000-0000-0000DB0E0000}"/>
    <cellStyle name="Normal 3 4 3 3 12" xfId="4211" xr:uid="{00000000-0005-0000-0000-0000DC0E0000}"/>
    <cellStyle name="Normal 3 4 3 3 12 2" xfId="9833" xr:uid="{00000000-0005-0000-0000-0000DD0E0000}"/>
    <cellStyle name="Normal 3 4 3 3 13" xfId="5073" xr:uid="{00000000-0005-0000-0000-0000DE0E0000}"/>
    <cellStyle name="Normal 3 4 3 3 13 2" xfId="10672" xr:uid="{00000000-0005-0000-0000-0000DF0E0000}"/>
    <cellStyle name="Normal 3 4 3 3 14" xfId="5704" xr:uid="{00000000-0005-0000-0000-0000E00E0000}"/>
    <cellStyle name="Normal 3 4 3 3 14 2" xfId="11041" xr:uid="{00000000-0005-0000-0000-0000E10E0000}"/>
    <cellStyle name="Normal 3 4 3 3 15" xfId="6072" xr:uid="{00000000-0005-0000-0000-0000E20E0000}"/>
    <cellStyle name="Normal 3 4 3 3 15 2" xfId="11408" xr:uid="{00000000-0005-0000-0000-0000E30E0000}"/>
    <cellStyle name="Normal 3 4 3 3 16" xfId="6509" xr:uid="{00000000-0005-0000-0000-0000E40E0000}"/>
    <cellStyle name="Normal 3 4 3 3 2" xfId="274" xr:uid="{00000000-0005-0000-0000-0000E50E0000}"/>
    <cellStyle name="Normal 3 4 3 3 2 10" xfId="6137" xr:uid="{00000000-0005-0000-0000-0000E60E0000}"/>
    <cellStyle name="Normal 3 4 3 3 2 10 2" xfId="11473" xr:uid="{00000000-0005-0000-0000-0000E70E0000}"/>
    <cellStyle name="Normal 3 4 3 3 2 11" xfId="6574" xr:uid="{00000000-0005-0000-0000-0000E80E0000}"/>
    <cellStyle name="Normal 3 4 3 3 2 2" xfId="830" xr:uid="{00000000-0005-0000-0000-0000E90E0000}"/>
    <cellStyle name="Normal 3 4 3 3 2 2 2" xfId="1044" xr:uid="{00000000-0005-0000-0000-0000EA0E0000}"/>
    <cellStyle name="Normal 3 4 3 3 2 2 2 2" xfId="3478" xr:uid="{00000000-0005-0000-0000-0000EB0E0000}"/>
    <cellStyle name="Normal 3 4 3 3 2 2 2 2 2" xfId="9116" xr:uid="{00000000-0005-0000-0000-0000EC0E0000}"/>
    <cellStyle name="Normal 3 4 3 3 2 2 2 3" xfId="7006" xr:uid="{00000000-0005-0000-0000-0000ED0E0000}"/>
    <cellStyle name="Normal 3 4 3 3 2 2 3" xfId="1878" xr:uid="{00000000-0005-0000-0000-0000EE0E0000}"/>
    <cellStyle name="Normal 3 4 3 3 2 2 3 2" xfId="7826" xr:uid="{00000000-0005-0000-0000-0000EF0E0000}"/>
    <cellStyle name="Normal 3 4 3 3 2 2 4" xfId="3264" xr:uid="{00000000-0005-0000-0000-0000F00E0000}"/>
    <cellStyle name="Normal 3 4 3 3 2 2 4 2" xfId="8909" xr:uid="{00000000-0005-0000-0000-0000F10E0000}"/>
    <cellStyle name="Normal 3 4 3 3 2 2 5" xfId="4376" xr:uid="{00000000-0005-0000-0000-0000F20E0000}"/>
    <cellStyle name="Normal 3 4 3 3 2 2 5 2" xfId="9998" xr:uid="{00000000-0005-0000-0000-0000F30E0000}"/>
    <cellStyle name="Normal 3 4 3 3 2 2 6" xfId="5639" xr:uid="{00000000-0005-0000-0000-0000F40E0000}"/>
    <cellStyle name="Normal 3 4 3 3 2 2 6 2" xfId="10976" xr:uid="{00000000-0005-0000-0000-0000F50E0000}"/>
    <cellStyle name="Normal 3 4 3 3 2 2 7" xfId="6006" xr:uid="{00000000-0005-0000-0000-0000F60E0000}"/>
    <cellStyle name="Normal 3 4 3 3 2 2 7 2" xfId="11343" xr:uid="{00000000-0005-0000-0000-0000F70E0000}"/>
    <cellStyle name="Normal 3 4 3 3 2 2 8" xfId="6376" xr:uid="{00000000-0005-0000-0000-0000F80E0000}"/>
    <cellStyle name="Normal 3 4 3 3 2 2 8 2" xfId="11710" xr:uid="{00000000-0005-0000-0000-0000F90E0000}"/>
    <cellStyle name="Normal 3 4 3 3 2 2 9" xfId="6799" xr:uid="{00000000-0005-0000-0000-0000FA0E0000}"/>
    <cellStyle name="Normal 3 4 3 3 2 3" xfId="1534" xr:uid="{00000000-0005-0000-0000-0000FB0E0000}"/>
    <cellStyle name="Normal 3 4 3 3 2 3 2" xfId="2360" xr:uid="{00000000-0005-0000-0000-0000FC0E0000}"/>
    <cellStyle name="Normal 3 4 3 3 2 3 2 2" xfId="8308" xr:uid="{00000000-0005-0000-0000-0000FD0E0000}"/>
    <cellStyle name="Normal 3 4 3 3 2 3 3" xfId="3966" xr:uid="{00000000-0005-0000-0000-0000FE0E0000}"/>
    <cellStyle name="Normal 3 4 3 3 2 3 3 2" xfId="9598" xr:uid="{00000000-0005-0000-0000-0000FF0E0000}"/>
    <cellStyle name="Normal 3 4 3 3 2 3 4" xfId="4858" xr:uid="{00000000-0005-0000-0000-0000000F0000}"/>
    <cellStyle name="Normal 3 4 3 3 2 3 4 2" xfId="10480" xr:uid="{00000000-0005-0000-0000-0000010F0000}"/>
    <cellStyle name="Normal 3 4 3 3 2 3 5" xfId="7488" xr:uid="{00000000-0005-0000-0000-0000020F0000}"/>
    <cellStyle name="Normal 3 4 3 3 2 4" xfId="907" xr:uid="{00000000-0005-0000-0000-0000030F0000}"/>
    <cellStyle name="Normal 3 4 3 3 2 4 2" xfId="3341" xr:uid="{00000000-0005-0000-0000-0000040F0000}"/>
    <cellStyle name="Normal 3 4 3 3 2 4 2 2" xfId="8983" xr:uid="{00000000-0005-0000-0000-0000050F0000}"/>
    <cellStyle name="Normal 3 4 3 3 2 4 3" xfId="6873" xr:uid="{00000000-0005-0000-0000-0000060F0000}"/>
    <cellStyle name="Normal 3 4 3 3 2 5" xfId="1745" xr:uid="{00000000-0005-0000-0000-0000070F0000}"/>
    <cellStyle name="Normal 3 4 3 3 2 5 2" xfId="7693" xr:uid="{00000000-0005-0000-0000-0000080F0000}"/>
    <cellStyle name="Normal 3 4 3 3 2 6" xfId="3014" xr:uid="{00000000-0005-0000-0000-0000090F0000}"/>
    <cellStyle name="Normal 3 4 3 3 2 6 2" xfId="8672" xr:uid="{00000000-0005-0000-0000-00000A0F0000}"/>
    <cellStyle name="Normal 3 4 3 3 2 7" xfId="4243" xr:uid="{00000000-0005-0000-0000-00000B0F0000}"/>
    <cellStyle name="Normal 3 4 3 3 2 7 2" xfId="9865" xr:uid="{00000000-0005-0000-0000-00000C0F0000}"/>
    <cellStyle name="Normal 3 4 3 3 2 8" xfId="5140" xr:uid="{00000000-0005-0000-0000-00000D0F0000}"/>
    <cellStyle name="Normal 3 4 3 3 2 8 2" xfId="10737" xr:uid="{00000000-0005-0000-0000-00000E0F0000}"/>
    <cellStyle name="Normal 3 4 3 3 2 9" xfId="5769" xr:uid="{00000000-0005-0000-0000-00000F0F0000}"/>
    <cellStyle name="Normal 3 4 3 3 2 9 2" xfId="11106" xr:uid="{00000000-0005-0000-0000-0000100F0000}"/>
    <cellStyle name="Normal 3 4 3 3 3" xfId="376" xr:uid="{00000000-0005-0000-0000-0000110F0000}"/>
    <cellStyle name="Normal 3 4 3 3 3 10" xfId="6616" xr:uid="{00000000-0005-0000-0000-0000120F0000}"/>
    <cellStyle name="Normal 3 4 3 3 3 2" xfId="1576" xr:uid="{00000000-0005-0000-0000-0000130F0000}"/>
    <cellStyle name="Normal 3 4 3 3 3 2 2" xfId="2402" xr:uid="{00000000-0005-0000-0000-0000140F0000}"/>
    <cellStyle name="Normal 3 4 3 3 3 2 2 2" xfId="8350" xr:uid="{00000000-0005-0000-0000-0000150F0000}"/>
    <cellStyle name="Normal 3 4 3 3 3 2 3" xfId="4008" xr:uid="{00000000-0005-0000-0000-0000160F0000}"/>
    <cellStyle name="Normal 3 4 3 3 3 2 3 2" xfId="9640" xr:uid="{00000000-0005-0000-0000-0000170F0000}"/>
    <cellStyle name="Normal 3 4 3 3 3 2 4" xfId="4900" xr:uid="{00000000-0005-0000-0000-0000180F0000}"/>
    <cellStyle name="Normal 3 4 3 3 3 2 4 2" xfId="10522" xr:uid="{00000000-0005-0000-0000-0000190F0000}"/>
    <cellStyle name="Normal 3 4 3 3 3 2 5" xfId="7530" xr:uid="{00000000-0005-0000-0000-00001A0F0000}"/>
    <cellStyle name="Normal 3 4 3 3 3 3" xfId="1090" xr:uid="{00000000-0005-0000-0000-00001B0F0000}"/>
    <cellStyle name="Normal 3 4 3 3 3 3 2" xfId="3524" xr:uid="{00000000-0005-0000-0000-00001C0F0000}"/>
    <cellStyle name="Normal 3 4 3 3 3 3 2 2" xfId="9162" xr:uid="{00000000-0005-0000-0000-00001D0F0000}"/>
    <cellStyle name="Normal 3 4 3 3 3 3 3" xfId="7052" xr:uid="{00000000-0005-0000-0000-00001E0F0000}"/>
    <cellStyle name="Normal 3 4 3 3 3 4" xfId="1924" xr:uid="{00000000-0005-0000-0000-00001F0F0000}"/>
    <cellStyle name="Normal 3 4 3 3 3 4 2" xfId="7872" xr:uid="{00000000-0005-0000-0000-0000200F0000}"/>
    <cellStyle name="Normal 3 4 3 3 3 5" xfId="3073" xr:uid="{00000000-0005-0000-0000-0000210F0000}"/>
    <cellStyle name="Normal 3 4 3 3 3 5 2" xfId="8726" xr:uid="{00000000-0005-0000-0000-0000220F0000}"/>
    <cellStyle name="Normal 3 4 3 3 3 6" xfId="4422" xr:uid="{00000000-0005-0000-0000-0000230F0000}"/>
    <cellStyle name="Normal 3 4 3 3 3 6 2" xfId="10044" xr:uid="{00000000-0005-0000-0000-0000240F0000}"/>
    <cellStyle name="Normal 3 4 3 3 3 7" xfId="5268" xr:uid="{00000000-0005-0000-0000-0000250F0000}"/>
    <cellStyle name="Normal 3 4 3 3 3 7 2" xfId="10791" xr:uid="{00000000-0005-0000-0000-0000260F0000}"/>
    <cellStyle name="Normal 3 4 3 3 3 8" xfId="5823" xr:uid="{00000000-0005-0000-0000-0000270F0000}"/>
    <cellStyle name="Normal 3 4 3 3 3 8 2" xfId="11160" xr:uid="{00000000-0005-0000-0000-0000280F0000}"/>
    <cellStyle name="Normal 3 4 3 3 3 9" xfId="6192" xr:uid="{00000000-0005-0000-0000-0000290F0000}"/>
    <cellStyle name="Normal 3 4 3 3 3 9 2" xfId="11527" xr:uid="{00000000-0005-0000-0000-00002A0F0000}"/>
    <cellStyle name="Normal 3 4 3 3 4" xfId="765" xr:uid="{00000000-0005-0000-0000-00002B0F0000}"/>
    <cellStyle name="Normal 3 4 3 3 4 10" xfId="6734" xr:uid="{00000000-0005-0000-0000-00002C0F0000}"/>
    <cellStyle name="Normal 3 4 3 3 4 2" xfId="1469" xr:uid="{00000000-0005-0000-0000-00002D0F0000}"/>
    <cellStyle name="Normal 3 4 3 3 4 2 2" xfId="2295" xr:uid="{00000000-0005-0000-0000-00002E0F0000}"/>
    <cellStyle name="Normal 3 4 3 3 4 2 2 2" xfId="8243" xr:uid="{00000000-0005-0000-0000-00002F0F0000}"/>
    <cellStyle name="Normal 3 4 3 3 4 2 3" xfId="3901" xr:uid="{00000000-0005-0000-0000-0000300F0000}"/>
    <cellStyle name="Normal 3 4 3 3 4 2 3 2" xfId="9533" xr:uid="{00000000-0005-0000-0000-0000310F0000}"/>
    <cellStyle name="Normal 3 4 3 3 4 2 4" xfId="4793" xr:uid="{00000000-0005-0000-0000-0000320F0000}"/>
    <cellStyle name="Normal 3 4 3 3 4 2 4 2" xfId="10415" xr:uid="{00000000-0005-0000-0000-0000330F0000}"/>
    <cellStyle name="Normal 3 4 3 3 4 2 5" xfId="7423" xr:uid="{00000000-0005-0000-0000-0000340F0000}"/>
    <cellStyle name="Normal 3 4 3 3 4 3" xfId="979" xr:uid="{00000000-0005-0000-0000-0000350F0000}"/>
    <cellStyle name="Normal 3 4 3 3 4 3 2" xfId="3413" xr:uid="{00000000-0005-0000-0000-0000360F0000}"/>
    <cellStyle name="Normal 3 4 3 3 4 3 2 2" xfId="9051" xr:uid="{00000000-0005-0000-0000-0000370F0000}"/>
    <cellStyle name="Normal 3 4 3 3 4 3 3" xfId="6941" xr:uid="{00000000-0005-0000-0000-0000380F0000}"/>
    <cellStyle name="Normal 3 4 3 3 4 4" xfId="1813" xr:uid="{00000000-0005-0000-0000-0000390F0000}"/>
    <cellStyle name="Normal 3 4 3 3 4 4 2" xfId="7761" xr:uid="{00000000-0005-0000-0000-00003A0F0000}"/>
    <cellStyle name="Normal 3 4 3 3 4 5" xfId="3199" xr:uid="{00000000-0005-0000-0000-00003B0F0000}"/>
    <cellStyle name="Normal 3 4 3 3 4 5 2" xfId="8844" xr:uid="{00000000-0005-0000-0000-00003C0F0000}"/>
    <cellStyle name="Normal 3 4 3 3 4 6" xfId="4311" xr:uid="{00000000-0005-0000-0000-00003D0F0000}"/>
    <cellStyle name="Normal 3 4 3 3 4 6 2" xfId="9933" xr:uid="{00000000-0005-0000-0000-00003E0F0000}"/>
    <cellStyle name="Normal 3 4 3 3 4 7" xfId="5574" xr:uid="{00000000-0005-0000-0000-00003F0F0000}"/>
    <cellStyle name="Normal 3 4 3 3 4 7 2" xfId="10911" xr:uid="{00000000-0005-0000-0000-0000400F0000}"/>
    <cellStyle name="Normal 3 4 3 3 4 8" xfId="5941" xr:uid="{00000000-0005-0000-0000-0000410F0000}"/>
    <cellStyle name="Normal 3 4 3 3 4 8 2" xfId="11278" xr:uid="{00000000-0005-0000-0000-0000420F0000}"/>
    <cellStyle name="Normal 3 4 3 3 4 9" xfId="6311" xr:uid="{00000000-0005-0000-0000-0000430F0000}"/>
    <cellStyle name="Normal 3 4 3 3 4 9 2" xfId="11645" xr:uid="{00000000-0005-0000-0000-0000440F0000}"/>
    <cellStyle name="Normal 3 4 3 3 5" xfId="1220" xr:uid="{00000000-0005-0000-0000-0000450F0000}"/>
    <cellStyle name="Normal 3 4 3 3 5 2" xfId="2046" xr:uid="{00000000-0005-0000-0000-0000460F0000}"/>
    <cellStyle name="Normal 3 4 3 3 5 2 2" xfId="7994" xr:uid="{00000000-0005-0000-0000-0000470F0000}"/>
    <cellStyle name="Normal 3 4 3 3 5 3" xfId="3652" xr:uid="{00000000-0005-0000-0000-0000480F0000}"/>
    <cellStyle name="Normal 3 4 3 3 5 3 2" xfId="9284" xr:uid="{00000000-0005-0000-0000-0000490F0000}"/>
    <cellStyle name="Normal 3 4 3 3 5 4" xfId="4544" xr:uid="{00000000-0005-0000-0000-00004A0F0000}"/>
    <cellStyle name="Normal 3 4 3 3 5 4 2" xfId="10166" xr:uid="{00000000-0005-0000-0000-00004B0F0000}"/>
    <cellStyle name="Normal 3 4 3 3 5 5" xfId="7174" xr:uid="{00000000-0005-0000-0000-00004C0F0000}"/>
    <cellStyle name="Normal 3 4 3 3 6" xfId="1320" xr:uid="{00000000-0005-0000-0000-00004D0F0000}"/>
    <cellStyle name="Normal 3 4 3 3 6 2" xfId="2146" xr:uid="{00000000-0005-0000-0000-00004E0F0000}"/>
    <cellStyle name="Normal 3 4 3 3 6 2 2" xfId="8094" xr:uid="{00000000-0005-0000-0000-00004F0F0000}"/>
    <cellStyle name="Normal 3 4 3 3 6 3" xfId="3752" xr:uid="{00000000-0005-0000-0000-0000500F0000}"/>
    <cellStyle name="Normal 3 4 3 3 6 3 2" xfId="9384" xr:uid="{00000000-0005-0000-0000-0000510F0000}"/>
    <cellStyle name="Normal 3 4 3 3 6 4" xfId="4644" xr:uid="{00000000-0005-0000-0000-0000520F0000}"/>
    <cellStyle name="Normal 3 4 3 3 6 4 2" xfId="10266" xr:uid="{00000000-0005-0000-0000-0000530F0000}"/>
    <cellStyle name="Normal 3 4 3 3 6 5" xfId="7274" xr:uid="{00000000-0005-0000-0000-0000540F0000}"/>
    <cellStyle name="Normal 3 4 3 3 7" xfId="1382" xr:uid="{00000000-0005-0000-0000-0000550F0000}"/>
    <cellStyle name="Normal 3 4 3 3 7 2" xfId="2208" xr:uid="{00000000-0005-0000-0000-0000560F0000}"/>
    <cellStyle name="Normal 3 4 3 3 7 2 2" xfId="8156" xr:uid="{00000000-0005-0000-0000-0000570F0000}"/>
    <cellStyle name="Normal 3 4 3 3 7 3" xfId="3814" xr:uid="{00000000-0005-0000-0000-0000580F0000}"/>
    <cellStyle name="Normal 3 4 3 3 7 3 2" xfId="9446" xr:uid="{00000000-0005-0000-0000-0000590F0000}"/>
    <cellStyle name="Normal 3 4 3 3 7 4" xfId="4706" xr:uid="{00000000-0005-0000-0000-00005A0F0000}"/>
    <cellStyle name="Normal 3 4 3 3 7 4 2" xfId="10328" xr:uid="{00000000-0005-0000-0000-00005B0F0000}"/>
    <cellStyle name="Normal 3 4 3 3 7 5" xfId="7336" xr:uid="{00000000-0005-0000-0000-00005C0F0000}"/>
    <cellStyle name="Normal 3 4 3 3 8" xfId="1671" xr:uid="{00000000-0005-0000-0000-00005D0F0000}"/>
    <cellStyle name="Normal 3 4 3 3 8 2" xfId="2497" xr:uid="{00000000-0005-0000-0000-00005E0F0000}"/>
    <cellStyle name="Normal 3 4 3 3 8 2 2" xfId="8445" xr:uid="{00000000-0005-0000-0000-00005F0F0000}"/>
    <cellStyle name="Normal 3 4 3 3 8 3" xfId="4103" xr:uid="{00000000-0005-0000-0000-0000600F0000}"/>
    <cellStyle name="Normal 3 4 3 3 8 3 2" xfId="9735" xr:uid="{00000000-0005-0000-0000-0000610F0000}"/>
    <cellStyle name="Normal 3 4 3 3 8 4" xfId="4995" xr:uid="{00000000-0005-0000-0000-0000620F0000}"/>
    <cellStyle name="Normal 3 4 3 3 8 4 2" xfId="10617" xr:uid="{00000000-0005-0000-0000-0000630F0000}"/>
    <cellStyle name="Normal 3 4 3 3 8 5" xfId="7625" xr:uid="{00000000-0005-0000-0000-0000640F0000}"/>
    <cellStyle name="Normal 3 4 3 3 9" xfId="874" xr:uid="{00000000-0005-0000-0000-0000650F0000}"/>
    <cellStyle name="Normal 3 4 3 3 9 2" xfId="3308" xr:uid="{00000000-0005-0000-0000-0000660F0000}"/>
    <cellStyle name="Normal 3 4 3 3 9 2 2" xfId="8951" xr:uid="{00000000-0005-0000-0000-0000670F0000}"/>
    <cellStyle name="Normal 3 4 3 3 9 3" xfId="6841" xr:uid="{00000000-0005-0000-0000-0000680F0000}"/>
    <cellStyle name="Normal 3 4 3 4" xfId="178" xr:uid="{00000000-0005-0000-0000-0000690F0000}"/>
    <cellStyle name="Normal 3 4 3 4 10" xfId="4227" xr:uid="{00000000-0005-0000-0000-00006A0F0000}"/>
    <cellStyle name="Normal 3 4 3 4 10 2" xfId="9849" xr:uid="{00000000-0005-0000-0000-00006B0F0000}"/>
    <cellStyle name="Normal 3 4 3 4 11" xfId="5044" xr:uid="{00000000-0005-0000-0000-00006C0F0000}"/>
    <cellStyle name="Normal 3 4 3 4 11 2" xfId="10647" xr:uid="{00000000-0005-0000-0000-00006D0F0000}"/>
    <cellStyle name="Normal 3 4 3 4 12" xfId="5679" xr:uid="{00000000-0005-0000-0000-00006E0F0000}"/>
    <cellStyle name="Normal 3 4 3 4 12 2" xfId="11016" xr:uid="{00000000-0005-0000-0000-00006F0F0000}"/>
    <cellStyle name="Normal 3 4 3 4 13" xfId="6047" xr:uid="{00000000-0005-0000-0000-0000700F0000}"/>
    <cellStyle name="Normal 3 4 3 4 13 2" xfId="11383" xr:uid="{00000000-0005-0000-0000-0000710F0000}"/>
    <cellStyle name="Normal 3 4 3 4 14" xfId="6484" xr:uid="{00000000-0005-0000-0000-0000720F0000}"/>
    <cellStyle name="Normal 3 4 3 4 2" xfId="249" xr:uid="{00000000-0005-0000-0000-0000730F0000}"/>
    <cellStyle name="Normal 3 4 3 4 2 10" xfId="6112" xr:uid="{00000000-0005-0000-0000-0000740F0000}"/>
    <cellStyle name="Normal 3 4 3 4 2 10 2" xfId="11448" xr:uid="{00000000-0005-0000-0000-0000750F0000}"/>
    <cellStyle name="Normal 3 4 3 4 2 11" xfId="6549" xr:uid="{00000000-0005-0000-0000-0000760F0000}"/>
    <cellStyle name="Normal 3 4 3 4 2 2" xfId="805" xr:uid="{00000000-0005-0000-0000-0000770F0000}"/>
    <cellStyle name="Normal 3 4 3 4 2 2 2" xfId="1278" xr:uid="{00000000-0005-0000-0000-0000780F0000}"/>
    <cellStyle name="Normal 3 4 3 4 2 2 2 2" xfId="3710" xr:uid="{00000000-0005-0000-0000-0000790F0000}"/>
    <cellStyle name="Normal 3 4 3 4 2 2 2 2 2" xfId="9342" xr:uid="{00000000-0005-0000-0000-00007A0F0000}"/>
    <cellStyle name="Normal 3 4 3 4 2 2 2 3" xfId="7232" xr:uid="{00000000-0005-0000-0000-00007B0F0000}"/>
    <cellStyle name="Normal 3 4 3 4 2 2 3" xfId="2104" xr:uid="{00000000-0005-0000-0000-00007C0F0000}"/>
    <cellStyle name="Normal 3 4 3 4 2 2 3 2" xfId="8052" xr:uid="{00000000-0005-0000-0000-00007D0F0000}"/>
    <cellStyle name="Normal 3 4 3 4 2 2 4" xfId="3239" xr:uid="{00000000-0005-0000-0000-00007E0F0000}"/>
    <cellStyle name="Normal 3 4 3 4 2 2 4 2" xfId="8884" xr:uid="{00000000-0005-0000-0000-00007F0F0000}"/>
    <cellStyle name="Normal 3 4 3 4 2 2 5" xfId="4602" xr:uid="{00000000-0005-0000-0000-0000800F0000}"/>
    <cellStyle name="Normal 3 4 3 4 2 2 5 2" xfId="10224" xr:uid="{00000000-0005-0000-0000-0000810F0000}"/>
    <cellStyle name="Normal 3 4 3 4 2 2 6" xfId="5614" xr:uid="{00000000-0005-0000-0000-0000820F0000}"/>
    <cellStyle name="Normal 3 4 3 4 2 2 6 2" xfId="10951" xr:uid="{00000000-0005-0000-0000-0000830F0000}"/>
    <cellStyle name="Normal 3 4 3 4 2 2 7" xfId="5981" xr:uid="{00000000-0005-0000-0000-0000840F0000}"/>
    <cellStyle name="Normal 3 4 3 4 2 2 7 2" xfId="11318" xr:uid="{00000000-0005-0000-0000-0000850F0000}"/>
    <cellStyle name="Normal 3 4 3 4 2 2 8" xfId="6351" xr:uid="{00000000-0005-0000-0000-0000860F0000}"/>
    <cellStyle name="Normal 3 4 3 4 2 2 8 2" xfId="11685" xr:uid="{00000000-0005-0000-0000-0000870F0000}"/>
    <cellStyle name="Normal 3 4 3 4 2 2 9" xfId="6774" xr:uid="{00000000-0005-0000-0000-0000880F0000}"/>
    <cellStyle name="Normal 3 4 3 4 2 3" xfId="1509" xr:uid="{00000000-0005-0000-0000-0000890F0000}"/>
    <cellStyle name="Normal 3 4 3 4 2 3 2" xfId="2335" xr:uid="{00000000-0005-0000-0000-00008A0F0000}"/>
    <cellStyle name="Normal 3 4 3 4 2 3 2 2" xfId="8283" xr:uid="{00000000-0005-0000-0000-00008B0F0000}"/>
    <cellStyle name="Normal 3 4 3 4 2 3 3" xfId="3941" xr:uid="{00000000-0005-0000-0000-00008C0F0000}"/>
    <cellStyle name="Normal 3 4 3 4 2 3 3 2" xfId="9573" xr:uid="{00000000-0005-0000-0000-00008D0F0000}"/>
    <cellStyle name="Normal 3 4 3 4 2 3 4" xfId="4833" xr:uid="{00000000-0005-0000-0000-00008E0F0000}"/>
    <cellStyle name="Normal 3 4 3 4 2 3 4 2" xfId="10455" xr:uid="{00000000-0005-0000-0000-00008F0F0000}"/>
    <cellStyle name="Normal 3 4 3 4 2 3 5" xfId="7463" xr:uid="{00000000-0005-0000-0000-0000900F0000}"/>
    <cellStyle name="Normal 3 4 3 4 2 4" xfId="1019" xr:uid="{00000000-0005-0000-0000-0000910F0000}"/>
    <cellStyle name="Normal 3 4 3 4 2 4 2" xfId="3453" xr:uid="{00000000-0005-0000-0000-0000920F0000}"/>
    <cellStyle name="Normal 3 4 3 4 2 4 2 2" xfId="9091" xr:uid="{00000000-0005-0000-0000-0000930F0000}"/>
    <cellStyle name="Normal 3 4 3 4 2 4 3" xfId="6981" xr:uid="{00000000-0005-0000-0000-0000940F0000}"/>
    <cellStyle name="Normal 3 4 3 4 2 5" xfId="1853" xr:uid="{00000000-0005-0000-0000-0000950F0000}"/>
    <cellStyle name="Normal 3 4 3 4 2 5 2" xfId="7801" xr:uid="{00000000-0005-0000-0000-0000960F0000}"/>
    <cellStyle name="Normal 3 4 3 4 2 6" xfId="2989" xr:uid="{00000000-0005-0000-0000-0000970F0000}"/>
    <cellStyle name="Normal 3 4 3 4 2 6 2" xfId="8647" xr:uid="{00000000-0005-0000-0000-0000980F0000}"/>
    <cellStyle name="Normal 3 4 3 4 2 7" xfId="4351" xr:uid="{00000000-0005-0000-0000-0000990F0000}"/>
    <cellStyle name="Normal 3 4 3 4 2 7 2" xfId="9973" xr:uid="{00000000-0005-0000-0000-00009A0F0000}"/>
    <cellStyle name="Normal 3 4 3 4 2 8" xfId="5115" xr:uid="{00000000-0005-0000-0000-00009B0F0000}"/>
    <cellStyle name="Normal 3 4 3 4 2 8 2" xfId="10712" xr:uid="{00000000-0005-0000-0000-00009C0F0000}"/>
    <cellStyle name="Normal 3 4 3 4 2 9" xfId="5744" xr:uid="{00000000-0005-0000-0000-00009D0F0000}"/>
    <cellStyle name="Normal 3 4 3 4 2 9 2" xfId="11081" xr:uid="{00000000-0005-0000-0000-00009E0F0000}"/>
    <cellStyle name="Normal 3 4 3 4 3" xfId="740" xr:uid="{00000000-0005-0000-0000-00009F0F0000}"/>
    <cellStyle name="Normal 3 4 3 4 3 10" xfId="6709" xr:uid="{00000000-0005-0000-0000-0000A00F0000}"/>
    <cellStyle name="Normal 3 4 3 4 3 2" xfId="1444" xr:uid="{00000000-0005-0000-0000-0000A10F0000}"/>
    <cellStyle name="Normal 3 4 3 4 3 2 2" xfId="2270" xr:uid="{00000000-0005-0000-0000-0000A20F0000}"/>
    <cellStyle name="Normal 3 4 3 4 3 2 2 2" xfId="8218" xr:uid="{00000000-0005-0000-0000-0000A30F0000}"/>
    <cellStyle name="Normal 3 4 3 4 3 2 3" xfId="3876" xr:uid="{00000000-0005-0000-0000-0000A40F0000}"/>
    <cellStyle name="Normal 3 4 3 4 3 2 3 2" xfId="9508" xr:uid="{00000000-0005-0000-0000-0000A50F0000}"/>
    <cellStyle name="Normal 3 4 3 4 3 2 4" xfId="4768" xr:uid="{00000000-0005-0000-0000-0000A60F0000}"/>
    <cellStyle name="Normal 3 4 3 4 3 2 4 2" xfId="10390" xr:uid="{00000000-0005-0000-0000-0000A70F0000}"/>
    <cellStyle name="Normal 3 4 3 4 3 2 5" xfId="7398" xr:uid="{00000000-0005-0000-0000-0000A80F0000}"/>
    <cellStyle name="Normal 3 4 3 4 3 3" xfId="953" xr:uid="{00000000-0005-0000-0000-0000A90F0000}"/>
    <cellStyle name="Normal 3 4 3 4 3 3 2" xfId="3387" xr:uid="{00000000-0005-0000-0000-0000AA0F0000}"/>
    <cellStyle name="Normal 3 4 3 4 3 3 2 2" xfId="9026" xr:uid="{00000000-0005-0000-0000-0000AB0F0000}"/>
    <cellStyle name="Normal 3 4 3 4 3 3 3" xfId="6916" xr:uid="{00000000-0005-0000-0000-0000AC0F0000}"/>
    <cellStyle name="Normal 3 4 3 4 3 4" xfId="1788" xr:uid="{00000000-0005-0000-0000-0000AD0F0000}"/>
    <cellStyle name="Normal 3 4 3 4 3 4 2" xfId="7736" xr:uid="{00000000-0005-0000-0000-0000AE0F0000}"/>
    <cellStyle name="Normal 3 4 3 4 3 5" xfId="3174" xr:uid="{00000000-0005-0000-0000-0000AF0F0000}"/>
    <cellStyle name="Normal 3 4 3 4 3 5 2" xfId="8819" xr:uid="{00000000-0005-0000-0000-0000B00F0000}"/>
    <cellStyle name="Normal 3 4 3 4 3 6" xfId="4286" xr:uid="{00000000-0005-0000-0000-0000B10F0000}"/>
    <cellStyle name="Normal 3 4 3 4 3 6 2" xfId="9908" xr:uid="{00000000-0005-0000-0000-0000B20F0000}"/>
    <cellStyle name="Normal 3 4 3 4 3 7" xfId="5549" xr:uid="{00000000-0005-0000-0000-0000B30F0000}"/>
    <cellStyle name="Normal 3 4 3 4 3 7 2" xfId="10886" xr:uid="{00000000-0005-0000-0000-0000B40F0000}"/>
    <cellStyle name="Normal 3 4 3 4 3 8" xfId="5916" xr:uid="{00000000-0005-0000-0000-0000B50F0000}"/>
    <cellStyle name="Normal 3 4 3 4 3 8 2" xfId="11253" xr:uid="{00000000-0005-0000-0000-0000B60F0000}"/>
    <cellStyle name="Normal 3 4 3 4 3 9" xfId="6286" xr:uid="{00000000-0005-0000-0000-0000B70F0000}"/>
    <cellStyle name="Normal 3 4 3 4 3 9 2" xfId="11620" xr:uid="{00000000-0005-0000-0000-0000B80F0000}"/>
    <cellStyle name="Normal 3 4 3 4 4" xfId="1232" xr:uid="{00000000-0005-0000-0000-0000B90F0000}"/>
    <cellStyle name="Normal 3 4 3 4 4 2" xfId="2058" xr:uid="{00000000-0005-0000-0000-0000BA0F0000}"/>
    <cellStyle name="Normal 3 4 3 4 4 2 2" xfId="8006" xr:uid="{00000000-0005-0000-0000-0000BB0F0000}"/>
    <cellStyle name="Normal 3 4 3 4 4 3" xfId="3664" xr:uid="{00000000-0005-0000-0000-0000BC0F0000}"/>
    <cellStyle name="Normal 3 4 3 4 4 3 2" xfId="9296" xr:uid="{00000000-0005-0000-0000-0000BD0F0000}"/>
    <cellStyle name="Normal 3 4 3 4 4 4" xfId="4556" xr:uid="{00000000-0005-0000-0000-0000BE0F0000}"/>
    <cellStyle name="Normal 3 4 3 4 4 4 2" xfId="10178" xr:uid="{00000000-0005-0000-0000-0000BF0F0000}"/>
    <cellStyle name="Normal 3 4 3 4 4 5" xfId="7186" xr:uid="{00000000-0005-0000-0000-0000C00F0000}"/>
    <cellStyle name="Normal 3 4 3 4 5" xfId="1332" xr:uid="{00000000-0005-0000-0000-0000C10F0000}"/>
    <cellStyle name="Normal 3 4 3 4 5 2" xfId="2158" xr:uid="{00000000-0005-0000-0000-0000C20F0000}"/>
    <cellStyle name="Normal 3 4 3 4 5 2 2" xfId="8106" xr:uid="{00000000-0005-0000-0000-0000C30F0000}"/>
    <cellStyle name="Normal 3 4 3 4 5 3" xfId="3764" xr:uid="{00000000-0005-0000-0000-0000C40F0000}"/>
    <cellStyle name="Normal 3 4 3 4 5 3 2" xfId="9396" xr:uid="{00000000-0005-0000-0000-0000C50F0000}"/>
    <cellStyle name="Normal 3 4 3 4 5 4" xfId="4656" xr:uid="{00000000-0005-0000-0000-0000C60F0000}"/>
    <cellStyle name="Normal 3 4 3 4 5 4 2" xfId="10278" xr:uid="{00000000-0005-0000-0000-0000C70F0000}"/>
    <cellStyle name="Normal 3 4 3 4 5 5" xfId="7286" xr:uid="{00000000-0005-0000-0000-0000C80F0000}"/>
    <cellStyle name="Normal 3 4 3 4 6" xfId="1394" xr:uid="{00000000-0005-0000-0000-0000C90F0000}"/>
    <cellStyle name="Normal 3 4 3 4 6 2" xfId="2220" xr:uid="{00000000-0005-0000-0000-0000CA0F0000}"/>
    <cellStyle name="Normal 3 4 3 4 6 2 2" xfId="8168" xr:uid="{00000000-0005-0000-0000-0000CB0F0000}"/>
    <cellStyle name="Normal 3 4 3 4 6 3" xfId="3826" xr:uid="{00000000-0005-0000-0000-0000CC0F0000}"/>
    <cellStyle name="Normal 3 4 3 4 6 3 2" xfId="9458" xr:uid="{00000000-0005-0000-0000-0000CD0F0000}"/>
    <cellStyle name="Normal 3 4 3 4 6 4" xfId="4718" xr:uid="{00000000-0005-0000-0000-0000CE0F0000}"/>
    <cellStyle name="Normal 3 4 3 4 6 4 2" xfId="10340" xr:uid="{00000000-0005-0000-0000-0000CF0F0000}"/>
    <cellStyle name="Normal 3 4 3 4 6 5" xfId="7348" xr:uid="{00000000-0005-0000-0000-0000D00F0000}"/>
    <cellStyle name="Normal 3 4 3 4 7" xfId="890" xr:uid="{00000000-0005-0000-0000-0000D10F0000}"/>
    <cellStyle name="Normal 3 4 3 4 7 2" xfId="3324" xr:uid="{00000000-0005-0000-0000-0000D20F0000}"/>
    <cellStyle name="Normal 3 4 3 4 7 2 2" xfId="8967" xr:uid="{00000000-0005-0000-0000-0000D30F0000}"/>
    <cellStyle name="Normal 3 4 3 4 7 3" xfId="6857" xr:uid="{00000000-0005-0000-0000-0000D40F0000}"/>
    <cellStyle name="Normal 3 4 3 4 8" xfId="1729" xr:uid="{00000000-0005-0000-0000-0000D50F0000}"/>
    <cellStyle name="Normal 3 4 3 4 8 2" xfId="7677" xr:uid="{00000000-0005-0000-0000-0000D60F0000}"/>
    <cellStyle name="Normal 3 4 3 4 9" xfId="2918" xr:uid="{00000000-0005-0000-0000-0000D70F0000}"/>
    <cellStyle name="Normal 3 4 3 4 9 2" xfId="8582" xr:uid="{00000000-0005-0000-0000-0000D80F0000}"/>
    <cellStyle name="Normal 3 4 3 5" xfId="239" xr:uid="{00000000-0005-0000-0000-0000D90F0000}"/>
    <cellStyle name="Normal 3 4 3 5 10" xfId="6102" xr:uid="{00000000-0005-0000-0000-0000DA0F0000}"/>
    <cellStyle name="Normal 3 4 3 5 10 2" xfId="11438" xr:uid="{00000000-0005-0000-0000-0000DB0F0000}"/>
    <cellStyle name="Normal 3 4 3 5 11" xfId="6539" xr:uid="{00000000-0005-0000-0000-0000DC0F0000}"/>
    <cellStyle name="Normal 3 4 3 5 2" xfId="795" xr:uid="{00000000-0005-0000-0000-0000DD0F0000}"/>
    <cellStyle name="Normal 3 4 3 5 2 2" xfId="1256" xr:uid="{00000000-0005-0000-0000-0000DE0F0000}"/>
    <cellStyle name="Normal 3 4 3 5 2 2 2" xfId="3688" xr:uid="{00000000-0005-0000-0000-0000DF0F0000}"/>
    <cellStyle name="Normal 3 4 3 5 2 2 2 2" xfId="9320" xr:uid="{00000000-0005-0000-0000-0000E00F0000}"/>
    <cellStyle name="Normal 3 4 3 5 2 2 3" xfId="7210" xr:uid="{00000000-0005-0000-0000-0000E10F0000}"/>
    <cellStyle name="Normal 3 4 3 5 2 3" xfId="2082" xr:uid="{00000000-0005-0000-0000-0000E20F0000}"/>
    <cellStyle name="Normal 3 4 3 5 2 3 2" xfId="8030" xr:uid="{00000000-0005-0000-0000-0000E30F0000}"/>
    <cellStyle name="Normal 3 4 3 5 2 4" xfId="3229" xr:uid="{00000000-0005-0000-0000-0000E40F0000}"/>
    <cellStyle name="Normal 3 4 3 5 2 4 2" xfId="8874" xr:uid="{00000000-0005-0000-0000-0000E50F0000}"/>
    <cellStyle name="Normal 3 4 3 5 2 5" xfId="4580" xr:uid="{00000000-0005-0000-0000-0000E60F0000}"/>
    <cellStyle name="Normal 3 4 3 5 2 5 2" xfId="10202" xr:uid="{00000000-0005-0000-0000-0000E70F0000}"/>
    <cellStyle name="Normal 3 4 3 5 2 6" xfId="5604" xr:uid="{00000000-0005-0000-0000-0000E80F0000}"/>
    <cellStyle name="Normal 3 4 3 5 2 6 2" xfId="10941" xr:uid="{00000000-0005-0000-0000-0000E90F0000}"/>
    <cellStyle name="Normal 3 4 3 5 2 7" xfId="5971" xr:uid="{00000000-0005-0000-0000-0000EA0F0000}"/>
    <cellStyle name="Normal 3 4 3 5 2 7 2" xfId="11308" xr:uid="{00000000-0005-0000-0000-0000EB0F0000}"/>
    <cellStyle name="Normal 3 4 3 5 2 8" xfId="6341" xr:uid="{00000000-0005-0000-0000-0000EC0F0000}"/>
    <cellStyle name="Normal 3 4 3 5 2 8 2" xfId="11675" xr:uid="{00000000-0005-0000-0000-0000ED0F0000}"/>
    <cellStyle name="Normal 3 4 3 5 2 9" xfId="6764" xr:uid="{00000000-0005-0000-0000-0000EE0F0000}"/>
    <cellStyle name="Normal 3 4 3 5 3" xfId="1499" xr:uid="{00000000-0005-0000-0000-0000EF0F0000}"/>
    <cellStyle name="Normal 3 4 3 5 3 2" xfId="2325" xr:uid="{00000000-0005-0000-0000-0000F00F0000}"/>
    <cellStyle name="Normal 3 4 3 5 3 2 2" xfId="8273" xr:uid="{00000000-0005-0000-0000-0000F10F0000}"/>
    <cellStyle name="Normal 3 4 3 5 3 3" xfId="3931" xr:uid="{00000000-0005-0000-0000-0000F20F0000}"/>
    <cellStyle name="Normal 3 4 3 5 3 3 2" xfId="9563" xr:uid="{00000000-0005-0000-0000-0000F30F0000}"/>
    <cellStyle name="Normal 3 4 3 5 3 4" xfId="4823" xr:uid="{00000000-0005-0000-0000-0000F40F0000}"/>
    <cellStyle name="Normal 3 4 3 5 3 4 2" xfId="10445" xr:uid="{00000000-0005-0000-0000-0000F50F0000}"/>
    <cellStyle name="Normal 3 4 3 5 3 5" xfId="7453" xr:uid="{00000000-0005-0000-0000-0000F60F0000}"/>
    <cellStyle name="Normal 3 4 3 5 4" xfId="1009" xr:uid="{00000000-0005-0000-0000-0000F70F0000}"/>
    <cellStyle name="Normal 3 4 3 5 4 2" xfId="3443" xr:uid="{00000000-0005-0000-0000-0000F80F0000}"/>
    <cellStyle name="Normal 3 4 3 5 4 2 2" xfId="9081" xr:uid="{00000000-0005-0000-0000-0000F90F0000}"/>
    <cellStyle name="Normal 3 4 3 5 4 3" xfId="6971" xr:uid="{00000000-0005-0000-0000-0000FA0F0000}"/>
    <cellStyle name="Normal 3 4 3 5 5" xfId="1843" xr:uid="{00000000-0005-0000-0000-0000FB0F0000}"/>
    <cellStyle name="Normal 3 4 3 5 5 2" xfId="7791" xr:uid="{00000000-0005-0000-0000-0000FC0F0000}"/>
    <cellStyle name="Normal 3 4 3 5 6" xfId="2979" xr:uid="{00000000-0005-0000-0000-0000FD0F0000}"/>
    <cellStyle name="Normal 3 4 3 5 6 2" xfId="8637" xr:uid="{00000000-0005-0000-0000-0000FE0F0000}"/>
    <cellStyle name="Normal 3 4 3 5 7" xfId="4341" xr:uid="{00000000-0005-0000-0000-0000FF0F0000}"/>
    <cellStyle name="Normal 3 4 3 5 7 2" xfId="9963" xr:uid="{00000000-0005-0000-0000-000000100000}"/>
    <cellStyle name="Normal 3 4 3 5 8" xfId="5105" xr:uid="{00000000-0005-0000-0000-000001100000}"/>
    <cellStyle name="Normal 3 4 3 5 8 2" xfId="10702" xr:uid="{00000000-0005-0000-0000-000002100000}"/>
    <cellStyle name="Normal 3 4 3 5 9" xfId="5734" xr:uid="{00000000-0005-0000-0000-000003100000}"/>
    <cellStyle name="Normal 3 4 3 5 9 2" xfId="11071" xr:uid="{00000000-0005-0000-0000-000004100000}"/>
    <cellStyle name="Normal 3 4 3 6" xfId="300" xr:uid="{00000000-0005-0000-0000-000005100000}"/>
    <cellStyle name="Normal 3 4 3 6 10" xfId="6600" xr:uid="{00000000-0005-0000-0000-000006100000}"/>
    <cellStyle name="Normal 3 4 3 6 2" xfId="1560" xr:uid="{00000000-0005-0000-0000-000007100000}"/>
    <cellStyle name="Normal 3 4 3 6 2 2" xfId="2386" xr:uid="{00000000-0005-0000-0000-000008100000}"/>
    <cellStyle name="Normal 3 4 3 6 2 2 2" xfId="8334" xr:uid="{00000000-0005-0000-0000-000009100000}"/>
    <cellStyle name="Normal 3 4 3 6 2 3" xfId="3992" xr:uid="{00000000-0005-0000-0000-00000A100000}"/>
    <cellStyle name="Normal 3 4 3 6 2 3 2" xfId="9624" xr:uid="{00000000-0005-0000-0000-00000B100000}"/>
    <cellStyle name="Normal 3 4 3 6 2 4" xfId="4884" xr:uid="{00000000-0005-0000-0000-00000C100000}"/>
    <cellStyle name="Normal 3 4 3 6 2 4 2" xfId="10506" xr:uid="{00000000-0005-0000-0000-00000D100000}"/>
    <cellStyle name="Normal 3 4 3 6 2 5" xfId="7514" xr:uid="{00000000-0005-0000-0000-00000E100000}"/>
    <cellStyle name="Normal 3 4 3 6 3" xfId="1072" xr:uid="{00000000-0005-0000-0000-00000F100000}"/>
    <cellStyle name="Normal 3 4 3 6 3 2" xfId="3506" xr:uid="{00000000-0005-0000-0000-000010100000}"/>
    <cellStyle name="Normal 3 4 3 6 3 2 2" xfId="9144" xr:uid="{00000000-0005-0000-0000-000011100000}"/>
    <cellStyle name="Normal 3 4 3 6 3 3" xfId="7034" xr:uid="{00000000-0005-0000-0000-000012100000}"/>
    <cellStyle name="Normal 3 4 3 6 4" xfId="1906" xr:uid="{00000000-0005-0000-0000-000013100000}"/>
    <cellStyle name="Normal 3 4 3 6 4 2" xfId="7854" xr:uid="{00000000-0005-0000-0000-000014100000}"/>
    <cellStyle name="Normal 3 4 3 6 5" xfId="3052" xr:uid="{00000000-0005-0000-0000-000015100000}"/>
    <cellStyle name="Normal 3 4 3 6 5 2" xfId="8710" xr:uid="{00000000-0005-0000-0000-000016100000}"/>
    <cellStyle name="Normal 3 4 3 6 6" xfId="4404" xr:uid="{00000000-0005-0000-0000-000017100000}"/>
    <cellStyle name="Normal 3 4 3 6 6 2" xfId="10026" xr:uid="{00000000-0005-0000-0000-000018100000}"/>
    <cellStyle name="Normal 3 4 3 6 7" xfId="5206" xr:uid="{00000000-0005-0000-0000-000019100000}"/>
    <cellStyle name="Normal 3 4 3 6 7 2" xfId="10775" xr:uid="{00000000-0005-0000-0000-00001A100000}"/>
    <cellStyle name="Normal 3 4 3 6 8" xfId="5807" xr:uid="{00000000-0005-0000-0000-00001B100000}"/>
    <cellStyle name="Normal 3 4 3 6 8 2" xfId="11144" xr:uid="{00000000-0005-0000-0000-00001C100000}"/>
    <cellStyle name="Normal 3 4 3 6 9" xfId="6175" xr:uid="{00000000-0005-0000-0000-00001D100000}"/>
    <cellStyle name="Normal 3 4 3 6 9 2" xfId="11511" xr:uid="{00000000-0005-0000-0000-00001E100000}"/>
    <cellStyle name="Normal 3 4 3 7" xfId="730" xr:uid="{00000000-0005-0000-0000-00001F100000}"/>
    <cellStyle name="Normal 3 4 3 7 10" xfId="6699" xr:uid="{00000000-0005-0000-0000-000020100000}"/>
    <cellStyle name="Normal 3 4 3 7 2" xfId="1434" xr:uid="{00000000-0005-0000-0000-000021100000}"/>
    <cellStyle name="Normal 3 4 3 7 2 2" xfId="2260" xr:uid="{00000000-0005-0000-0000-000022100000}"/>
    <cellStyle name="Normal 3 4 3 7 2 2 2" xfId="8208" xr:uid="{00000000-0005-0000-0000-000023100000}"/>
    <cellStyle name="Normal 3 4 3 7 2 3" xfId="3866" xr:uid="{00000000-0005-0000-0000-000024100000}"/>
    <cellStyle name="Normal 3 4 3 7 2 3 2" xfId="9498" xr:uid="{00000000-0005-0000-0000-000025100000}"/>
    <cellStyle name="Normal 3 4 3 7 2 4" xfId="4758" xr:uid="{00000000-0005-0000-0000-000026100000}"/>
    <cellStyle name="Normal 3 4 3 7 2 4 2" xfId="10380" xr:uid="{00000000-0005-0000-0000-000027100000}"/>
    <cellStyle name="Normal 3 4 3 7 2 5" xfId="7388" xr:uid="{00000000-0005-0000-0000-000028100000}"/>
    <cellStyle name="Normal 3 4 3 7 3" xfId="941" xr:uid="{00000000-0005-0000-0000-000029100000}"/>
    <cellStyle name="Normal 3 4 3 7 3 2" xfId="3375" xr:uid="{00000000-0005-0000-0000-00002A100000}"/>
    <cellStyle name="Normal 3 4 3 7 3 2 2" xfId="9016" xr:uid="{00000000-0005-0000-0000-00002B100000}"/>
    <cellStyle name="Normal 3 4 3 7 3 3" xfId="6906" xr:uid="{00000000-0005-0000-0000-00002C100000}"/>
    <cellStyle name="Normal 3 4 3 7 4" xfId="1778" xr:uid="{00000000-0005-0000-0000-00002D100000}"/>
    <cellStyle name="Normal 3 4 3 7 4 2" xfId="7726" xr:uid="{00000000-0005-0000-0000-00002E100000}"/>
    <cellStyle name="Normal 3 4 3 7 5" xfId="3164" xr:uid="{00000000-0005-0000-0000-00002F100000}"/>
    <cellStyle name="Normal 3 4 3 7 5 2" xfId="8809" xr:uid="{00000000-0005-0000-0000-000030100000}"/>
    <cellStyle name="Normal 3 4 3 7 6" xfId="4276" xr:uid="{00000000-0005-0000-0000-000031100000}"/>
    <cellStyle name="Normal 3 4 3 7 6 2" xfId="9898" xr:uid="{00000000-0005-0000-0000-000032100000}"/>
    <cellStyle name="Normal 3 4 3 7 7" xfId="5539" xr:uid="{00000000-0005-0000-0000-000033100000}"/>
    <cellStyle name="Normal 3 4 3 7 7 2" xfId="10876" xr:uid="{00000000-0005-0000-0000-000034100000}"/>
    <cellStyle name="Normal 3 4 3 7 8" xfId="5906" xr:uid="{00000000-0005-0000-0000-000035100000}"/>
    <cellStyle name="Normal 3 4 3 7 8 2" xfId="11243" xr:uid="{00000000-0005-0000-0000-000036100000}"/>
    <cellStyle name="Normal 3 4 3 7 9" xfId="6276" xr:uid="{00000000-0005-0000-0000-000037100000}"/>
    <cellStyle name="Normal 3 4 3 7 9 2" xfId="11610" xr:uid="{00000000-0005-0000-0000-000038100000}"/>
    <cellStyle name="Normal 3 4 3 8" xfId="1194" xr:uid="{00000000-0005-0000-0000-000039100000}"/>
    <cellStyle name="Normal 3 4 3 8 2" xfId="2020" xr:uid="{00000000-0005-0000-0000-00003A100000}"/>
    <cellStyle name="Normal 3 4 3 8 2 2" xfId="7968" xr:uid="{00000000-0005-0000-0000-00003B100000}"/>
    <cellStyle name="Normal 3 4 3 8 3" xfId="3626" xr:uid="{00000000-0005-0000-0000-00003C100000}"/>
    <cellStyle name="Normal 3 4 3 8 3 2" xfId="9258" xr:uid="{00000000-0005-0000-0000-00003D100000}"/>
    <cellStyle name="Normal 3 4 3 8 4" xfId="4518" xr:uid="{00000000-0005-0000-0000-00003E100000}"/>
    <cellStyle name="Normal 3 4 3 8 4 2" xfId="10140" xr:uid="{00000000-0005-0000-0000-00003F100000}"/>
    <cellStyle name="Normal 3 4 3 8 5" xfId="7148" xr:uid="{00000000-0005-0000-0000-000040100000}"/>
    <cellStyle name="Normal 3 4 3 9" xfId="1294" xr:uid="{00000000-0005-0000-0000-000041100000}"/>
    <cellStyle name="Normal 3 4 3 9 2" xfId="2120" xr:uid="{00000000-0005-0000-0000-000042100000}"/>
    <cellStyle name="Normal 3 4 3 9 2 2" xfId="8068" xr:uid="{00000000-0005-0000-0000-000043100000}"/>
    <cellStyle name="Normal 3 4 3 9 3" xfId="3726" xr:uid="{00000000-0005-0000-0000-000044100000}"/>
    <cellStyle name="Normal 3 4 3 9 3 2" xfId="9358" xr:uid="{00000000-0005-0000-0000-000045100000}"/>
    <cellStyle name="Normal 3 4 3 9 4" xfId="4618" xr:uid="{00000000-0005-0000-0000-000046100000}"/>
    <cellStyle name="Normal 3 4 3 9 4 2" xfId="10240" xr:uid="{00000000-0005-0000-0000-000047100000}"/>
    <cellStyle name="Normal 3 4 3 9 5" xfId="7248" xr:uid="{00000000-0005-0000-0000-000048100000}"/>
    <cellStyle name="Normal 3 4 4" xfId="192" xr:uid="{00000000-0005-0000-0000-000049100000}"/>
    <cellStyle name="Normal 3 4 4 10" xfId="861" xr:uid="{00000000-0005-0000-0000-00004A100000}"/>
    <cellStyle name="Normal 3 4 4 10 2" xfId="3295" xr:uid="{00000000-0005-0000-0000-00004B100000}"/>
    <cellStyle name="Normal 3 4 4 10 2 2" xfId="8939" xr:uid="{00000000-0005-0000-0000-00004C100000}"/>
    <cellStyle name="Normal 3 4 4 10 3" xfId="6829" xr:uid="{00000000-0005-0000-0000-00004D100000}"/>
    <cellStyle name="Normal 3 4 4 11" xfId="1701" xr:uid="{00000000-0005-0000-0000-00004E100000}"/>
    <cellStyle name="Normal 3 4 4 11 2" xfId="2932" xr:uid="{00000000-0005-0000-0000-00004F100000}"/>
    <cellStyle name="Normal 3 4 4 11 2 2" xfId="8593" xr:uid="{00000000-0005-0000-0000-000050100000}"/>
    <cellStyle name="Normal 3 4 4 11 3" xfId="7649" xr:uid="{00000000-0005-0000-0000-000051100000}"/>
    <cellStyle name="Normal 3 4 4 12" xfId="2528" xr:uid="{00000000-0005-0000-0000-000052100000}"/>
    <cellStyle name="Normal 3 4 4 12 2" xfId="8465" xr:uid="{00000000-0005-0000-0000-000053100000}"/>
    <cellStyle name="Normal 3 4 4 13" xfId="4199" xr:uid="{00000000-0005-0000-0000-000054100000}"/>
    <cellStyle name="Normal 3 4 4 13 2" xfId="9821" xr:uid="{00000000-0005-0000-0000-000055100000}"/>
    <cellStyle name="Normal 3 4 4 14" xfId="5058" xr:uid="{00000000-0005-0000-0000-000056100000}"/>
    <cellStyle name="Normal 3 4 4 14 2" xfId="10658" xr:uid="{00000000-0005-0000-0000-000057100000}"/>
    <cellStyle name="Normal 3 4 4 15" xfId="5690" xr:uid="{00000000-0005-0000-0000-000058100000}"/>
    <cellStyle name="Normal 3 4 4 15 2" xfId="11027" xr:uid="{00000000-0005-0000-0000-000059100000}"/>
    <cellStyle name="Normal 3 4 4 16" xfId="6058" xr:uid="{00000000-0005-0000-0000-00005A100000}"/>
    <cellStyle name="Normal 3 4 4 16 2" xfId="11394" xr:uid="{00000000-0005-0000-0000-00005B100000}"/>
    <cellStyle name="Normal 3 4 4 17" xfId="6495" xr:uid="{00000000-0005-0000-0000-00005C100000}"/>
    <cellStyle name="Normal 3 4 4 2" xfId="221" xr:uid="{00000000-0005-0000-0000-00005D100000}"/>
    <cellStyle name="Normal 3 4 4 2 10" xfId="1717" xr:uid="{00000000-0005-0000-0000-00005E100000}"/>
    <cellStyle name="Normal 3 4 4 2 10 2" xfId="2961" xr:uid="{00000000-0005-0000-0000-00005F100000}"/>
    <cellStyle name="Normal 3 4 4 2 10 2 2" xfId="8619" xr:uid="{00000000-0005-0000-0000-000060100000}"/>
    <cellStyle name="Normal 3 4 4 2 10 3" xfId="7665" xr:uid="{00000000-0005-0000-0000-000061100000}"/>
    <cellStyle name="Normal 3 4 4 2 11" xfId="2593" xr:uid="{00000000-0005-0000-0000-000062100000}"/>
    <cellStyle name="Normal 3 4 4 2 11 2" xfId="8481" xr:uid="{00000000-0005-0000-0000-000063100000}"/>
    <cellStyle name="Normal 3 4 4 2 12" xfId="4215" xr:uid="{00000000-0005-0000-0000-000064100000}"/>
    <cellStyle name="Normal 3 4 4 2 12 2" xfId="9837" xr:uid="{00000000-0005-0000-0000-000065100000}"/>
    <cellStyle name="Normal 3 4 4 2 13" xfId="5087" xr:uid="{00000000-0005-0000-0000-000066100000}"/>
    <cellStyle name="Normal 3 4 4 2 13 2" xfId="10684" xr:uid="{00000000-0005-0000-0000-000067100000}"/>
    <cellStyle name="Normal 3 4 4 2 14" xfId="5716" xr:uid="{00000000-0005-0000-0000-000068100000}"/>
    <cellStyle name="Normal 3 4 4 2 14 2" xfId="11053" xr:uid="{00000000-0005-0000-0000-000069100000}"/>
    <cellStyle name="Normal 3 4 4 2 15" xfId="6084" xr:uid="{00000000-0005-0000-0000-00006A100000}"/>
    <cellStyle name="Normal 3 4 4 2 15 2" xfId="11420" xr:uid="{00000000-0005-0000-0000-00006B100000}"/>
    <cellStyle name="Normal 3 4 4 2 16" xfId="6521" xr:uid="{00000000-0005-0000-0000-00006C100000}"/>
    <cellStyle name="Normal 3 4 4 2 2" xfId="286" xr:uid="{00000000-0005-0000-0000-00006D100000}"/>
    <cellStyle name="Normal 3 4 4 2 2 10" xfId="6149" xr:uid="{00000000-0005-0000-0000-00006E100000}"/>
    <cellStyle name="Normal 3 4 4 2 2 10 2" xfId="11485" xr:uid="{00000000-0005-0000-0000-00006F100000}"/>
    <cellStyle name="Normal 3 4 4 2 2 11" xfId="6586" xr:uid="{00000000-0005-0000-0000-000070100000}"/>
    <cellStyle name="Normal 3 4 4 2 2 2" xfId="842" xr:uid="{00000000-0005-0000-0000-000071100000}"/>
    <cellStyle name="Normal 3 4 4 2 2 2 2" xfId="1056" xr:uid="{00000000-0005-0000-0000-000072100000}"/>
    <cellStyle name="Normal 3 4 4 2 2 2 2 2" xfId="3490" xr:uid="{00000000-0005-0000-0000-000073100000}"/>
    <cellStyle name="Normal 3 4 4 2 2 2 2 2 2" xfId="9128" xr:uid="{00000000-0005-0000-0000-000074100000}"/>
    <cellStyle name="Normal 3 4 4 2 2 2 2 3" xfId="7018" xr:uid="{00000000-0005-0000-0000-000075100000}"/>
    <cellStyle name="Normal 3 4 4 2 2 2 3" xfId="1890" xr:uid="{00000000-0005-0000-0000-000076100000}"/>
    <cellStyle name="Normal 3 4 4 2 2 2 3 2" xfId="7838" xr:uid="{00000000-0005-0000-0000-000077100000}"/>
    <cellStyle name="Normal 3 4 4 2 2 2 4" xfId="3276" xr:uid="{00000000-0005-0000-0000-000078100000}"/>
    <cellStyle name="Normal 3 4 4 2 2 2 4 2" xfId="8921" xr:uid="{00000000-0005-0000-0000-000079100000}"/>
    <cellStyle name="Normal 3 4 4 2 2 2 5" xfId="4388" xr:uid="{00000000-0005-0000-0000-00007A100000}"/>
    <cellStyle name="Normal 3 4 4 2 2 2 5 2" xfId="10010" xr:uid="{00000000-0005-0000-0000-00007B100000}"/>
    <cellStyle name="Normal 3 4 4 2 2 2 6" xfId="5651" xr:uid="{00000000-0005-0000-0000-00007C100000}"/>
    <cellStyle name="Normal 3 4 4 2 2 2 6 2" xfId="10988" xr:uid="{00000000-0005-0000-0000-00007D100000}"/>
    <cellStyle name="Normal 3 4 4 2 2 2 7" xfId="6018" xr:uid="{00000000-0005-0000-0000-00007E100000}"/>
    <cellStyle name="Normal 3 4 4 2 2 2 7 2" xfId="11355" xr:uid="{00000000-0005-0000-0000-00007F100000}"/>
    <cellStyle name="Normal 3 4 4 2 2 2 8" xfId="6388" xr:uid="{00000000-0005-0000-0000-000080100000}"/>
    <cellStyle name="Normal 3 4 4 2 2 2 8 2" xfId="11722" xr:uid="{00000000-0005-0000-0000-000081100000}"/>
    <cellStyle name="Normal 3 4 4 2 2 2 9" xfId="6811" xr:uid="{00000000-0005-0000-0000-000082100000}"/>
    <cellStyle name="Normal 3 4 4 2 2 3" xfId="1546" xr:uid="{00000000-0005-0000-0000-000083100000}"/>
    <cellStyle name="Normal 3 4 4 2 2 3 2" xfId="2372" xr:uid="{00000000-0005-0000-0000-000084100000}"/>
    <cellStyle name="Normal 3 4 4 2 2 3 2 2" xfId="8320" xr:uid="{00000000-0005-0000-0000-000085100000}"/>
    <cellStyle name="Normal 3 4 4 2 2 3 3" xfId="3978" xr:uid="{00000000-0005-0000-0000-000086100000}"/>
    <cellStyle name="Normal 3 4 4 2 2 3 3 2" xfId="9610" xr:uid="{00000000-0005-0000-0000-000087100000}"/>
    <cellStyle name="Normal 3 4 4 2 2 3 4" xfId="4870" xr:uid="{00000000-0005-0000-0000-000088100000}"/>
    <cellStyle name="Normal 3 4 4 2 2 3 4 2" xfId="10492" xr:uid="{00000000-0005-0000-0000-000089100000}"/>
    <cellStyle name="Normal 3 4 4 2 2 3 5" xfId="7500" xr:uid="{00000000-0005-0000-0000-00008A100000}"/>
    <cellStyle name="Normal 3 4 4 2 2 4" xfId="911" xr:uid="{00000000-0005-0000-0000-00008B100000}"/>
    <cellStyle name="Normal 3 4 4 2 2 4 2" xfId="3345" xr:uid="{00000000-0005-0000-0000-00008C100000}"/>
    <cellStyle name="Normal 3 4 4 2 2 4 2 2" xfId="8987" xr:uid="{00000000-0005-0000-0000-00008D100000}"/>
    <cellStyle name="Normal 3 4 4 2 2 4 3" xfId="6877" xr:uid="{00000000-0005-0000-0000-00008E100000}"/>
    <cellStyle name="Normal 3 4 4 2 2 5" xfId="1749" xr:uid="{00000000-0005-0000-0000-00008F100000}"/>
    <cellStyle name="Normal 3 4 4 2 2 5 2" xfId="7697" xr:uid="{00000000-0005-0000-0000-000090100000}"/>
    <cellStyle name="Normal 3 4 4 2 2 6" xfId="3026" xr:uid="{00000000-0005-0000-0000-000091100000}"/>
    <cellStyle name="Normal 3 4 4 2 2 6 2" xfId="8684" xr:uid="{00000000-0005-0000-0000-000092100000}"/>
    <cellStyle name="Normal 3 4 4 2 2 7" xfId="4247" xr:uid="{00000000-0005-0000-0000-000093100000}"/>
    <cellStyle name="Normal 3 4 4 2 2 7 2" xfId="9869" xr:uid="{00000000-0005-0000-0000-000094100000}"/>
    <cellStyle name="Normal 3 4 4 2 2 8" xfId="5152" xr:uid="{00000000-0005-0000-0000-000095100000}"/>
    <cellStyle name="Normal 3 4 4 2 2 8 2" xfId="10749" xr:uid="{00000000-0005-0000-0000-000096100000}"/>
    <cellStyle name="Normal 3 4 4 2 2 9" xfId="5781" xr:uid="{00000000-0005-0000-0000-000097100000}"/>
    <cellStyle name="Normal 3 4 4 2 2 9 2" xfId="11118" xr:uid="{00000000-0005-0000-0000-000098100000}"/>
    <cellStyle name="Normal 3 4 4 2 3" xfId="380" xr:uid="{00000000-0005-0000-0000-000099100000}"/>
    <cellStyle name="Normal 3 4 4 2 3 10" xfId="6620" xr:uid="{00000000-0005-0000-0000-00009A100000}"/>
    <cellStyle name="Normal 3 4 4 2 3 2" xfId="1580" xr:uid="{00000000-0005-0000-0000-00009B100000}"/>
    <cellStyle name="Normal 3 4 4 2 3 2 2" xfId="2406" xr:uid="{00000000-0005-0000-0000-00009C100000}"/>
    <cellStyle name="Normal 3 4 4 2 3 2 2 2" xfId="8354" xr:uid="{00000000-0005-0000-0000-00009D100000}"/>
    <cellStyle name="Normal 3 4 4 2 3 2 3" xfId="4012" xr:uid="{00000000-0005-0000-0000-00009E100000}"/>
    <cellStyle name="Normal 3 4 4 2 3 2 3 2" xfId="9644" xr:uid="{00000000-0005-0000-0000-00009F100000}"/>
    <cellStyle name="Normal 3 4 4 2 3 2 4" xfId="4904" xr:uid="{00000000-0005-0000-0000-0000A0100000}"/>
    <cellStyle name="Normal 3 4 4 2 3 2 4 2" xfId="10526" xr:uid="{00000000-0005-0000-0000-0000A1100000}"/>
    <cellStyle name="Normal 3 4 4 2 3 2 5" xfId="7534" xr:uid="{00000000-0005-0000-0000-0000A2100000}"/>
    <cellStyle name="Normal 3 4 4 2 3 3" xfId="1094" xr:uid="{00000000-0005-0000-0000-0000A3100000}"/>
    <cellStyle name="Normal 3 4 4 2 3 3 2" xfId="3528" xr:uid="{00000000-0005-0000-0000-0000A4100000}"/>
    <cellStyle name="Normal 3 4 4 2 3 3 2 2" xfId="9166" xr:uid="{00000000-0005-0000-0000-0000A5100000}"/>
    <cellStyle name="Normal 3 4 4 2 3 3 3" xfId="7056" xr:uid="{00000000-0005-0000-0000-0000A6100000}"/>
    <cellStyle name="Normal 3 4 4 2 3 4" xfId="1928" xr:uid="{00000000-0005-0000-0000-0000A7100000}"/>
    <cellStyle name="Normal 3 4 4 2 3 4 2" xfId="7876" xr:uid="{00000000-0005-0000-0000-0000A8100000}"/>
    <cellStyle name="Normal 3 4 4 2 3 5" xfId="3077" xr:uid="{00000000-0005-0000-0000-0000A9100000}"/>
    <cellStyle name="Normal 3 4 4 2 3 5 2" xfId="8730" xr:uid="{00000000-0005-0000-0000-0000AA100000}"/>
    <cellStyle name="Normal 3 4 4 2 3 6" xfId="4426" xr:uid="{00000000-0005-0000-0000-0000AB100000}"/>
    <cellStyle name="Normal 3 4 4 2 3 6 2" xfId="10048" xr:uid="{00000000-0005-0000-0000-0000AC100000}"/>
    <cellStyle name="Normal 3 4 4 2 3 7" xfId="5272" xr:uid="{00000000-0005-0000-0000-0000AD100000}"/>
    <cellStyle name="Normal 3 4 4 2 3 7 2" xfId="10795" xr:uid="{00000000-0005-0000-0000-0000AE100000}"/>
    <cellStyle name="Normal 3 4 4 2 3 8" xfId="5827" xr:uid="{00000000-0005-0000-0000-0000AF100000}"/>
    <cellStyle name="Normal 3 4 4 2 3 8 2" xfId="11164" xr:uid="{00000000-0005-0000-0000-0000B0100000}"/>
    <cellStyle name="Normal 3 4 4 2 3 9" xfId="6196" xr:uid="{00000000-0005-0000-0000-0000B1100000}"/>
    <cellStyle name="Normal 3 4 4 2 3 9 2" xfId="11531" xr:uid="{00000000-0005-0000-0000-0000B2100000}"/>
    <cellStyle name="Normal 3 4 4 2 4" xfId="777" xr:uid="{00000000-0005-0000-0000-0000B3100000}"/>
    <cellStyle name="Normal 3 4 4 2 4 10" xfId="6746" xr:uid="{00000000-0005-0000-0000-0000B4100000}"/>
    <cellStyle name="Normal 3 4 4 2 4 2" xfId="1481" xr:uid="{00000000-0005-0000-0000-0000B5100000}"/>
    <cellStyle name="Normal 3 4 4 2 4 2 2" xfId="2307" xr:uid="{00000000-0005-0000-0000-0000B6100000}"/>
    <cellStyle name="Normal 3 4 4 2 4 2 2 2" xfId="8255" xr:uid="{00000000-0005-0000-0000-0000B7100000}"/>
    <cellStyle name="Normal 3 4 4 2 4 2 3" xfId="3913" xr:uid="{00000000-0005-0000-0000-0000B8100000}"/>
    <cellStyle name="Normal 3 4 4 2 4 2 3 2" xfId="9545" xr:uid="{00000000-0005-0000-0000-0000B9100000}"/>
    <cellStyle name="Normal 3 4 4 2 4 2 4" xfId="4805" xr:uid="{00000000-0005-0000-0000-0000BA100000}"/>
    <cellStyle name="Normal 3 4 4 2 4 2 4 2" xfId="10427" xr:uid="{00000000-0005-0000-0000-0000BB100000}"/>
    <cellStyle name="Normal 3 4 4 2 4 2 5" xfId="7435" xr:uid="{00000000-0005-0000-0000-0000BC100000}"/>
    <cellStyle name="Normal 3 4 4 2 4 3" xfId="991" xr:uid="{00000000-0005-0000-0000-0000BD100000}"/>
    <cellStyle name="Normal 3 4 4 2 4 3 2" xfId="3425" xr:uid="{00000000-0005-0000-0000-0000BE100000}"/>
    <cellStyle name="Normal 3 4 4 2 4 3 2 2" xfId="9063" xr:uid="{00000000-0005-0000-0000-0000BF100000}"/>
    <cellStyle name="Normal 3 4 4 2 4 3 3" xfId="6953" xr:uid="{00000000-0005-0000-0000-0000C0100000}"/>
    <cellStyle name="Normal 3 4 4 2 4 4" xfId="1825" xr:uid="{00000000-0005-0000-0000-0000C1100000}"/>
    <cellStyle name="Normal 3 4 4 2 4 4 2" xfId="7773" xr:uid="{00000000-0005-0000-0000-0000C2100000}"/>
    <cellStyle name="Normal 3 4 4 2 4 5" xfId="3211" xr:uid="{00000000-0005-0000-0000-0000C3100000}"/>
    <cellStyle name="Normal 3 4 4 2 4 5 2" xfId="8856" xr:uid="{00000000-0005-0000-0000-0000C4100000}"/>
    <cellStyle name="Normal 3 4 4 2 4 6" xfId="4323" xr:uid="{00000000-0005-0000-0000-0000C5100000}"/>
    <cellStyle name="Normal 3 4 4 2 4 6 2" xfId="9945" xr:uid="{00000000-0005-0000-0000-0000C6100000}"/>
    <cellStyle name="Normal 3 4 4 2 4 7" xfId="5586" xr:uid="{00000000-0005-0000-0000-0000C7100000}"/>
    <cellStyle name="Normal 3 4 4 2 4 7 2" xfId="10923" xr:uid="{00000000-0005-0000-0000-0000C8100000}"/>
    <cellStyle name="Normal 3 4 4 2 4 8" xfId="5953" xr:uid="{00000000-0005-0000-0000-0000C9100000}"/>
    <cellStyle name="Normal 3 4 4 2 4 8 2" xfId="11290" xr:uid="{00000000-0005-0000-0000-0000CA100000}"/>
    <cellStyle name="Normal 3 4 4 2 4 9" xfId="6323" xr:uid="{00000000-0005-0000-0000-0000CB100000}"/>
    <cellStyle name="Normal 3 4 4 2 4 9 2" xfId="11657" xr:uid="{00000000-0005-0000-0000-0000CC100000}"/>
    <cellStyle name="Normal 3 4 4 2 5" xfId="1242" xr:uid="{00000000-0005-0000-0000-0000CD100000}"/>
    <cellStyle name="Normal 3 4 4 2 5 2" xfId="2068" xr:uid="{00000000-0005-0000-0000-0000CE100000}"/>
    <cellStyle name="Normal 3 4 4 2 5 2 2" xfId="8016" xr:uid="{00000000-0005-0000-0000-0000CF100000}"/>
    <cellStyle name="Normal 3 4 4 2 5 3" xfId="3674" xr:uid="{00000000-0005-0000-0000-0000D0100000}"/>
    <cellStyle name="Normal 3 4 4 2 5 3 2" xfId="9306" xr:uid="{00000000-0005-0000-0000-0000D1100000}"/>
    <cellStyle name="Normal 3 4 4 2 5 4" xfId="4566" xr:uid="{00000000-0005-0000-0000-0000D2100000}"/>
    <cellStyle name="Normal 3 4 4 2 5 4 2" xfId="10188" xr:uid="{00000000-0005-0000-0000-0000D3100000}"/>
    <cellStyle name="Normal 3 4 4 2 5 5" xfId="7196" xr:uid="{00000000-0005-0000-0000-0000D4100000}"/>
    <cellStyle name="Normal 3 4 4 2 6" xfId="1342" xr:uid="{00000000-0005-0000-0000-0000D5100000}"/>
    <cellStyle name="Normal 3 4 4 2 6 2" xfId="2168" xr:uid="{00000000-0005-0000-0000-0000D6100000}"/>
    <cellStyle name="Normal 3 4 4 2 6 2 2" xfId="8116" xr:uid="{00000000-0005-0000-0000-0000D7100000}"/>
    <cellStyle name="Normal 3 4 4 2 6 3" xfId="3774" xr:uid="{00000000-0005-0000-0000-0000D8100000}"/>
    <cellStyle name="Normal 3 4 4 2 6 3 2" xfId="9406" xr:uid="{00000000-0005-0000-0000-0000D9100000}"/>
    <cellStyle name="Normal 3 4 4 2 6 4" xfId="4666" xr:uid="{00000000-0005-0000-0000-0000DA100000}"/>
    <cellStyle name="Normal 3 4 4 2 6 4 2" xfId="10288" xr:uid="{00000000-0005-0000-0000-0000DB100000}"/>
    <cellStyle name="Normal 3 4 4 2 6 5" xfId="7296" xr:uid="{00000000-0005-0000-0000-0000DC100000}"/>
    <cellStyle name="Normal 3 4 4 2 7" xfId="1404" xr:uid="{00000000-0005-0000-0000-0000DD100000}"/>
    <cellStyle name="Normal 3 4 4 2 7 2" xfId="2230" xr:uid="{00000000-0005-0000-0000-0000DE100000}"/>
    <cellStyle name="Normal 3 4 4 2 7 2 2" xfId="8178" xr:uid="{00000000-0005-0000-0000-0000DF100000}"/>
    <cellStyle name="Normal 3 4 4 2 7 3" xfId="3836" xr:uid="{00000000-0005-0000-0000-0000E0100000}"/>
    <cellStyle name="Normal 3 4 4 2 7 3 2" xfId="9468" xr:uid="{00000000-0005-0000-0000-0000E1100000}"/>
    <cellStyle name="Normal 3 4 4 2 7 4" xfId="4728" xr:uid="{00000000-0005-0000-0000-0000E2100000}"/>
    <cellStyle name="Normal 3 4 4 2 7 4 2" xfId="10350" xr:uid="{00000000-0005-0000-0000-0000E3100000}"/>
    <cellStyle name="Normal 3 4 4 2 7 5" xfId="7358" xr:uid="{00000000-0005-0000-0000-0000E4100000}"/>
    <cellStyle name="Normal 3 4 4 2 8" xfId="1675" xr:uid="{00000000-0005-0000-0000-0000E5100000}"/>
    <cellStyle name="Normal 3 4 4 2 8 2" xfId="2501" xr:uid="{00000000-0005-0000-0000-0000E6100000}"/>
    <cellStyle name="Normal 3 4 4 2 8 2 2" xfId="8449" xr:uid="{00000000-0005-0000-0000-0000E7100000}"/>
    <cellStyle name="Normal 3 4 4 2 8 3" xfId="4107" xr:uid="{00000000-0005-0000-0000-0000E8100000}"/>
    <cellStyle name="Normal 3 4 4 2 8 3 2" xfId="9739" xr:uid="{00000000-0005-0000-0000-0000E9100000}"/>
    <cellStyle name="Normal 3 4 4 2 8 4" xfId="4999" xr:uid="{00000000-0005-0000-0000-0000EA100000}"/>
    <cellStyle name="Normal 3 4 4 2 8 4 2" xfId="10621" xr:uid="{00000000-0005-0000-0000-0000EB100000}"/>
    <cellStyle name="Normal 3 4 4 2 8 5" xfId="7629" xr:uid="{00000000-0005-0000-0000-0000EC100000}"/>
    <cellStyle name="Normal 3 4 4 2 9" xfId="878" xr:uid="{00000000-0005-0000-0000-0000ED100000}"/>
    <cellStyle name="Normal 3 4 4 2 9 2" xfId="3312" xr:uid="{00000000-0005-0000-0000-0000EE100000}"/>
    <cellStyle name="Normal 3 4 4 2 9 2 2" xfId="8955" xr:uid="{00000000-0005-0000-0000-0000EF100000}"/>
    <cellStyle name="Normal 3 4 4 2 9 3" xfId="6845" xr:uid="{00000000-0005-0000-0000-0000F0100000}"/>
    <cellStyle name="Normal 3 4 4 3" xfId="260" xr:uid="{00000000-0005-0000-0000-0000F1100000}"/>
    <cellStyle name="Normal 3 4 4 3 10" xfId="6123" xr:uid="{00000000-0005-0000-0000-0000F2100000}"/>
    <cellStyle name="Normal 3 4 4 3 10 2" xfId="11459" xr:uid="{00000000-0005-0000-0000-0000F3100000}"/>
    <cellStyle name="Normal 3 4 4 3 11" xfId="6560" xr:uid="{00000000-0005-0000-0000-0000F4100000}"/>
    <cellStyle name="Normal 3 4 4 3 2" xfId="816" xr:uid="{00000000-0005-0000-0000-0000F5100000}"/>
    <cellStyle name="Normal 3 4 4 3 2 2" xfId="1030" xr:uid="{00000000-0005-0000-0000-0000F6100000}"/>
    <cellStyle name="Normal 3 4 4 3 2 2 2" xfId="3464" xr:uid="{00000000-0005-0000-0000-0000F7100000}"/>
    <cellStyle name="Normal 3 4 4 3 2 2 2 2" xfId="9102" xr:uid="{00000000-0005-0000-0000-0000F8100000}"/>
    <cellStyle name="Normal 3 4 4 3 2 2 3" xfId="6992" xr:uid="{00000000-0005-0000-0000-0000F9100000}"/>
    <cellStyle name="Normal 3 4 4 3 2 3" xfId="1864" xr:uid="{00000000-0005-0000-0000-0000FA100000}"/>
    <cellStyle name="Normal 3 4 4 3 2 3 2" xfId="7812" xr:uid="{00000000-0005-0000-0000-0000FB100000}"/>
    <cellStyle name="Normal 3 4 4 3 2 4" xfId="3250" xr:uid="{00000000-0005-0000-0000-0000FC100000}"/>
    <cellStyle name="Normal 3 4 4 3 2 4 2" xfId="8895" xr:uid="{00000000-0005-0000-0000-0000FD100000}"/>
    <cellStyle name="Normal 3 4 4 3 2 5" xfId="4362" xr:uid="{00000000-0005-0000-0000-0000FE100000}"/>
    <cellStyle name="Normal 3 4 4 3 2 5 2" xfId="9984" xr:uid="{00000000-0005-0000-0000-0000FF100000}"/>
    <cellStyle name="Normal 3 4 4 3 2 6" xfId="5625" xr:uid="{00000000-0005-0000-0000-000000110000}"/>
    <cellStyle name="Normal 3 4 4 3 2 6 2" xfId="10962" xr:uid="{00000000-0005-0000-0000-000001110000}"/>
    <cellStyle name="Normal 3 4 4 3 2 7" xfId="5992" xr:uid="{00000000-0005-0000-0000-000002110000}"/>
    <cellStyle name="Normal 3 4 4 3 2 7 2" xfId="11329" xr:uid="{00000000-0005-0000-0000-000003110000}"/>
    <cellStyle name="Normal 3 4 4 3 2 8" xfId="6362" xr:uid="{00000000-0005-0000-0000-000004110000}"/>
    <cellStyle name="Normal 3 4 4 3 2 8 2" xfId="11696" xr:uid="{00000000-0005-0000-0000-000005110000}"/>
    <cellStyle name="Normal 3 4 4 3 2 9" xfId="6785" xr:uid="{00000000-0005-0000-0000-000006110000}"/>
    <cellStyle name="Normal 3 4 4 3 3" xfId="1520" xr:uid="{00000000-0005-0000-0000-000007110000}"/>
    <cellStyle name="Normal 3 4 4 3 3 2" xfId="2346" xr:uid="{00000000-0005-0000-0000-000008110000}"/>
    <cellStyle name="Normal 3 4 4 3 3 2 2" xfId="8294" xr:uid="{00000000-0005-0000-0000-000009110000}"/>
    <cellStyle name="Normal 3 4 4 3 3 3" xfId="3952" xr:uid="{00000000-0005-0000-0000-00000A110000}"/>
    <cellStyle name="Normal 3 4 4 3 3 3 2" xfId="9584" xr:uid="{00000000-0005-0000-0000-00000B110000}"/>
    <cellStyle name="Normal 3 4 4 3 3 4" xfId="4844" xr:uid="{00000000-0005-0000-0000-00000C110000}"/>
    <cellStyle name="Normal 3 4 4 3 3 4 2" xfId="10466" xr:uid="{00000000-0005-0000-0000-00000D110000}"/>
    <cellStyle name="Normal 3 4 4 3 3 5" xfId="7474" xr:uid="{00000000-0005-0000-0000-00000E110000}"/>
    <cellStyle name="Normal 3 4 4 3 4" xfId="894" xr:uid="{00000000-0005-0000-0000-00000F110000}"/>
    <cellStyle name="Normal 3 4 4 3 4 2" xfId="3328" xr:uid="{00000000-0005-0000-0000-000010110000}"/>
    <cellStyle name="Normal 3 4 4 3 4 2 2" xfId="8971" xr:uid="{00000000-0005-0000-0000-000011110000}"/>
    <cellStyle name="Normal 3 4 4 3 4 3" xfId="6861" xr:uid="{00000000-0005-0000-0000-000012110000}"/>
    <cellStyle name="Normal 3 4 4 3 5" xfId="1733" xr:uid="{00000000-0005-0000-0000-000013110000}"/>
    <cellStyle name="Normal 3 4 4 3 5 2" xfId="7681" xr:uid="{00000000-0005-0000-0000-000014110000}"/>
    <cellStyle name="Normal 3 4 4 3 6" xfId="3000" xr:uid="{00000000-0005-0000-0000-000015110000}"/>
    <cellStyle name="Normal 3 4 4 3 6 2" xfId="8658" xr:uid="{00000000-0005-0000-0000-000016110000}"/>
    <cellStyle name="Normal 3 4 4 3 7" xfId="4231" xr:uid="{00000000-0005-0000-0000-000017110000}"/>
    <cellStyle name="Normal 3 4 4 3 7 2" xfId="9853" xr:uid="{00000000-0005-0000-0000-000018110000}"/>
    <cellStyle name="Normal 3 4 4 3 8" xfId="5126" xr:uid="{00000000-0005-0000-0000-000019110000}"/>
    <cellStyle name="Normal 3 4 4 3 8 2" xfId="10723" xr:uid="{00000000-0005-0000-0000-00001A110000}"/>
    <cellStyle name="Normal 3 4 4 3 9" xfId="5755" xr:uid="{00000000-0005-0000-0000-00001B110000}"/>
    <cellStyle name="Normal 3 4 4 3 9 2" xfId="11092" xr:uid="{00000000-0005-0000-0000-00001C110000}"/>
    <cellStyle name="Normal 3 4 4 4" xfId="304" xr:uid="{00000000-0005-0000-0000-00001D110000}"/>
    <cellStyle name="Normal 3 4 4 4 10" xfId="6604" xr:uid="{00000000-0005-0000-0000-00001E110000}"/>
    <cellStyle name="Normal 3 4 4 4 2" xfId="1564" xr:uid="{00000000-0005-0000-0000-00001F110000}"/>
    <cellStyle name="Normal 3 4 4 4 2 2" xfId="2390" xr:uid="{00000000-0005-0000-0000-000020110000}"/>
    <cellStyle name="Normal 3 4 4 4 2 2 2" xfId="8338" xr:uid="{00000000-0005-0000-0000-000021110000}"/>
    <cellStyle name="Normal 3 4 4 4 2 3" xfId="3996" xr:uid="{00000000-0005-0000-0000-000022110000}"/>
    <cellStyle name="Normal 3 4 4 4 2 3 2" xfId="9628" xr:uid="{00000000-0005-0000-0000-000023110000}"/>
    <cellStyle name="Normal 3 4 4 4 2 4" xfId="4888" xr:uid="{00000000-0005-0000-0000-000024110000}"/>
    <cellStyle name="Normal 3 4 4 4 2 4 2" xfId="10510" xr:uid="{00000000-0005-0000-0000-000025110000}"/>
    <cellStyle name="Normal 3 4 4 4 2 5" xfId="7518" xr:uid="{00000000-0005-0000-0000-000026110000}"/>
    <cellStyle name="Normal 3 4 4 4 3" xfId="1076" xr:uid="{00000000-0005-0000-0000-000027110000}"/>
    <cellStyle name="Normal 3 4 4 4 3 2" xfId="3510" xr:uid="{00000000-0005-0000-0000-000028110000}"/>
    <cellStyle name="Normal 3 4 4 4 3 2 2" xfId="9148" xr:uid="{00000000-0005-0000-0000-000029110000}"/>
    <cellStyle name="Normal 3 4 4 4 3 3" xfId="7038" xr:uid="{00000000-0005-0000-0000-00002A110000}"/>
    <cellStyle name="Normal 3 4 4 4 4" xfId="1910" xr:uid="{00000000-0005-0000-0000-00002B110000}"/>
    <cellStyle name="Normal 3 4 4 4 4 2" xfId="7858" xr:uid="{00000000-0005-0000-0000-00002C110000}"/>
    <cellStyle name="Normal 3 4 4 4 5" xfId="3056" xr:uid="{00000000-0005-0000-0000-00002D110000}"/>
    <cellStyle name="Normal 3 4 4 4 5 2" xfId="8714" xr:uid="{00000000-0005-0000-0000-00002E110000}"/>
    <cellStyle name="Normal 3 4 4 4 6" xfId="4408" xr:uid="{00000000-0005-0000-0000-00002F110000}"/>
    <cellStyle name="Normal 3 4 4 4 6 2" xfId="10030" xr:uid="{00000000-0005-0000-0000-000030110000}"/>
    <cellStyle name="Normal 3 4 4 4 7" xfId="5210" xr:uid="{00000000-0005-0000-0000-000031110000}"/>
    <cellStyle name="Normal 3 4 4 4 7 2" xfId="10779" xr:uid="{00000000-0005-0000-0000-000032110000}"/>
    <cellStyle name="Normal 3 4 4 4 8" xfId="5811" xr:uid="{00000000-0005-0000-0000-000033110000}"/>
    <cellStyle name="Normal 3 4 4 4 8 2" xfId="11148" xr:uid="{00000000-0005-0000-0000-000034110000}"/>
    <cellStyle name="Normal 3 4 4 4 9" xfId="6179" xr:uid="{00000000-0005-0000-0000-000035110000}"/>
    <cellStyle name="Normal 3 4 4 4 9 2" xfId="11515" xr:uid="{00000000-0005-0000-0000-000036110000}"/>
    <cellStyle name="Normal 3 4 4 5" xfId="751" xr:uid="{00000000-0005-0000-0000-000037110000}"/>
    <cellStyle name="Normal 3 4 4 5 10" xfId="6720" xr:uid="{00000000-0005-0000-0000-000038110000}"/>
    <cellStyle name="Normal 3 4 4 5 2" xfId="1455" xr:uid="{00000000-0005-0000-0000-000039110000}"/>
    <cellStyle name="Normal 3 4 4 5 2 2" xfId="2281" xr:uid="{00000000-0005-0000-0000-00003A110000}"/>
    <cellStyle name="Normal 3 4 4 5 2 2 2" xfId="8229" xr:uid="{00000000-0005-0000-0000-00003B110000}"/>
    <cellStyle name="Normal 3 4 4 5 2 3" xfId="3887" xr:uid="{00000000-0005-0000-0000-00003C110000}"/>
    <cellStyle name="Normal 3 4 4 5 2 3 2" xfId="9519" xr:uid="{00000000-0005-0000-0000-00003D110000}"/>
    <cellStyle name="Normal 3 4 4 5 2 4" xfId="4779" xr:uid="{00000000-0005-0000-0000-00003E110000}"/>
    <cellStyle name="Normal 3 4 4 5 2 4 2" xfId="10401" xr:uid="{00000000-0005-0000-0000-00003F110000}"/>
    <cellStyle name="Normal 3 4 4 5 2 5" xfId="7409" xr:uid="{00000000-0005-0000-0000-000040110000}"/>
    <cellStyle name="Normal 3 4 4 5 3" xfId="965" xr:uid="{00000000-0005-0000-0000-000041110000}"/>
    <cellStyle name="Normal 3 4 4 5 3 2" xfId="3399" xr:uid="{00000000-0005-0000-0000-000042110000}"/>
    <cellStyle name="Normal 3 4 4 5 3 2 2" xfId="9037" xr:uid="{00000000-0005-0000-0000-000043110000}"/>
    <cellStyle name="Normal 3 4 4 5 3 3" xfId="6927" xr:uid="{00000000-0005-0000-0000-000044110000}"/>
    <cellStyle name="Normal 3 4 4 5 4" xfId="1799" xr:uid="{00000000-0005-0000-0000-000045110000}"/>
    <cellStyle name="Normal 3 4 4 5 4 2" xfId="7747" xr:uid="{00000000-0005-0000-0000-000046110000}"/>
    <cellStyle name="Normal 3 4 4 5 5" xfId="3185" xr:uid="{00000000-0005-0000-0000-000047110000}"/>
    <cellStyle name="Normal 3 4 4 5 5 2" xfId="8830" xr:uid="{00000000-0005-0000-0000-000048110000}"/>
    <cellStyle name="Normal 3 4 4 5 6" xfId="4297" xr:uid="{00000000-0005-0000-0000-000049110000}"/>
    <cellStyle name="Normal 3 4 4 5 6 2" xfId="9919" xr:uid="{00000000-0005-0000-0000-00004A110000}"/>
    <cellStyle name="Normal 3 4 4 5 7" xfId="5560" xr:uid="{00000000-0005-0000-0000-00004B110000}"/>
    <cellStyle name="Normal 3 4 4 5 7 2" xfId="10897" xr:uid="{00000000-0005-0000-0000-00004C110000}"/>
    <cellStyle name="Normal 3 4 4 5 8" xfId="5927" xr:uid="{00000000-0005-0000-0000-00004D110000}"/>
    <cellStyle name="Normal 3 4 4 5 8 2" xfId="11264" xr:uid="{00000000-0005-0000-0000-00004E110000}"/>
    <cellStyle name="Normal 3 4 4 5 9" xfId="6297" xr:uid="{00000000-0005-0000-0000-00004F110000}"/>
    <cellStyle name="Normal 3 4 4 5 9 2" xfId="11631" xr:uid="{00000000-0005-0000-0000-000050110000}"/>
    <cellStyle name="Normal 3 4 4 6" xfId="1204" xr:uid="{00000000-0005-0000-0000-000051110000}"/>
    <cellStyle name="Normal 3 4 4 6 2" xfId="2030" xr:uid="{00000000-0005-0000-0000-000052110000}"/>
    <cellStyle name="Normal 3 4 4 6 2 2" xfId="7978" xr:uid="{00000000-0005-0000-0000-000053110000}"/>
    <cellStyle name="Normal 3 4 4 6 3" xfId="3636" xr:uid="{00000000-0005-0000-0000-000054110000}"/>
    <cellStyle name="Normal 3 4 4 6 3 2" xfId="9268" xr:uid="{00000000-0005-0000-0000-000055110000}"/>
    <cellStyle name="Normal 3 4 4 6 4" xfId="4528" xr:uid="{00000000-0005-0000-0000-000056110000}"/>
    <cellStyle name="Normal 3 4 4 6 4 2" xfId="10150" xr:uid="{00000000-0005-0000-0000-000057110000}"/>
    <cellStyle name="Normal 3 4 4 6 5" xfId="7158" xr:uid="{00000000-0005-0000-0000-000058110000}"/>
    <cellStyle name="Normal 3 4 4 7" xfId="1304" xr:uid="{00000000-0005-0000-0000-000059110000}"/>
    <cellStyle name="Normal 3 4 4 7 2" xfId="2130" xr:uid="{00000000-0005-0000-0000-00005A110000}"/>
    <cellStyle name="Normal 3 4 4 7 2 2" xfId="8078" xr:uid="{00000000-0005-0000-0000-00005B110000}"/>
    <cellStyle name="Normal 3 4 4 7 3" xfId="3736" xr:uid="{00000000-0005-0000-0000-00005C110000}"/>
    <cellStyle name="Normal 3 4 4 7 3 2" xfId="9368" xr:uid="{00000000-0005-0000-0000-00005D110000}"/>
    <cellStyle name="Normal 3 4 4 7 4" xfId="4628" xr:uid="{00000000-0005-0000-0000-00005E110000}"/>
    <cellStyle name="Normal 3 4 4 7 4 2" xfId="10250" xr:uid="{00000000-0005-0000-0000-00005F110000}"/>
    <cellStyle name="Normal 3 4 4 7 5" xfId="7258" xr:uid="{00000000-0005-0000-0000-000060110000}"/>
    <cellStyle name="Normal 3 4 4 8" xfId="1366" xr:uid="{00000000-0005-0000-0000-000061110000}"/>
    <cellStyle name="Normal 3 4 4 8 2" xfId="2192" xr:uid="{00000000-0005-0000-0000-000062110000}"/>
    <cellStyle name="Normal 3 4 4 8 2 2" xfId="8140" xr:uid="{00000000-0005-0000-0000-000063110000}"/>
    <cellStyle name="Normal 3 4 4 8 3" xfId="3798" xr:uid="{00000000-0005-0000-0000-000064110000}"/>
    <cellStyle name="Normal 3 4 4 8 3 2" xfId="9430" xr:uid="{00000000-0005-0000-0000-000065110000}"/>
    <cellStyle name="Normal 3 4 4 8 4" xfId="4690" xr:uid="{00000000-0005-0000-0000-000066110000}"/>
    <cellStyle name="Normal 3 4 4 8 4 2" xfId="10312" xr:uid="{00000000-0005-0000-0000-000067110000}"/>
    <cellStyle name="Normal 3 4 4 8 5" xfId="7320" xr:uid="{00000000-0005-0000-0000-000068110000}"/>
    <cellStyle name="Normal 3 4 4 9" xfId="1659" xr:uid="{00000000-0005-0000-0000-000069110000}"/>
    <cellStyle name="Normal 3 4 4 9 2" xfId="2485" xr:uid="{00000000-0005-0000-0000-00006A110000}"/>
    <cellStyle name="Normal 3 4 4 9 2 2" xfId="8433" xr:uid="{00000000-0005-0000-0000-00006B110000}"/>
    <cellStyle name="Normal 3 4 4 9 3" xfId="4091" xr:uid="{00000000-0005-0000-0000-00006C110000}"/>
    <cellStyle name="Normal 3 4 4 9 3 2" xfId="9723" xr:uid="{00000000-0005-0000-0000-00006D110000}"/>
    <cellStyle name="Normal 3 4 4 9 4" xfId="4983" xr:uid="{00000000-0005-0000-0000-00006E110000}"/>
    <cellStyle name="Normal 3 4 4 9 4 2" xfId="10605" xr:uid="{00000000-0005-0000-0000-00006F110000}"/>
    <cellStyle name="Normal 3 4 4 9 5" xfId="7613" xr:uid="{00000000-0005-0000-0000-000070110000}"/>
    <cellStyle name="Normal 3 4 5" xfId="203" xr:uid="{00000000-0005-0000-0000-000071110000}"/>
    <cellStyle name="Normal 3 4 5 10" xfId="1709" xr:uid="{00000000-0005-0000-0000-000072110000}"/>
    <cellStyle name="Normal 3 4 5 10 2" xfId="2943" xr:uid="{00000000-0005-0000-0000-000073110000}"/>
    <cellStyle name="Normal 3 4 5 10 2 2" xfId="8603" xr:uid="{00000000-0005-0000-0000-000074110000}"/>
    <cellStyle name="Normal 3 4 5 10 3" xfId="7657" xr:uid="{00000000-0005-0000-0000-000075110000}"/>
    <cellStyle name="Normal 3 4 5 11" xfId="2585" xr:uid="{00000000-0005-0000-0000-000076110000}"/>
    <cellStyle name="Normal 3 4 5 11 2" xfId="8473" xr:uid="{00000000-0005-0000-0000-000077110000}"/>
    <cellStyle name="Normal 3 4 5 12" xfId="4207" xr:uid="{00000000-0005-0000-0000-000078110000}"/>
    <cellStyle name="Normal 3 4 5 12 2" xfId="9829" xr:uid="{00000000-0005-0000-0000-000079110000}"/>
    <cellStyle name="Normal 3 4 5 13" xfId="5069" xr:uid="{00000000-0005-0000-0000-00007A110000}"/>
    <cellStyle name="Normal 3 4 5 13 2" xfId="10668" xr:uid="{00000000-0005-0000-0000-00007B110000}"/>
    <cellStyle name="Normal 3 4 5 14" xfId="5700" xr:uid="{00000000-0005-0000-0000-00007C110000}"/>
    <cellStyle name="Normal 3 4 5 14 2" xfId="11037" xr:uid="{00000000-0005-0000-0000-00007D110000}"/>
    <cellStyle name="Normal 3 4 5 15" xfId="6068" xr:uid="{00000000-0005-0000-0000-00007E110000}"/>
    <cellStyle name="Normal 3 4 5 15 2" xfId="11404" xr:uid="{00000000-0005-0000-0000-00007F110000}"/>
    <cellStyle name="Normal 3 4 5 16" xfId="6505" xr:uid="{00000000-0005-0000-0000-000080110000}"/>
    <cellStyle name="Normal 3 4 5 2" xfId="270" xr:uid="{00000000-0005-0000-0000-000081110000}"/>
    <cellStyle name="Normal 3 4 5 2 10" xfId="6133" xr:uid="{00000000-0005-0000-0000-000082110000}"/>
    <cellStyle name="Normal 3 4 5 2 10 2" xfId="11469" xr:uid="{00000000-0005-0000-0000-000083110000}"/>
    <cellStyle name="Normal 3 4 5 2 11" xfId="6570" xr:uid="{00000000-0005-0000-0000-000084110000}"/>
    <cellStyle name="Normal 3 4 5 2 2" xfId="826" xr:uid="{00000000-0005-0000-0000-000085110000}"/>
    <cellStyle name="Normal 3 4 5 2 2 2" xfId="1040" xr:uid="{00000000-0005-0000-0000-000086110000}"/>
    <cellStyle name="Normal 3 4 5 2 2 2 2" xfId="3474" xr:uid="{00000000-0005-0000-0000-000087110000}"/>
    <cellStyle name="Normal 3 4 5 2 2 2 2 2" xfId="9112" xr:uid="{00000000-0005-0000-0000-000088110000}"/>
    <cellStyle name="Normal 3 4 5 2 2 2 3" xfId="7002" xr:uid="{00000000-0005-0000-0000-000089110000}"/>
    <cellStyle name="Normal 3 4 5 2 2 3" xfId="1874" xr:uid="{00000000-0005-0000-0000-00008A110000}"/>
    <cellStyle name="Normal 3 4 5 2 2 3 2" xfId="7822" xr:uid="{00000000-0005-0000-0000-00008B110000}"/>
    <cellStyle name="Normal 3 4 5 2 2 4" xfId="3260" xr:uid="{00000000-0005-0000-0000-00008C110000}"/>
    <cellStyle name="Normal 3 4 5 2 2 4 2" xfId="8905" xr:uid="{00000000-0005-0000-0000-00008D110000}"/>
    <cellStyle name="Normal 3 4 5 2 2 5" xfId="4372" xr:uid="{00000000-0005-0000-0000-00008E110000}"/>
    <cellStyle name="Normal 3 4 5 2 2 5 2" xfId="9994" xr:uid="{00000000-0005-0000-0000-00008F110000}"/>
    <cellStyle name="Normal 3 4 5 2 2 6" xfId="5635" xr:uid="{00000000-0005-0000-0000-000090110000}"/>
    <cellStyle name="Normal 3 4 5 2 2 6 2" xfId="10972" xr:uid="{00000000-0005-0000-0000-000091110000}"/>
    <cellStyle name="Normal 3 4 5 2 2 7" xfId="6002" xr:uid="{00000000-0005-0000-0000-000092110000}"/>
    <cellStyle name="Normal 3 4 5 2 2 7 2" xfId="11339" xr:uid="{00000000-0005-0000-0000-000093110000}"/>
    <cellStyle name="Normal 3 4 5 2 2 8" xfId="6372" xr:uid="{00000000-0005-0000-0000-000094110000}"/>
    <cellStyle name="Normal 3 4 5 2 2 8 2" xfId="11706" xr:uid="{00000000-0005-0000-0000-000095110000}"/>
    <cellStyle name="Normal 3 4 5 2 2 9" xfId="6795" xr:uid="{00000000-0005-0000-0000-000096110000}"/>
    <cellStyle name="Normal 3 4 5 2 3" xfId="1530" xr:uid="{00000000-0005-0000-0000-000097110000}"/>
    <cellStyle name="Normal 3 4 5 2 3 2" xfId="2356" xr:uid="{00000000-0005-0000-0000-000098110000}"/>
    <cellStyle name="Normal 3 4 5 2 3 2 2" xfId="8304" xr:uid="{00000000-0005-0000-0000-000099110000}"/>
    <cellStyle name="Normal 3 4 5 2 3 3" xfId="3962" xr:uid="{00000000-0005-0000-0000-00009A110000}"/>
    <cellStyle name="Normal 3 4 5 2 3 3 2" xfId="9594" xr:uid="{00000000-0005-0000-0000-00009B110000}"/>
    <cellStyle name="Normal 3 4 5 2 3 4" xfId="4854" xr:uid="{00000000-0005-0000-0000-00009C110000}"/>
    <cellStyle name="Normal 3 4 5 2 3 4 2" xfId="10476" xr:uid="{00000000-0005-0000-0000-00009D110000}"/>
    <cellStyle name="Normal 3 4 5 2 3 5" xfId="7484" xr:uid="{00000000-0005-0000-0000-00009E110000}"/>
    <cellStyle name="Normal 3 4 5 2 4" xfId="903" xr:uid="{00000000-0005-0000-0000-00009F110000}"/>
    <cellStyle name="Normal 3 4 5 2 4 2" xfId="3337" xr:uid="{00000000-0005-0000-0000-0000A0110000}"/>
    <cellStyle name="Normal 3 4 5 2 4 2 2" xfId="8979" xr:uid="{00000000-0005-0000-0000-0000A1110000}"/>
    <cellStyle name="Normal 3 4 5 2 4 3" xfId="6869" xr:uid="{00000000-0005-0000-0000-0000A2110000}"/>
    <cellStyle name="Normal 3 4 5 2 5" xfId="1741" xr:uid="{00000000-0005-0000-0000-0000A3110000}"/>
    <cellStyle name="Normal 3 4 5 2 5 2" xfId="7689" xr:uid="{00000000-0005-0000-0000-0000A4110000}"/>
    <cellStyle name="Normal 3 4 5 2 6" xfId="3010" xr:uid="{00000000-0005-0000-0000-0000A5110000}"/>
    <cellStyle name="Normal 3 4 5 2 6 2" xfId="8668" xr:uid="{00000000-0005-0000-0000-0000A6110000}"/>
    <cellStyle name="Normal 3 4 5 2 7" xfId="4239" xr:uid="{00000000-0005-0000-0000-0000A7110000}"/>
    <cellStyle name="Normal 3 4 5 2 7 2" xfId="9861" xr:uid="{00000000-0005-0000-0000-0000A8110000}"/>
    <cellStyle name="Normal 3 4 5 2 8" xfId="5136" xr:uid="{00000000-0005-0000-0000-0000A9110000}"/>
    <cellStyle name="Normal 3 4 5 2 8 2" xfId="10733" xr:uid="{00000000-0005-0000-0000-0000AA110000}"/>
    <cellStyle name="Normal 3 4 5 2 9" xfId="5765" xr:uid="{00000000-0005-0000-0000-0000AB110000}"/>
    <cellStyle name="Normal 3 4 5 2 9 2" xfId="11102" xr:uid="{00000000-0005-0000-0000-0000AC110000}"/>
    <cellStyle name="Normal 3 4 5 3" xfId="372" xr:uid="{00000000-0005-0000-0000-0000AD110000}"/>
    <cellStyle name="Normal 3 4 5 3 10" xfId="6612" xr:uid="{00000000-0005-0000-0000-0000AE110000}"/>
    <cellStyle name="Normal 3 4 5 3 2" xfId="1572" xr:uid="{00000000-0005-0000-0000-0000AF110000}"/>
    <cellStyle name="Normal 3 4 5 3 2 2" xfId="2398" xr:uid="{00000000-0005-0000-0000-0000B0110000}"/>
    <cellStyle name="Normal 3 4 5 3 2 2 2" xfId="8346" xr:uid="{00000000-0005-0000-0000-0000B1110000}"/>
    <cellStyle name="Normal 3 4 5 3 2 3" xfId="4004" xr:uid="{00000000-0005-0000-0000-0000B2110000}"/>
    <cellStyle name="Normal 3 4 5 3 2 3 2" xfId="9636" xr:uid="{00000000-0005-0000-0000-0000B3110000}"/>
    <cellStyle name="Normal 3 4 5 3 2 4" xfId="4896" xr:uid="{00000000-0005-0000-0000-0000B4110000}"/>
    <cellStyle name="Normal 3 4 5 3 2 4 2" xfId="10518" xr:uid="{00000000-0005-0000-0000-0000B5110000}"/>
    <cellStyle name="Normal 3 4 5 3 2 5" xfId="7526" xr:uid="{00000000-0005-0000-0000-0000B6110000}"/>
    <cellStyle name="Normal 3 4 5 3 3" xfId="1086" xr:uid="{00000000-0005-0000-0000-0000B7110000}"/>
    <cellStyle name="Normal 3 4 5 3 3 2" xfId="3520" xr:uid="{00000000-0005-0000-0000-0000B8110000}"/>
    <cellStyle name="Normal 3 4 5 3 3 2 2" xfId="9158" xr:uid="{00000000-0005-0000-0000-0000B9110000}"/>
    <cellStyle name="Normal 3 4 5 3 3 3" xfId="7048" xr:uid="{00000000-0005-0000-0000-0000BA110000}"/>
    <cellStyle name="Normal 3 4 5 3 4" xfId="1920" xr:uid="{00000000-0005-0000-0000-0000BB110000}"/>
    <cellStyle name="Normal 3 4 5 3 4 2" xfId="7868" xr:uid="{00000000-0005-0000-0000-0000BC110000}"/>
    <cellStyle name="Normal 3 4 5 3 5" xfId="3069" xr:uid="{00000000-0005-0000-0000-0000BD110000}"/>
    <cellStyle name="Normal 3 4 5 3 5 2" xfId="8722" xr:uid="{00000000-0005-0000-0000-0000BE110000}"/>
    <cellStyle name="Normal 3 4 5 3 6" xfId="4418" xr:uid="{00000000-0005-0000-0000-0000BF110000}"/>
    <cellStyle name="Normal 3 4 5 3 6 2" xfId="10040" xr:uid="{00000000-0005-0000-0000-0000C0110000}"/>
    <cellStyle name="Normal 3 4 5 3 7" xfId="5264" xr:uid="{00000000-0005-0000-0000-0000C1110000}"/>
    <cellStyle name="Normal 3 4 5 3 7 2" xfId="10787" xr:uid="{00000000-0005-0000-0000-0000C2110000}"/>
    <cellStyle name="Normal 3 4 5 3 8" xfId="5819" xr:uid="{00000000-0005-0000-0000-0000C3110000}"/>
    <cellStyle name="Normal 3 4 5 3 8 2" xfId="11156" xr:uid="{00000000-0005-0000-0000-0000C4110000}"/>
    <cellStyle name="Normal 3 4 5 3 9" xfId="6188" xr:uid="{00000000-0005-0000-0000-0000C5110000}"/>
    <cellStyle name="Normal 3 4 5 3 9 2" xfId="11523" xr:uid="{00000000-0005-0000-0000-0000C6110000}"/>
    <cellStyle name="Normal 3 4 5 4" xfId="761" xr:uid="{00000000-0005-0000-0000-0000C7110000}"/>
    <cellStyle name="Normal 3 4 5 4 10" xfId="6730" xr:uid="{00000000-0005-0000-0000-0000C8110000}"/>
    <cellStyle name="Normal 3 4 5 4 2" xfId="1465" xr:uid="{00000000-0005-0000-0000-0000C9110000}"/>
    <cellStyle name="Normal 3 4 5 4 2 2" xfId="2291" xr:uid="{00000000-0005-0000-0000-0000CA110000}"/>
    <cellStyle name="Normal 3 4 5 4 2 2 2" xfId="8239" xr:uid="{00000000-0005-0000-0000-0000CB110000}"/>
    <cellStyle name="Normal 3 4 5 4 2 3" xfId="3897" xr:uid="{00000000-0005-0000-0000-0000CC110000}"/>
    <cellStyle name="Normal 3 4 5 4 2 3 2" xfId="9529" xr:uid="{00000000-0005-0000-0000-0000CD110000}"/>
    <cellStyle name="Normal 3 4 5 4 2 4" xfId="4789" xr:uid="{00000000-0005-0000-0000-0000CE110000}"/>
    <cellStyle name="Normal 3 4 5 4 2 4 2" xfId="10411" xr:uid="{00000000-0005-0000-0000-0000CF110000}"/>
    <cellStyle name="Normal 3 4 5 4 2 5" xfId="7419" xr:uid="{00000000-0005-0000-0000-0000D0110000}"/>
    <cellStyle name="Normal 3 4 5 4 3" xfId="975" xr:uid="{00000000-0005-0000-0000-0000D1110000}"/>
    <cellStyle name="Normal 3 4 5 4 3 2" xfId="3409" xr:uid="{00000000-0005-0000-0000-0000D2110000}"/>
    <cellStyle name="Normal 3 4 5 4 3 2 2" xfId="9047" xr:uid="{00000000-0005-0000-0000-0000D3110000}"/>
    <cellStyle name="Normal 3 4 5 4 3 3" xfId="6937" xr:uid="{00000000-0005-0000-0000-0000D4110000}"/>
    <cellStyle name="Normal 3 4 5 4 4" xfId="1809" xr:uid="{00000000-0005-0000-0000-0000D5110000}"/>
    <cellStyle name="Normal 3 4 5 4 4 2" xfId="7757" xr:uid="{00000000-0005-0000-0000-0000D6110000}"/>
    <cellStyle name="Normal 3 4 5 4 5" xfId="3195" xr:uid="{00000000-0005-0000-0000-0000D7110000}"/>
    <cellStyle name="Normal 3 4 5 4 5 2" xfId="8840" xr:uid="{00000000-0005-0000-0000-0000D8110000}"/>
    <cellStyle name="Normal 3 4 5 4 6" xfId="4307" xr:uid="{00000000-0005-0000-0000-0000D9110000}"/>
    <cellStyle name="Normal 3 4 5 4 6 2" xfId="9929" xr:uid="{00000000-0005-0000-0000-0000DA110000}"/>
    <cellStyle name="Normal 3 4 5 4 7" xfId="5570" xr:uid="{00000000-0005-0000-0000-0000DB110000}"/>
    <cellStyle name="Normal 3 4 5 4 7 2" xfId="10907" xr:uid="{00000000-0005-0000-0000-0000DC110000}"/>
    <cellStyle name="Normal 3 4 5 4 8" xfId="5937" xr:uid="{00000000-0005-0000-0000-0000DD110000}"/>
    <cellStyle name="Normal 3 4 5 4 8 2" xfId="11274" xr:uid="{00000000-0005-0000-0000-0000DE110000}"/>
    <cellStyle name="Normal 3 4 5 4 9" xfId="6307" xr:uid="{00000000-0005-0000-0000-0000DF110000}"/>
    <cellStyle name="Normal 3 4 5 4 9 2" xfId="11641" xr:uid="{00000000-0005-0000-0000-0000E0110000}"/>
    <cellStyle name="Normal 3 4 5 5" xfId="1216" xr:uid="{00000000-0005-0000-0000-0000E1110000}"/>
    <cellStyle name="Normal 3 4 5 5 2" xfId="2042" xr:uid="{00000000-0005-0000-0000-0000E2110000}"/>
    <cellStyle name="Normal 3 4 5 5 2 2" xfId="7990" xr:uid="{00000000-0005-0000-0000-0000E3110000}"/>
    <cellStyle name="Normal 3 4 5 5 3" xfId="3648" xr:uid="{00000000-0005-0000-0000-0000E4110000}"/>
    <cellStyle name="Normal 3 4 5 5 3 2" xfId="9280" xr:uid="{00000000-0005-0000-0000-0000E5110000}"/>
    <cellStyle name="Normal 3 4 5 5 4" xfId="4540" xr:uid="{00000000-0005-0000-0000-0000E6110000}"/>
    <cellStyle name="Normal 3 4 5 5 4 2" xfId="10162" xr:uid="{00000000-0005-0000-0000-0000E7110000}"/>
    <cellStyle name="Normal 3 4 5 5 5" xfId="7170" xr:uid="{00000000-0005-0000-0000-0000E8110000}"/>
    <cellStyle name="Normal 3 4 5 6" xfId="1316" xr:uid="{00000000-0005-0000-0000-0000E9110000}"/>
    <cellStyle name="Normal 3 4 5 6 2" xfId="2142" xr:uid="{00000000-0005-0000-0000-0000EA110000}"/>
    <cellStyle name="Normal 3 4 5 6 2 2" xfId="8090" xr:uid="{00000000-0005-0000-0000-0000EB110000}"/>
    <cellStyle name="Normal 3 4 5 6 3" xfId="3748" xr:uid="{00000000-0005-0000-0000-0000EC110000}"/>
    <cellStyle name="Normal 3 4 5 6 3 2" xfId="9380" xr:uid="{00000000-0005-0000-0000-0000ED110000}"/>
    <cellStyle name="Normal 3 4 5 6 4" xfId="4640" xr:uid="{00000000-0005-0000-0000-0000EE110000}"/>
    <cellStyle name="Normal 3 4 5 6 4 2" xfId="10262" xr:uid="{00000000-0005-0000-0000-0000EF110000}"/>
    <cellStyle name="Normal 3 4 5 6 5" xfId="7270" xr:uid="{00000000-0005-0000-0000-0000F0110000}"/>
    <cellStyle name="Normal 3 4 5 7" xfId="1378" xr:uid="{00000000-0005-0000-0000-0000F1110000}"/>
    <cellStyle name="Normal 3 4 5 7 2" xfId="2204" xr:uid="{00000000-0005-0000-0000-0000F2110000}"/>
    <cellStyle name="Normal 3 4 5 7 2 2" xfId="8152" xr:uid="{00000000-0005-0000-0000-0000F3110000}"/>
    <cellStyle name="Normal 3 4 5 7 3" xfId="3810" xr:uid="{00000000-0005-0000-0000-0000F4110000}"/>
    <cellStyle name="Normal 3 4 5 7 3 2" xfId="9442" xr:uid="{00000000-0005-0000-0000-0000F5110000}"/>
    <cellStyle name="Normal 3 4 5 7 4" xfId="4702" xr:uid="{00000000-0005-0000-0000-0000F6110000}"/>
    <cellStyle name="Normal 3 4 5 7 4 2" xfId="10324" xr:uid="{00000000-0005-0000-0000-0000F7110000}"/>
    <cellStyle name="Normal 3 4 5 7 5" xfId="7332" xr:uid="{00000000-0005-0000-0000-0000F8110000}"/>
    <cellStyle name="Normal 3 4 5 8" xfId="1667" xr:uid="{00000000-0005-0000-0000-0000F9110000}"/>
    <cellStyle name="Normal 3 4 5 8 2" xfId="2493" xr:uid="{00000000-0005-0000-0000-0000FA110000}"/>
    <cellStyle name="Normal 3 4 5 8 2 2" xfId="8441" xr:uid="{00000000-0005-0000-0000-0000FB110000}"/>
    <cellStyle name="Normal 3 4 5 8 3" xfId="4099" xr:uid="{00000000-0005-0000-0000-0000FC110000}"/>
    <cellStyle name="Normal 3 4 5 8 3 2" xfId="9731" xr:uid="{00000000-0005-0000-0000-0000FD110000}"/>
    <cellStyle name="Normal 3 4 5 8 4" xfId="4991" xr:uid="{00000000-0005-0000-0000-0000FE110000}"/>
    <cellStyle name="Normal 3 4 5 8 4 2" xfId="10613" xr:uid="{00000000-0005-0000-0000-0000FF110000}"/>
    <cellStyle name="Normal 3 4 5 8 5" xfId="7621" xr:uid="{00000000-0005-0000-0000-000000120000}"/>
    <cellStyle name="Normal 3 4 5 9" xfId="870" xr:uid="{00000000-0005-0000-0000-000001120000}"/>
    <cellStyle name="Normal 3 4 5 9 2" xfId="3304" xr:uid="{00000000-0005-0000-0000-000002120000}"/>
    <cellStyle name="Normal 3 4 5 9 2 2" xfId="8947" xr:uid="{00000000-0005-0000-0000-000003120000}"/>
    <cellStyle name="Normal 3 4 5 9 3" xfId="6837" xr:uid="{00000000-0005-0000-0000-000004120000}"/>
    <cellStyle name="Normal 3 4 6" xfId="174" xr:uid="{00000000-0005-0000-0000-000005120000}"/>
    <cellStyle name="Normal 3 4 6 10" xfId="2762" xr:uid="{00000000-0005-0000-0000-000006120000}"/>
    <cellStyle name="Normal 3 4 6 11" xfId="4223" xr:uid="{00000000-0005-0000-0000-000007120000}"/>
    <cellStyle name="Normal 3 4 6 11 2" xfId="9845" xr:uid="{00000000-0005-0000-0000-000008120000}"/>
    <cellStyle name="Normal 3 4 6 12" xfId="5040" xr:uid="{00000000-0005-0000-0000-000009120000}"/>
    <cellStyle name="Normal 3 4 6 12 2" xfId="10643" xr:uid="{00000000-0005-0000-0000-00000A120000}"/>
    <cellStyle name="Normal 3 4 6 13" xfId="5675" xr:uid="{00000000-0005-0000-0000-00000B120000}"/>
    <cellStyle name="Normal 3 4 6 13 2" xfId="11012" xr:uid="{00000000-0005-0000-0000-00000C120000}"/>
    <cellStyle name="Normal 3 4 6 14" xfId="6043" xr:uid="{00000000-0005-0000-0000-00000D120000}"/>
    <cellStyle name="Normal 3 4 6 14 2" xfId="11379" xr:uid="{00000000-0005-0000-0000-00000E120000}"/>
    <cellStyle name="Normal 3 4 6 15" xfId="6480" xr:uid="{00000000-0005-0000-0000-00000F120000}"/>
    <cellStyle name="Normal 3 4 6 2" xfId="245" xr:uid="{00000000-0005-0000-0000-000010120000}"/>
    <cellStyle name="Normal 3 4 6 2 10" xfId="6108" xr:uid="{00000000-0005-0000-0000-000011120000}"/>
    <cellStyle name="Normal 3 4 6 2 10 2" xfId="11444" xr:uid="{00000000-0005-0000-0000-000012120000}"/>
    <cellStyle name="Normal 3 4 6 2 11" xfId="6545" xr:uid="{00000000-0005-0000-0000-000013120000}"/>
    <cellStyle name="Normal 3 4 6 2 2" xfId="801" xr:uid="{00000000-0005-0000-0000-000014120000}"/>
    <cellStyle name="Normal 3 4 6 2 2 2" xfId="1274" xr:uid="{00000000-0005-0000-0000-000015120000}"/>
    <cellStyle name="Normal 3 4 6 2 2 2 2" xfId="3706" xr:uid="{00000000-0005-0000-0000-000016120000}"/>
    <cellStyle name="Normal 3 4 6 2 2 2 2 2" xfId="9338" xr:uid="{00000000-0005-0000-0000-000017120000}"/>
    <cellStyle name="Normal 3 4 6 2 2 2 3" xfId="7228" xr:uid="{00000000-0005-0000-0000-000018120000}"/>
    <cellStyle name="Normal 3 4 6 2 2 3" xfId="2100" xr:uid="{00000000-0005-0000-0000-000019120000}"/>
    <cellStyle name="Normal 3 4 6 2 2 3 2" xfId="8048" xr:uid="{00000000-0005-0000-0000-00001A120000}"/>
    <cellStyle name="Normal 3 4 6 2 2 4" xfId="3235" xr:uid="{00000000-0005-0000-0000-00001B120000}"/>
    <cellStyle name="Normal 3 4 6 2 2 4 2" xfId="8880" xr:uid="{00000000-0005-0000-0000-00001C120000}"/>
    <cellStyle name="Normal 3 4 6 2 2 5" xfId="4598" xr:uid="{00000000-0005-0000-0000-00001D120000}"/>
    <cellStyle name="Normal 3 4 6 2 2 5 2" xfId="10220" xr:uid="{00000000-0005-0000-0000-00001E120000}"/>
    <cellStyle name="Normal 3 4 6 2 2 6" xfId="5610" xr:uid="{00000000-0005-0000-0000-00001F120000}"/>
    <cellStyle name="Normal 3 4 6 2 2 6 2" xfId="10947" xr:uid="{00000000-0005-0000-0000-000020120000}"/>
    <cellStyle name="Normal 3 4 6 2 2 7" xfId="5977" xr:uid="{00000000-0005-0000-0000-000021120000}"/>
    <cellStyle name="Normal 3 4 6 2 2 7 2" xfId="11314" xr:uid="{00000000-0005-0000-0000-000022120000}"/>
    <cellStyle name="Normal 3 4 6 2 2 8" xfId="6347" xr:uid="{00000000-0005-0000-0000-000023120000}"/>
    <cellStyle name="Normal 3 4 6 2 2 8 2" xfId="11681" xr:uid="{00000000-0005-0000-0000-000024120000}"/>
    <cellStyle name="Normal 3 4 6 2 2 9" xfId="6770" xr:uid="{00000000-0005-0000-0000-000025120000}"/>
    <cellStyle name="Normal 3 4 6 2 3" xfId="1505" xr:uid="{00000000-0005-0000-0000-000026120000}"/>
    <cellStyle name="Normal 3 4 6 2 3 2" xfId="2331" xr:uid="{00000000-0005-0000-0000-000027120000}"/>
    <cellStyle name="Normal 3 4 6 2 3 2 2" xfId="8279" xr:uid="{00000000-0005-0000-0000-000028120000}"/>
    <cellStyle name="Normal 3 4 6 2 3 3" xfId="3937" xr:uid="{00000000-0005-0000-0000-000029120000}"/>
    <cellStyle name="Normal 3 4 6 2 3 3 2" xfId="9569" xr:uid="{00000000-0005-0000-0000-00002A120000}"/>
    <cellStyle name="Normal 3 4 6 2 3 4" xfId="4829" xr:uid="{00000000-0005-0000-0000-00002B120000}"/>
    <cellStyle name="Normal 3 4 6 2 3 4 2" xfId="10451" xr:uid="{00000000-0005-0000-0000-00002C120000}"/>
    <cellStyle name="Normal 3 4 6 2 3 5" xfId="7459" xr:uid="{00000000-0005-0000-0000-00002D120000}"/>
    <cellStyle name="Normal 3 4 6 2 4" xfId="1015" xr:uid="{00000000-0005-0000-0000-00002E120000}"/>
    <cellStyle name="Normal 3 4 6 2 4 2" xfId="3449" xr:uid="{00000000-0005-0000-0000-00002F120000}"/>
    <cellStyle name="Normal 3 4 6 2 4 2 2" xfId="9087" xr:uid="{00000000-0005-0000-0000-000030120000}"/>
    <cellStyle name="Normal 3 4 6 2 4 3" xfId="6977" xr:uid="{00000000-0005-0000-0000-000031120000}"/>
    <cellStyle name="Normal 3 4 6 2 5" xfId="1849" xr:uid="{00000000-0005-0000-0000-000032120000}"/>
    <cellStyle name="Normal 3 4 6 2 5 2" xfId="7797" xr:uid="{00000000-0005-0000-0000-000033120000}"/>
    <cellStyle name="Normal 3 4 6 2 6" xfId="2985" xr:uid="{00000000-0005-0000-0000-000034120000}"/>
    <cellStyle name="Normal 3 4 6 2 6 2" xfId="8643" xr:uid="{00000000-0005-0000-0000-000035120000}"/>
    <cellStyle name="Normal 3 4 6 2 7" xfId="4347" xr:uid="{00000000-0005-0000-0000-000036120000}"/>
    <cellStyle name="Normal 3 4 6 2 7 2" xfId="9969" xr:uid="{00000000-0005-0000-0000-000037120000}"/>
    <cellStyle name="Normal 3 4 6 2 8" xfId="5111" xr:uid="{00000000-0005-0000-0000-000038120000}"/>
    <cellStyle name="Normal 3 4 6 2 8 2" xfId="10708" xr:uid="{00000000-0005-0000-0000-000039120000}"/>
    <cellStyle name="Normal 3 4 6 2 9" xfId="5740" xr:uid="{00000000-0005-0000-0000-00003A120000}"/>
    <cellStyle name="Normal 3 4 6 2 9 2" xfId="11077" xr:uid="{00000000-0005-0000-0000-00003B120000}"/>
    <cellStyle name="Normal 3 4 6 3" xfId="565" xr:uid="{00000000-0005-0000-0000-00003C120000}"/>
    <cellStyle name="Normal 3 4 6 3 2" xfId="3120" xr:uid="{00000000-0005-0000-0000-00003D120000}"/>
    <cellStyle name="Normal 3 4 6 3 3" xfId="5401" xr:uid="{00000000-0005-0000-0000-00003E120000}"/>
    <cellStyle name="Normal 3 4 6 4" xfId="736" xr:uid="{00000000-0005-0000-0000-00003F120000}"/>
    <cellStyle name="Normal 3 4 6 4 10" xfId="6705" xr:uid="{00000000-0005-0000-0000-000040120000}"/>
    <cellStyle name="Normal 3 4 6 4 2" xfId="1440" xr:uid="{00000000-0005-0000-0000-000041120000}"/>
    <cellStyle name="Normal 3 4 6 4 2 2" xfId="2266" xr:uid="{00000000-0005-0000-0000-000042120000}"/>
    <cellStyle name="Normal 3 4 6 4 2 2 2" xfId="8214" xr:uid="{00000000-0005-0000-0000-000043120000}"/>
    <cellStyle name="Normal 3 4 6 4 2 3" xfId="3872" xr:uid="{00000000-0005-0000-0000-000044120000}"/>
    <cellStyle name="Normal 3 4 6 4 2 3 2" xfId="9504" xr:uid="{00000000-0005-0000-0000-000045120000}"/>
    <cellStyle name="Normal 3 4 6 4 2 4" xfId="4764" xr:uid="{00000000-0005-0000-0000-000046120000}"/>
    <cellStyle name="Normal 3 4 6 4 2 4 2" xfId="10386" xr:uid="{00000000-0005-0000-0000-000047120000}"/>
    <cellStyle name="Normal 3 4 6 4 2 5" xfId="7394" xr:uid="{00000000-0005-0000-0000-000048120000}"/>
    <cellStyle name="Normal 3 4 6 4 3" xfId="949" xr:uid="{00000000-0005-0000-0000-000049120000}"/>
    <cellStyle name="Normal 3 4 6 4 3 2" xfId="3383" xr:uid="{00000000-0005-0000-0000-00004A120000}"/>
    <cellStyle name="Normal 3 4 6 4 3 2 2" xfId="9022" xr:uid="{00000000-0005-0000-0000-00004B120000}"/>
    <cellStyle name="Normal 3 4 6 4 3 3" xfId="6912" xr:uid="{00000000-0005-0000-0000-00004C120000}"/>
    <cellStyle name="Normal 3 4 6 4 4" xfId="1784" xr:uid="{00000000-0005-0000-0000-00004D120000}"/>
    <cellStyle name="Normal 3 4 6 4 4 2" xfId="7732" xr:uid="{00000000-0005-0000-0000-00004E120000}"/>
    <cellStyle name="Normal 3 4 6 4 5" xfId="3170" xr:uid="{00000000-0005-0000-0000-00004F120000}"/>
    <cellStyle name="Normal 3 4 6 4 5 2" xfId="8815" xr:uid="{00000000-0005-0000-0000-000050120000}"/>
    <cellStyle name="Normal 3 4 6 4 6" xfId="4282" xr:uid="{00000000-0005-0000-0000-000051120000}"/>
    <cellStyle name="Normal 3 4 6 4 6 2" xfId="9904" xr:uid="{00000000-0005-0000-0000-000052120000}"/>
    <cellStyle name="Normal 3 4 6 4 7" xfId="5545" xr:uid="{00000000-0005-0000-0000-000053120000}"/>
    <cellStyle name="Normal 3 4 6 4 7 2" xfId="10882" xr:uid="{00000000-0005-0000-0000-000054120000}"/>
    <cellStyle name="Normal 3 4 6 4 8" xfId="5912" xr:uid="{00000000-0005-0000-0000-000055120000}"/>
    <cellStyle name="Normal 3 4 6 4 8 2" xfId="11249" xr:uid="{00000000-0005-0000-0000-000056120000}"/>
    <cellStyle name="Normal 3 4 6 4 9" xfId="6282" xr:uid="{00000000-0005-0000-0000-000057120000}"/>
    <cellStyle name="Normal 3 4 6 4 9 2" xfId="11616" xr:uid="{00000000-0005-0000-0000-000058120000}"/>
    <cellStyle name="Normal 3 4 6 5" xfId="1228" xr:uid="{00000000-0005-0000-0000-000059120000}"/>
    <cellStyle name="Normal 3 4 6 5 2" xfId="2054" xr:uid="{00000000-0005-0000-0000-00005A120000}"/>
    <cellStyle name="Normal 3 4 6 5 2 2" xfId="8002" xr:uid="{00000000-0005-0000-0000-00005B120000}"/>
    <cellStyle name="Normal 3 4 6 5 3" xfId="3660" xr:uid="{00000000-0005-0000-0000-00005C120000}"/>
    <cellStyle name="Normal 3 4 6 5 3 2" xfId="9292" xr:uid="{00000000-0005-0000-0000-00005D120000}"/>
    <cellStyle name="Normal 3 4 6 5 4" xfId="4552" xr:uid="{00000000-0005-0000-0000-00005E120000}"/>
    <cellStyle name="Normal 3 4 6 5 4 2" xfId="10174" xr:uid="{00000000-0005-0000-0000-00005F120000}"/>
    <cellStyle name="Normal 3 4 6 5 5" xfId="7182" xr:uid="{00000000-0005-0000-0000-000060120000}"/>
    <cellStyle name="Normal 3 4 6 6" xfId="1328" xr:uid="{00000000-0005-0000-0000-000061120000}"/>
    <cellStyle name="Normal 3 4 6 6 2" xfId="2154" xr:uid="{00000000-0005-0000-0000-000062120000}"/>
    <cellStyle name="Normal 3 4 6 6 2 2" xfId="8102" xr:uid="{00000000-0005-0000-0000-000063120000}"/>
    <cellStyle name="Normal 3 4 6 6 3" xfId="3760" xr:uid="{00000000-0005-0000-0000-000064120000}"/>
    <cellStyle name="Normal 3 4 6 6 3 2" xfId="9392" xr:uid="{00000000-0005-0000-0000-000065120000}"/>
    <cellStyle name="Normal 3 4 6 6 4" xfId="4652" xr:uid="{00000000-0005-0000-0000-000066120000}"/>
    <cellStyle name="Normal 3 4 6 6 4 2" xfId="10274" xr:uid="{00000000-0005-0000-0000-000067120000}"/>
    <cellStyle name="Normal 3 4 6 6 5" xfId="7282" xr:uid="{00000000-0005-0000-0000-000068120000}"/>
    <cellStyle name="Normal 3 4 6 7" xfId="1390" xr:uid="{00000000-0005-0000-0000-000069120000}"/>
    <cellStyle name="Normal 3 4 6 7 2" xfId="2216" xr:uid="{00000000-0005-0000-0000-00006A120000}"/>
    <cellStyle name="Normal 3 4 6 7 2 2" xfId="8164" xr:uid="{00000000-0005-0000-0000-00006B120000}"/>
    <cellStyle name="Normal 3 4 6 7 3" xfId="3822" xr:uid="{00000000-0005-0000-0000-00006C120000}"/>
    <cellStyle name="Normal 3 4 6 7 3 2" xfId="9454" xr:uid="{00000000-0005-0000-0000-00006D120000}"/>
    <cellStyle name="Normal 3 4 6 7 4" xfId="4714" xr:uid="{00000000-0005-0000-0000-00006E120000}"/>
    <cellStyle name="Normal 3 4 6 7 4 2" xfId="10336" xr:uid="{00000000-0005-0000-0000-00006F120000}"/>
    <cellStyle name="Normal 3 4 6 7 5" xfId="7344" xr:uid="{00000000-0005-0000-0000-000070120000}"/>
    <cellStyle name="Normal 3 4 6 8" xfId="886" xr:uid="{00000000-0005-0000-0000-000071120000}"/>
    <cellStyle name="Normal 3 4 6 8 2" xfId="3320" xr:uid="{00000000-0005-0000-0000-000072120000}"/>
    <cellStyle name="Normal 3 4 6 8 2 2" xfId="8963" xr:uid="{00000000-0005-0000-0000-000073120000}"/>
    <cellStyle name="Normal 3 4 6 8 3" xfId="6853" xr:uid="{00000000-0005-0000-0000-000074120000}"/>
    <cellStyle name="Normal 3 4 6 9" xfId="1725" xr:uid="{00000000-0005-0000-0000-000075120000}"/>
    <cellStyle name="Normal 3 4 6 9 2" xfId="2914" xr:uid="{00000000-0005-0000-0000-000076120000}"/>
    <cellStyle name="Normal 3 4 6 9 2 2" xfId="8578" xr:uid="{00000000-0005-0000-0000-000077120000}"/>
    <cellStyle name="Normal 3 4 6 9 3" xfId="7673" xr:uid="{00000000-0005-0000-0000-000078120000}"/>
    <cellStyle name="Normal 3 4 7" xfId="235" xr:uid="{00000000-0005-0000-0000-000079120000}"/>
    <cellStyle name="Normal 3 4 7 10" xfId="6098" xr:uid="{00000000-0005-0000-0000-00007A120000}"/>
    <cellStyle name="Normal 3 4 7 10 2" xfId="11434" xr:uid="{00000000-0005-0000-0000-00007B120000}"/>
    <cellStyle name="Normal 3 4 7 11" xfId="6535" xr:uid="{00000000-0005-0000-0000-00007C120000}"/>
    <cellStyle name="Normal 3 4 7 2" xfId="791" xr:uid="{00000000-0005-0000-0000-00007D120000}"/>
    <cellStyle name="Normal 3 4 7 2 2" xfId="1252" xr:uid="{00000000-0005-0000-0000-00007E120000}"/>
    <cellStyle name="Normal 3 4 7 2 2 2" xfId="3684" xr:uid="{00000000-0005-0000-0000-00007F120000}"/>
    <cellStyle name="Normal 3 4 7 2 2 2 2" xfId="9316" xr:uid="{00000000-0005-0000-0000-000080120000}"/>
    <cellStyle name="Normal 3 4 7 2 2 3" xfId="7206" xr:uid="{00000000-0005-0000-0000-000081120000}"/>
    <cellStyle name="Normal 3 4 7 2 3" xfId="2078" xr:uid="{00000000-0005-0000-0000-000082120000}"/>
    <cellStyle name="Normal 3 4 7 2 3 2" xfId="8026" xr:uid="{00000000-0005-0000-0000-000083120000}"/>
    <cellStyle name="Normal 3 4 7 2 4" xfId="3225" xr:uid="{00000000-0005-0000-0000-000084120000}"/>
    <cellStyle name="Normal 3 4 7 2 4 2" xfId="8870" xr:uid="{00000000-0005-0000-0000-000085120000}"/>
    <cellStyle name="Normal 3 4 7 2 5" xfId="4576" xr:uid="{00000000-0005-0000-0000-000086120000}"/>
    <cellStyle name="Normal 3 4 7 2 5 2" xfId="10198" xr:uid="{00000000-0005-0000-0000-000087120000}"/>
    <cellStyle name="Normal 3 4 7 2 6" xfId="5600" xr:uid="{00000000-0005-0000-0000-000088120000}"/>
    <cellStyle name="Normal 3 4 7 2 6 2" xfId="10937" xr:uid="{00000000-0005-0000-0000-000089120000}"/>
    <cellStyle name="Normal 3 4 7 2 7" xfId="5967" xr:uid="{00000000-0005-0000-0000-00008A120000}"/>
    <cellStyle name="Normal 3 4 7 2 7 2" xfId="11304" xr:uid="{00000000-0005-0000-0000-00008B120000}"/>
    <cellStyle name="Normal 3 4 7 2 8" xfId="6337" xr:uid="{00000000-0005-0000-0000-00008C120000}"/>
    <cellStyle name="Normal 3 4 7 2 8 2" xfId="11671" xr:uid="{00000000-0005-0000-0000-00008D120000}"/>
    <cellStyle name="Normal 3 4 7 2 9" xfId="6760" xr:uid="{00000000-0005-0000-0000-00008E120000}"/>
    <cellStyle name="Normal 3 4 7 3" xfId="1495" xr:uid="{00000000-0005-0000-0000-00008F120000}"/>
    <cellStyle name="Normal 3 4 7 3 2" xfId="2321" xr:uid="{00000000-0005-0000-0000-000090120000}"/>
    <cellStyle name="Normal 3 4 7 3 2 2" xfId="8269" xr:uid="{00000000-0005-0000-0000-000091120000}"/>
    <cellStyle name="Normal 3 4 7 3 3" xfId="3927" xr:uid="{00000000-0005-0000-0000-000092120000}"/>
    <cellStyle name="Normal 3 4 7 3 3 2" xfId="9559" xr:uid="{00000000-0005-0000-0000-000093120000}"/>
    <cellStyle name="Normal 3 4 7 3 4" xfId="4819" xr:uid="{00000000-0005-0000-0000-000094120000}"/>
    <cellStyle name="Normal 3 4 7 3 4 2" xfId="10441" xr:uid="{00000000-0005-0000-0000-000095120000}"/>
    <cellStyle name="Normal 3 4 7 3 5" xfId="7449" xr:uid="{00000000-0005-0000-0000-000096120000}"/>
    <cellStyle name="Normal 3 4 7 4" xfId="1005" xr:uid="{00000000-0005-0000-0000-000097120000}"/>
    <cellStyle name="Normal 3 4 7 4 2" xfId="3439" xr:uid="{00000000-0005-0000-0000-000098120000}"/>
    <cellStyle name="Normal 3 4 7 4 2 2" xfId="9077" xr:uid="{00000000-0005-0000-0000-000099120000}"/>
    <cellStyle name="Normal 3 4 7 4 3" xfId="6967" xr:uid="{00000000-0005-0000-0000-00009A120000}"/>
    <cellStyle name="Normal 3 4 7 5" xfId="1839" xr:uid="{00000000-0005-0000-0000-00009B120000}"/>
    <cellStyle name="Normal 3 4 7 5 2" xfId="7787" xr:uid="{00000000-0005-0000-0000-00009C120000}"/>
    <cellStyle name="Normal 3 4 7 6" xfId="2975" xr:uid="{00000000-0005-0000-0000-00009D120000}"/>
    <cellStyle name="Normal 3 4 7 6 2" xfId="8633" xr:uid="{00000000-0005-0000-0000-00009E120000}"/>
    <cellStyle name="Normal 3 4 7 7" xfId="4337" xr:uid="{00000000-0005-0000-0000-00009F120000}"/>
    <cellStyle name="Normal 3 4 7 7 2" xfId="9959" xr:uid="{00000000-0005-0000-0000-0000A0120000}"/>
    <cellStyle name="Normal 3 4 7 8" xfId="5101" xr:uid="{00000000-0005-0000-0000-0000A1120000}"/>
    <cellStyle name="Normal 3 4 7 8 2" xfId="10698" xr:uid="{00000000-0005-0000-0000-0000A2120000}"/>
    <cellStyle name="Normal 3 4 7 9" xfId="5730" xr:uid="{00000000-0005-0000-0000-0000A3120000}"/>
    <cellStyle name="Normal 3 4 7 9 2" xfId="11067" xr:uid="{00000000-0005-0000-0000-0000A4120000}"/>
    <cellStyle name="Normal 3 4 8" xfId="296" xr:uid="{00000000-0005-0000-0000-0000A5120000}"/>
    <cellStyle name="Normal 3 4 8 10" xfId="6596" xr:uid="{00000000-0005-0000-0000-0000A6120000}"/>
    <cellStyle name="Normal 3 4 8 2" xfId="1556" xr:uid="{00000000-0005-0000-0000-0000A7120000}"/>
    <cellStyle name="Normal 3 4 8 2 2" xfId="2382" xr:uid="{00000000-0005-0000-0000-0000A8120000}"/>
    <cellStyle name="Normal 3 4 8 2 2 2" xfId="8330" xr:uid="{00000000-0005-0000-0000-0000A9120000}"/>
    <cellStyle name="Normal 3 4 8 2 3" xfId="3988" xr:uid="{00000000-0005-0000-0000-0000AA120000}"/>
    <cellStyle name="Normal 3 4 8 2 3 2" xfId="9620" xr:uid="{00000000-0005-0000-0000-0000AB120000}"/>
    <cellStyle name="Normal 3 4 8 2 4" xfId="4880" xr:uid="{00000000-0005-0000-0000-0000AC120000}"/>
    <cellStyle name="Normal 3 4 8 2 4 2" xfId="10502" xr:uid="{00000000-0005-0000-0000-0000AD120000}"/>
    <cellStyle name="Normal 3 4 8 2 5" xfId="7510" xr:uid="{00000000-0005-0000-0000-0000AE120000}"/>
    <cellStyle name="Normal 3 4 8 3" xfId="1068" xr:uid="{00000000-0005-0000-0000-0000AF120000}"/>
    <cellStyle name="Normal 3 4 8 3 2" xfId="3502" xr:uid="{00000000-0005-0000-0000-0000B0120000}"/>
    <cellStyle name="Normal 3 4 8 3 2 2" xfId="9140" xr:uid="{00000000-0005-0000-0000-0000B1120000}"/>
    <cellStyle name="Normal 3 4 8 3 3" xfId="7030" xr:uid="{00000000-0005-0000-0000-0000B2120000}"/>
    <cellStyle name="Normal 3 4 8 4" xfId="1902" xr:uid="{00000000-0005-0000-0000-0000B3120000}"/>
    <cellStyle name="Normal 3 4 8 4 2" xfId="7850" xr:uid="{00000000-0005-0000-0000-0000B4120000}"/>
    <cellStyle name="Normal 3 4 8 5" xfId="3048" xr:uid="{00000000-0005-0000-0000-0000B5120000}"/>
    <cellStyle name="Normal 3 4 8 5 2" xfId="8706" xr:uid="{00000000-0005-0000-0000-0000B6120000}"/>
    <cellStyle name="Normal 3 4 8 6" xfId="4400" xr:uid="{00000000-0005-0000-0000-0000B7120000}"/>
    <cellStyle name="Normal 3 4 8 6 2" xfId="10022" xr:uid="{00000000-0005-0000-0000-0000B8120000}"/>
    <cellStyle name="Normal 3 4 8 7" xfId="5202" xr:uid="{00000000-0005-0000-0000-0000B9120000}"/>
    <cellStyle name="Normal 3 4 8 7 2" xfId="10771" xr:uid="{00000000-0005-0000-0000-0000BA120000}"/>
    <cellStyle name="Normal 3 4 8 8" xfId="5803" xr:uid="{00000000-0005-0000-0000-0000BB120000}"/>
    <cellStyle name="Normal 3 4 8 8 2" xfId="11140" xr:uid="{00000000-0005-0000-0000-0000BC120000}"/>
    <cellStyle name="Normal 3 4 8 9" xfId="6171" xr:uid="{00000000-0005-0000-0000-0000BD120000}"/>
    <cellStyle name="Normal 3 4 8 9 2" xfId="11507" xr:uid="{00000000-0005-0000-0000-0000BE120000}"/>
    <cellStyle name="Normal 3 4 9" xfId="726" xr:uid="{00000000-0005-0000-0000-0000BF120000}"/>
    <cellStyle name="Normal 3 4 9 10" xfId="6695" xr:uid="{00000000-0005-0000-0000-0000C0120000}"/>
    <cellStyle name="Normal 3 4 9 2" xfId="1430" xr:uid="{00000000-0005-0000-0000-0000C1120000}"/>
    <cellStyle name="Normal 3 4 9 2 2" xfId="2256" xr:uid="{00000000-0005-0000-0000-0000C2120000}"/>
    <cellStyle name="Normal 3 4 9 2 2 2" xfId="8204" xr:uid="{00000000-0005-0000-0000-0000C3120000}"/>
    <cellStyle name="Normal 3 4 9 2 3" xfId="3862" xr:uid="{00000000-0005-0000-0000-0000C4120000}"/>
    <cellStyle name="Normal 3 4 9 2 3 2" xfId="9494" xr:uid="{00000000-0005-0000-0000-0000C5120000}"/>
    <cellStyle name="Normal 3 4 9 2 4" xfId="4754" xr:uid="{00000000-0005-0000-0000-0000C6120000}"/>
    <cellStyle name="Normal 3 4 9 2 4 2" xfId="10376" xr:uid="{00000000-0005-0000-0000-0000C7120000}"/>
    <cellStyle name="Normal 3 4 9 2 5" xfId="7384" xr:uid="{00000000-0005-0000-0000-0000C8120000}"/>
    <cellStyle name="Normal 3 4 9 3" xfId="937" xr:uid="{00000000-0005-0000-0000-0000C9120000}"/>
    <cellStyle name="Normal 3 4 9 3 2" xfId="3371" xr:uid="{00000000-0005-0000-0000-0000CA120000}"/>
    <cellStyle name="Normal 3 4 9 3 2 2" xfId="9012" xr:uid="{00000000-0005-0000-0000-0000CB120000}"/>
    <cellStyle name="Normal 3 4 9 3 3" xfId="6902" xr:uid="{00000000-0005-0000-0000-0000CC120000}"/>
    <cellStyle name="Normal 3 4 9 4" xfId="1774" xr:uid="{00000000-0005-0000-0000-0000CD120000}"/>
    <cellStyle name="Normal 3 4 9 4 2" xfId="7722" xr:uid="{00000000-0005-0000-0000-0000CE120000}"/>
    <cellStyle name="Normal 3 4 9 5" xfId="3160" xr:uid="{00000000-0005-0000-0000-0000CF120000}"/>
    <cellStyle name="Normal 3 4 9 5 2" xfId="8805" xr:uid="{00000000-0005-0000-0000-0000D0120000}"/>
    <cellStyle name="Normal 3 4 9 6" xfId="4272" xr:uid="{00000000-0005-0000-0000-0000D1120000}"/>
    <cellStyle name="Normal 3 4 9 6 2" xfId="9894" xr:uid="{00000000-0005-0000-0000-0000D2120000}"/>
    <cellStyle name="Normal 3 4 9 7" xfId="5535" xr:uid="{00000000-0005-0000-0000-0000D3120000}"/>
    <cellStyle name="Normal 3 4 9 7 2" xfId="10872" xr:uid="{00000000-0005-0000-0000-0000D4120000}"/>
    <cellStyle name="Normal 3 4 9 8" xfId="5902" xr:uid="{00000000-0005-0000-0000-0000D5120000}"/>
    <cellStyle name="Normal 3 4 9 8 2" xfId="11239" xr:uid="{00000000-0005-0000-0000-0000D6120000}"/>
    <cellStyle name="Normal 3 4 9 9" xfId="6272" xr:uid="{00000000-0005-0000-0000-0000D7120000}"/>
    <cellStyle name="Normal 3 4 9 9 2" xfId="11606" xr:uid="{00000000-0005-0000-0000-0000D8120000}"/>
    <cellStyle name="Normal 3 5" xfId="163" xr:uid="{00000000-0005-0000-0000-0000D9120000}"/>
    <cellStyle name="Normal 3 5 10" xfId="1291" xr:uid="{00000000-0005-0000-0000-0000DA120000}"/>
    <cellStyle name="Normal 3 5 10 2" xfId="2117" xr:uid="{00000000-0005-0000-0000-0000DB120000}"/>
    <cellStyle name="Normal 3 5 10 2 2" xfId="8065" xr:uid="{00000000-0005-0000-0000-0000DC120000}"/>
    <cellStyle name="Normal 3 5 10 3" xfId="3723" xr:uid="{00000000-0005-0000-0000-0000DD120000}"/>
    <cellStyle name="Normal 3 5 10 3 2" xfId="9355" xr:uid="{00000000-0005-0000-0000-0000DE120000}"/>
    <cellStyle name="Normal 3 5 10 4" xfId="4615" xr:uid="{00000000-0005-0000-0000-0000DF120000}"/>
    <cellStyle name="Normal 3 5 10 4 2" xfId="10237" xr:uid="{00000000-0005-0000-0000-0000E0120000}"/>
    <cellStyle name="Normal 3 5 10 5" xfId="7245" xr:uid="{00000000-0005-0000-0000-0000E1120000}"/>
    <cellStyle name="Normal 3 5 11" xfId="1353" xr:uid="{00000000-0005-0000-0000-0000E2120000}"/>
    <cellStyle name="Normal 3 5 11 2" xfId="2179" xr:uid="{00000000-0005-0000-0000-0000E3120000}"/>
    <cellStyle name="Normal 3 5 11 2 2" xfId="8127" xr:uid="{00000000-0005-0000-0000-0000E4120000}"/>
    <cellStyle name="Normal 3 5 11 3" xfId="3785" xr:uid="{00000000-0005-0000-0000-0000E5120000}"/>
    <cellStyle name="Normal 3 5 11 3 2" xfId="9417" xr:uid="{00000000-0005-0000-0000-0000E6120000}"/>
    <cellStyle name="Normal 3 5 11 4" xfId="4677" xr:uid="{00000000-0005-0000-0000-0000E7120000}"/>
    <cellStyle name="Normal 3 5 11 4 2" xfId="10299" xr:uid="{00000000-0005-0000-0000-0000E8120000}"/>
    <cellStyle name="Normal 3 5 11 5" xfId="7307" xr:uid="{00000000-0005-0000-0000-0000E9120000}"/>
    <cellStyle name="Normal 3 5 12" xfId="1652" xr:uid="{00000000-0005-0000-0000-0000EA120000}"/>
    <cellStyle name="Normal 3 5 12 2" xfId="2478" xr:uid="{00000000-0005-0000-0000-0000EB120000}"/>
    <cellStyle name="Normal 3 5 12 2 2" xfId="8426" xr:uid="{00000000-0005-0000-0000-0000EC120000}"/>
    <cellStyle name="Normal 3 5 12 3" xfId="4084" xr:uid="{00000000-0005-0000-0000-0000ED120000}"/>
    <cellStyle name="Normal 3 5 12 3 2" xfId="9716" xr:uid="{00000000-0005-0000-0000-0000EE120000}"/>
    <cellStyle name="Normal 3 5 12 4" xfId="4976" xr:uid="{00000000-0005-0000-0000-0000EF120000}"/>
    <cellStyle name="Normal 3 5 12 4 2" xfId="10598" xr:uid="{00000000-0005-0000-0000-0000F0120000}"/>
    <cellStyle name="Normal 3 5 12 5" xfId="7606" xr:uid="{00000000-0005-0000-0000-0000F1120000}"/>
    <cellStyle name="Normal 3 5 13" xfId="854" xr:uid="{00000000-0005-0000-0000-0000F2120000}"/>
    <cellStyle name="Normal 3 5 13 2" xfId="3288" xr:uid="{00000000-0005-0000-0000-0000F3120000}"/>
    <cellStyle name="Normal 3 5 13 2 2" xfId="8932" xr:uid="{00000000-0005-0000-0000-0000F4120000}"/>
    <cellStyle name="Normal 3 5 13 3" xfId="6822" xr:uid="{00000000-0005-0000-0000-0000F5120000}"/>
    <cellStyle name="Normal 3 5 14" xfId="1694" xr:uid="{00000000-0005-0000-0000-0000F6120000}"/>
    <cellStyle name="Normal 3 5 14 2" xfId="2903" xr:uid="{00000000-0005-0000-0000-0000F7120000}"/>
    <cellStyle name="Normal 3 5 14 2 2" xfId="8569" xr:uid="{00000000-0005-0000-0000-0000F8120000}"/>
    <cellStyle name="Normal 3 5 14 3" xfId="7642" xr:uid="{00000000-0005-0000-0000-0000F9120000}"/>
    <cellStyle name="Normal 3 5 15" xfId="2521" xr:uid="{00000000-0005-0000-0000-0000FA120000}"/>
    <cellStyle name="Normal 3 5 15 2" xfId="8458" xr:uid="{00000000-0005-0000-0000-0000FB120000}"/>
    <cellStyle name="Normal 3 5 16" xfId="4192" xr:uid="{00000000-0005-0000-0000-0000FC120000}"/>
    <cellStyle name="Normal 3 5 16 2" xfId="9814" xr:uid="{00000000-0005-0000-0000-0000FD120000}"/>
    <cellStyle name="Normal 3 5 17" xfId="5029" xr:uid="{00000000-0005-0000-0000-0000FE120000}"/>
    <cellStyle name="Normal 3 5 17 2" xfId="10634" xr:uid="{00000000-0005-0000-0000-0000FF120000}"/>
    <cellStyle name="Normal 3 5 18" xfId="5666" xr:uid="{00000000-0005-0000-0000-000000130000}"/>
    <cellStyle name="Normal 3 5 18 2" xfId="11003" xr:uid="{00000000-0005-0000-0000-000001130000}"/>
    <cellStyle name="Normal 3 5 19" xfId="6034" xr:uid="{00000000-0005-0000-0000-000002130000}"/>
    <cellStyle name="Normal 3 5 19 2" xfId="11370" xr:uid="{00000000-0005-0000-0000-000003130000}"/>
    <cellStyle name="Normal 3 5 2" xfId="167" xr:uid="{00000000-0005-0000-0000-000004130000}"/>
    <cellStyle name="Normal 3 5 2 10" xfId="1357" xr:uid="{00000000-0005-0000-0000-000005130000}"/>
    <cellStyle name="Normal 3 5 2 10 2" xfId="2183" xr:uid="{00000000-0005-0000-0000-000006130000}"/>
    <cellStyle name="Normal 3 5 2 10 2 2" xfId="8131" xr:uid="{00000000-0005-0000-0000-000007130000}"/>
    <cellStyle name="Normal 3 5 2 10 3" xfId="3789" xr:uid="{00000000-0005-0000-0000-000008130000}"/>
    <cellStyle name="Normal 3 5 2 10 3 2" xfId="9421" xr:uid="{00000000-0005-0000-0000-000009130000}"/>
    <cellStyle name="Normal 3 5 2 10 4" xfId="4681" xr:uid="{00000000-0005-0000-0000-00000A130000}"/>
    <cellStyle name="Normal 3 5 2 10 4 2" xfId="10303" xr:uid="{00000000-0005-0000-0000-00000B130000}"/>
    <cellStyle name="Normal 3 5 2 10 5" xfId="7311" xr:uid="{00000000-0005-0000-0000-00000C130000}"/>
    <cellStyle name="Normal 3 5 2 11" xfId="1656" xr:uid="{00000000-0005-0000-0000-00000D130000}"/>
    <cellStyle name="Normal 3 5 2 11 2" xfId="2482" xr:uid="{00000000-0005-0000-0000-00000E130000}"/>
    <cellStyle name="Normal 3 5 2 11 2 2" xfId="8430" xr:uid="{00000000-0005-0000-0000-00000F130000}"/>
    <cellStyle name="Normal 3 5 2 11 3" xfId="4088" xr:uid="{00000000-0005-0000-0000-000010130000}"/>
    <cellStyle name="Normal 3 5 2 11 3 2" xfId="9720" xr:uid="{00000000-0005-0000-0000-000011130000}"/>
    <cellStyle name="Normal 3 5 2 11 4" xfId="4980" xr:uid="{00000000-0005-0000-0000-000012130000}"/>
    <cellStyle name="Normal 3 5 2 11 4 2" xfId="10602" xr:uid="{00000000-0005-0000-0000-000013130000}"/>
    <cellStyle name="Normal 3 5 2 11 5" xfId="7610" xr:uid="{00000000-0005-0000-0000-000014130000}"/>
    <cellStyle name="Normal 3 5 2 12" xfId="858" xr:uid="{00000000-0005-0000-0000-000015130000}"/>
    <cellStyle name="Normal 3 5 2 12 2" xfId="3292" xr:uid="{00000000-0005-0000-0000-000016130000}"/>
    <cellStyle name="Normal 3 5 2 12 2 2" xfId="8936" xr:uid="{00000000-0005-0000-0000-000017130000}"/>
    <cellStyle name="Normal 3 5 2 12 3" xfId="6826" xr:uid="{00000000-0005-0000-0000-000018130000}"/>
    <cellStyle name="Normal 3 5 2 13" xfId="1698" xr:uid="{00000000-0005-0000-0000-000019130000}"/>
    <cellStyle name="Normal 3 5 2 13 2" xfId="2907" xr:uid="{00000000-0005-0000-0000-00001A130000}"/>
    <cellStyle name="Normal 3 5 2 13 2 2" xfId="8573" xr:uid="{00000000-0005-0000-0000-00001B130000}"/>
    <cellStyle name="Normal 3 5 2 13 3" xfId="7646" xr:uid="{00000000-0005-0000-0000-00001C130000}"/>
    <cellStyle name="Normal 3 5 2 14" xfId="2525" xr:uid="{00000000-0005-0000-0000-00001D130000}"/>
    <cellStyle name="Normal 3 5 2 14 2" xfId="8462" xr:uid="{00000000-0005-0000-0000-00001E130000}"/>
    <cellStyle name="Normal 3 5 2 15" xfId="4196" xr:uid="{00000000-0005-0000-0000-00001F130000}"/>
    <cellStyle name="Normal 3 5 2 15 2" xfId="9818" xr:uid="{00000000-0005-0000-0000-000020130000}"/>
    <cellStyle name="Normal 3 5 2 16" xfId="5033" xr:uid="{00000000-0005-0000-0000-000021130000}"/>
    <cellStyle name="Normal 3 5 2 16 2" xfId="10638" xr:uid="{00000000-0005-0000-0000-000022130000}"/>
    <cellStyle name="Normal 3 5 2 17" xfId="5670" xr:uid="{00000000-0005-0000-0000-000023130000}"/>
    <cellStyle name="Normal 3 5 2 17 2" xfId="11007" xr:uid="{00000000-0005-0000-0000-000024130000}"/>
    <cellStyle name="Normal 3 5 2 18" xfId="6038" xr:uid="{00000000-0005-0000-0000-000025130000}"/>
    <cellStyle name="Normal 3 5 2 18 2" xfId="11374" xr:uid="{00000000-0005-0000-0000-000026130000}"/>
    <cellStyle name="Normal 3 5 2 19" xfId="6475" xr:uid="{00000000-0005-0000-0000-000027130000}"/>
    <cellStyle name="Normal 3 5 2 2" xfId="197" xr:uid="{00000000-0005-0000-0000-000028130000}"/>
    <cellStyle name="Normal 3 5 2 2 10" xfId="866" xr:uid="{00000000-0005-0000-0000-000029130000}"/>
    <cellStyle name="Normal 3 5 2 2 10 2" xfId="3300" xr:uid="{00000000-0005-0000-0000-00002A130000}"/>
    <cellStyle name="Normal 3 5 2 2 10 2 2" xfId="8944" xr:uid="{00000000-0005-0000-0000-00002B130000}"/>
    <cellStyle name="Normal 3 5 2 2 10 3" xfId="6834" xr:uid="{00000000-0005-0000-0000-00002C130000}"/>
    <cellStyle name="Normal 3 5 2 2 11" xfId="1706" xr:uid="{00000000-0005-0000-0000-00002D130000}"/>
    <cellStyle name="Normal 3 5 2 2 11 2" xfId="2937" xr:uid="{00000000-0005-0000-0000-00002E130000}"/>
    <cellStyle name="Normal 3 5 2 2 11 2 2" xfId="8598" xr:uid="{00000000-0005-0000-0000-00002F130000}"/>
    <cellStyle name="Normal 3 5 2 2 11 3" xfId="7654" xr:uid="{00000000-0005-0000-0000-000030130000}"/>
    <cellStyle name="Normal 3 5 2 2 12" xfId="2533" xr:uid="{00000000-0005-0000-0000-000031130000}"/>
    <cellStyle name="Normal 3 5 2 2 12 2" xfId="8470" xr:uid="{00000000-0005-0000-0000-000032130000}"/>
    <cellStyle name="Normal 3 5 2 2 13" xfId="4204" xr:uid="{00000000-0005-0000-0000-000033130000}"/>
    <cellStyle name="Normal 3 5 2 2 13 2" xfId="9826" xr:uid="{00000000-0005-0000-0000-000034130000}"/>
    <cellStyle name="Normal 3 5 2 2 14" xfId="5063" xr:uid="{00000000-0005-0000-0000-000035130000}"/>
    <cellStyle name="Normal 3 5 2 2 14 2" xfId="10663" xr:uid="{00000000-0005-0000-0000-000036130000}"/>
    <cellStyle name="Normal 3 5 2 2 15" xfId="5695" xr:uid="{00000000-0005-0000-0000-000037130000}"/>
    <cellStyle name="Normal 3 5 2 2 15 2" xfId="11032" xr:uid="{00000000-0005-0000-0000-000038130000}"/>
    <cellStyle name="Normal 3 5 2 2 16" xfId="6063" xr:uid="{00000000-0005-0000-0000-000039130000}"/>
    <cellStyle name="Normal 3 5 2 2 16 2" xfId="11399" xr:uid="{00000000-0005-0000-0000-00003A130000}"/>
    <cellStyle name="Normal 3 5 2 2 17" xfId="6500" xr:uid="{00000000-0005-0000-0000-00003B130000}"/>
    <cellStyle name="Normal 3 5 2 2 2" xfId="226" xr:uid="{00000000-0005-0000-0000-00003C130000}"/>
    <cellStyle name="Normal 3 5 2 2 2 10" xfId="1722" xr:uid="{00000000-0005-0000-0000-00003D130000}"/>
    <cellStyle name="Normal 3 5 2 2 2 10 2" xfId="2966" xr:uid="{00000000-0005-0000-0000-00003E130000}"/>
    <cellStyle name="Normal 3 5 2 2 2 10 2 2" xfId="8624" xr:uid="{00000000-0005-0000-0000-00003F130000}"/>
    <cellStyle name="Normal 3 5 2 2 2 10 3" xfId="7670" xr:uid="{00000000-0005-0000-0000-000040130000}"/>
    <cellStyle name="Normal 3 5 2 2 2 11" xfId="2598" xr:uid="{00000000-0005-0000-0000-000041130000}"/>
    <cellStyle name="Normal 3 5 2 2 2 11 2" xfId="8486" xr:uid="{00000000-0005-0000-0000-000042130000}"/>
    <cellStyle name="Normal 3 5 2 2 2 12" xfId="4220" xr:uid="{00000000-0005-0000-0000-000043130000}"/>
    <cellStyle name="Normal 3 5 2 2 2 12 2" xfId="9842" xr:uid="{00000000-0005-0000-0000-000044130000}"/>
    <cellStyle name="Normal 3 5 2 2 2 13" xfId="5092" xr:uid="{00000000-0005-0000-0000-000045130000}"/>
    <cellStyle name="Normal 3 5 2 2 2 13 2" xfId="10689" xr:uid="{00000000-0005-0000-0000-000046130000}"/>
    <cellStyle name="Normal 3 5 2 2 2 14" xfId="5721" xr:uid="{00000000-0005-0000-0000-000047130000}"/>
    <cellStyle name="Normal 3 5 2 2 2 14 2" xfId="11058" xr:uid="{00000000-0005-0000-0000-000048130000}"/>
    <cellStyle name="Normal 3 5 2 2 2 15" xfId="6089" xr:uid="{00000000-0005-0000-0000-000049130000}"/>
    <cellStyle name="Normal 3 5 2 2 2 15 2" xfId="11425" xr:uid="{00000000-0005-0000-0000-00004A130000}"/>
    <cellStyle name="Normal 3 5 2 2 2 16" xfId="6526" xr:uid="{00000000-0005-0000-0000-00004B130000}"/>
    <cellStyle name="Normal 3 5 2 2 2 2" xfId="291" xr:uid="{00000000-0005-0000-0000-00004C130000}"/>
    <cellStyle name="Normal 3 5 2 2 2 2 10" xfId="6154" xr:uid="{00000000-0005-0000-0000-00004D130000}"/>
    <cellStyle name="Normal 3 5 2 2 2 2 10 2" xfId="11490" xr:uid="{00000000-0005-0000-0000-00004E130000}"/>
    <cellStyle name="Normal 3 5 2 2 2 2 11" xfId="6591" xr:uid="{00000000-0005-0000-0000-00004F130000}"/>
    <cellStyle name="Normal 3 5 2 2 2 2 2" xfId="847" xr:uid="{00000000-0005-0000-0000-000050130000}"/>
    <cellStyle name="Normal 3 5 2 2 2 2 2 2" xfId="1061" xr:uid="{00000000-0005-0000-0000-000051130000}"/>
    <cellStyle name="Normal 3 5 2 2 2 2 2 2 2" xfId="3495" xr:uid="{00000000-0005-0000-0000-000052130000}"/>
    <cellStyle name="Normal 3 5 2 2 2 2 2 2 2 2" xfId="9133" xr:uid="{00000000-0005-0000-0000-000053130000}"/>
    <cellStyle name="Normal 3 5 2 2 2 2 2 2 3" xfId="7023" xr:uid="{00000000-0005-0000-0000-000054130000}"/>
    <cellStyle name="Normal 3 5 2 2 2 2 2 3" xfId="1895" xr:uid="{00000000-0005-0000-0000-000055130000}"/>
    <cellStyle name="Normal 3 5 2 2 2 2 2 3 2" xfId="7843" xr:uid="{00000000-0005-0000-0000-000056130000}"/>
    <cellStyle name="Normal 3 5 2 2 2 2 2 4" xfId="3281" xr:uid="{00000000-0005-0000-0000-000057130000}"/>
    <cellStyle name="Normal 3 5 2 2 2 2 2 4 2" xfId="8926" xr:uid="{00000000-0005-0000-0000-000058130000}"/>
    <cellStyle name="Normal 3 5 2 2 2 2 2 5" xfId="4393" xr:uid="{00000000-0005-0000-0000-000059130000}"/>
    <cellStyle name="Normal 3 5 2 2 2 2 2 5 2" xfId="10015" xr:uid="{00000000-0005-0000-0000-00005A130000}"/>
    <cellStyle name="Normal 3 5 2 2 2 2 2 6" xfId="5656" xr:uid="{00000000-0005-0000-0000-00005B130000}"/>
    <cellStyle name="Normal 3 5 2 2 2 2 2 6 2" xfId="10993" xr:uid="{00000000-0005-0000-0000-00005C130000}"/>
    <cellStyle name="Normal 3 5 2 2 2 2 2 7" xfId="6023" xr:uid="{00000000-0005-0000-0000-00005D130000}"/>
    <cellStyle name="Normal 3 5 2 2 2 2 2 7 2" xfId="11360" xr:uid="{00000000-0005-0000-0000-00005E130000}"/>
    <cellStyle name="Normal 3 5 2 2 2 2 2 8" xfId="6393" xr:uid="{00000000-0005-0000-0000-00005F130000}"/>
    <cellStyle name="Normal 3 5 2 2 2 2 2 8 2" xfId="11727" xr:uid="{00000000-0005-0000-0000-000060130000}"/>
    <cellStyle name="Normal 3 5 2 2 2 2 2 9" xfId="6816" xr:uid="{00000000-0005-0000-0000-000061130000}"/>
    <cellStyle name="Normal 3 5 2 2 2 2 3" xfId="1551" xr:uid="{00000000-0005-0000-0000-000062130000}"/>
    <cellStyle name="Normal 3 5 2 2 2 2 3 2" xfId="2377" xr:uid="{00000000-0005-0000-0000-000063130000}"/>
    <cellStyle name="Normal 3 5 2 2 2 2 3 2 2" xfId="8325" xr:uid="{00000000-0005-0000-0000-000064130000}"/>
    <cellStyle name="Normal 3 5 2 2 2 2 3 3" xfId="3983" xr:uid="{00000000-0005-0000-0000-000065130000}"/>
    <cellStyle name="Normal 3 5 2 2 2 2 3 3 2" xfId="9615" xr:uid="{00000000-0005-0000-0000-000066130000}"/>
    <cellStyle name="Normal 3 5 2 2 2 2 3 4" xfId="4875" xr:uid="{00000000-0005-0000-0000-000067130000}"/>
    <cellStyle name="Normal 3 5 2 2 2 2 3 4 2" xfId="10497" xr:uid="{00000000-0005-0000-0000-000068130000}"/>
    <cellStyle name="Normal 3 5 2 2 2 2 3 5" xfId="7505" xr:uid="{00000000-0005-0000-0000-000069130000}"/>
    <cellStyle name="Normal 3 5 2 2 2 2 4" xfId="916" xr:uid="{00000000-0005-0000-0000-00006A130000}"/>
    <cellStyle name="Normal 3 5 2 2 2 2 4 2" xfId="3350" xr:uid="{00000000-0005-0000-0000-00006B130000}"/>
    <cellStyle name="Normal 3 5 2 2 2 2 4 2 2" xfId="8992" xr:uid="{00000000-0005-0000-0000-00006C130000}"/>
    <cellStyle name="Normal 3 5 2 2 2 2 4 3" xfId="6882" xr:uid="{00000000-0005-0000-0000-00006D130000}"/>
    <cellStyle name="Normal 3 5 2 2 2 2 5" xfId="1754" xr:uid="{00000000-0005-0000-0000-00006E130000}"/>
    <cellStyle name="Normal 3 5 2 2 2 2 5 2" xfId="7702" xr:uid="{00000000-0005-0000-0000-00006F130000}"/>
    <cellStyle name="Normal 3 5 2 2 2 2 6" xfId="3031" xr:uid="{00000000-0005-0000-0000-000070130000}"/>
    <cellStyle name="Normal 3 5 2 2 2 2 6 2" xfId="8689" xr:uid="{00000000-0005-0000-0000-000071130000}"/>
    <cellStyle name="Normal 3 5 2 2 2 2 7" xfId="4252" xr:uid="{00000000-0005-0000-0000-000072130000}"/>
    <cellStyle name="Normal 3 5 2 2 2 2 7 2" xfId="9874" xr:uid="{00000000-0005-0000-0000-000073130000}"/>
    <cellStyle name="Normal 3 5 2 2 2 2 8" xfId="5157" xr:uid="{00000000-0005-0000-0000-000074130000}"/>
    <cellStyle name="Normal 3 5 2 2 2 2 8 2" xfId="10754" xr:uid="{00000000-0005-0000-0000-000075130000}"/>
    <cellStyle name="Normal 3 5 2 2 2 2 9" xfId="5786" xr:uid="{00000000-0005-0000-0000-000076130000}"/>
    <cellStyle name="Normal 3 5 2 2 2 2 9 2" xfId="11123" xr:uid="{00000000-0005-0000-0000-000077130000}"/>
    <cellStyle name="Normal 3 5 2 2 2 3" xfId="385" xr:uid="{00000000-0005-0000-0000-000078130000}"/>
    <cellStyle name="Normal 3 5 2 2 2 3 10" xfId="6625" xr:uid="{00000000-0005-0000-0000-000079130000}"/>
    <cellStyle name="Normal 3 5 2 2 2 3 2" xfId="1585" xr:uid="{00000000-0005-0000-0000-00007A130000}"/>
    <cellStyle name="Normal 3 5 2 2 2 3 2 2" xfId="2411" xr:uid="{00000000-0005-0000-0000-00007B130000}"/>
    <cellStyle name="Normal 3 5 2 2 2 3 2 2 2" xfId="8359" xr:uid="{00000000-0005-0000-0000-00007C130000}"/>
    <cellStyle name="Normal 3 5 2 2 2 3 2 3" xfId="4017" xr:uid="{00000000-0005-0000-0000-00007D130000}"/>
    <cellStyle name="Normal 3 5 2 2 2 3 2 3 2" xfId="9649" xr:uid="{00000000-0005-0000-0000-00007E130000}"/>
    <cellStyle name="Normal 3 5 2 2 2 3 2 4" xfId="4909" xr:uid="{00000000-0005-0000-0000-00007F130000}"/>
    <cellStyle name="Normal 3 5 2 2 2 3 2 4 2" xfId="10531" xr:uid="{00000000-0005-0000-0000-000080130000}"/>
    <cellStyle name="Normal 3 5 2 2 2 3 2 5" xfId="7539" xr:uid="{00000000-0005-0000-0000-000081130000}"/>
    <cellStyle name="Normal 3 5 2 2 2 3 3" xfId="1099" xr:uid="{00000000-0005-0000-0000-000082130000}"/>
    <cellStyle name="Normal 3 5 2 2 2 3 3 2" xfId="3533" xr:uid="{00000000-0005-0000-0000-000083130000}"/>
    <cellStyle name="Normal 3 5 2 2 2 3 3 2 2" xfId="9171" xr:uid="{00000000-0005-0000-0000-000084130000}"/>
    <cellStyle name="Normal 3 5 2 2 2 3 3 3" xfId="7061" xr:uid="{00000000-0005-0000-0000-000085130000}"/>
    <cellStyle name="Normal 3 5 2 2 2 3 4" xfId="1933" xr:uid="{00000000-0005-0000-0000-000086130000}"/>
    <cellStyle name="Normal 3 5 2 2 2 3 4 2" xfId="7881" xr:uid="{00000000-0005-0000-0000-000087130000}"/>
    <cellStyle name="Normal 3 5 2 2 2 3 5" xfId="3082" xr:uid="{00000000-0005-0000-0000-000088130000}"/>
    <cellStyle name="Normal 3 5 2 2 2 3 5 2" xfId="8735" xr:uid="{00000000-0005-0000-0000-000089130000}"/>
    <cellStyle name="Normal 3 5 2 2 2 3 6" xfId="4431" xr:uid="{00000000-0005-0000-0000-00008A130000}"/>
    <cellStyle name="Normal 3 5 2 2 2 3 6 2" xfId="10053" xr:uid="{00000000-0005-0000-0000-00008B130000}"/>
    <cellStyle name="Normal 3 5 2 2 2 3 7" xfId="5277" xr:uid="{00000000-0005-0000-0000-00008C130000}"/>
    <cellStyle name="Normal 3 5 2 2 2 3 7 2" xfId="10800" xr:uid="{00000000-0005-0000-0000-00008D130000}"/>
    <cellStyle name="Normal 3 5 2 2 2 3 8" xfId="5832" xr:uid="{00000000-0005-0000-0000-00008E130000}"/>
    <cellStyle name="Normal 3 5 2 2 2 3 8 2" xfId="11169" xr:uid="{00000000-0005-0000-0000-00008F130000}"/>
    <cellStyle name="Normal 3 5 2 2 2 3 9" xfId="6201" xr:uid="{00000000-0005-0000-0000-000090130000}"/>
    <cellStyle name="Normal 3 5 2 2 2 3 9 2" xfId="11536" xr:uid="{00000000-0005-0000-0000-000091130000}"/>
    <cellStyle name="Normal 3 5 2 2 2 4" xfId="782" xr:uid="{00000000-0005-0000-0000-000092130000}"/>
    <cellStyle name="Normal 3 5 2 2 2 4 10" xfId="6751" xr:uid="{00000000-0005-0000-0000-000093130000}"/>
    <cellStyle name="Normal 3 5 2 2 2 4 2" xfId="1486" xr:uid="{00000000-0005-0000-0000-000094130000}"/>
    <cellStyle name="Normal 3 5 2 2 2 4 2 2" xfId="2312" xr:uid="{00000000-0005-0000-0000-000095130000}"/>
    <cellStyle name="Normal 3 5 2 2 2 4 2 2 2" xfId="8260" xr:uid="{00000000-0005-0000-0000-000096130000}"/>
    <cellStyle name="Normal 3 5 2 2 2 4 2 3" xfId="3918" xr:uid="{00000000-0005-0000-0000-000097130000}"/>
    <cellStyle name="Normal 3 5 2 2 2 4 2 3 2" xfId="9550" xr:uid="{00000000-0005-0000-0000-000098130000}"/>
    <cellStyle name="Normal 3 5 2 2 2 4 2 4" xfId="4810" xr:uid="{00000000-0005-0000-0000-000099130000}"/>
    <cellStyle name="Normal 3 5 2 2 2 4 2 4 2" xfId="10432" xr:uid="{00000000-0005-0000-0000-00009A130000}"/>
    <cellStyle name="Normal 3 5 2 2 2 4 2 5" xfId="7440" xr:uid="{00000000-0005-0000-0000-00009B130000}"/>
    <cellStyle name="Normal 3 5 2 2 2 4 3" xfId="996" xr:uid="{00000000-0005-0000-0000-00009C130000}"/>
    <cellStyle name="Normal 3 5 2 2 2 4 3 2" xfId="3430" xr:uid="{00000000-0005-0000-0000-00009D130000}"/>
    <cellStyle name="Normal 3 5 2 2 2 4 3 2 2" xfId="9068" xr:uid="{00000000-0005-0000-0000-00009E130000}"/>
    <cellStyle name="Normal 3 5 2 2 2 4 3 3" xfId="6958" xr:uid="{00000000-0005-0000-0000-00009F130000}"/>
    <cellStyle name="Normal 3 5 2 2 2 4 4" xfId="1830" xr:uid="{00000000-0005-0000-0000-0000A0130000}"/>
    <cellStyle name="Normal 3 5 2 2 2 4 4 2" xfId="7778" xr:uid="{00000000-0005-0000-0000-0000A1130000}"/>
    <cellStyle name="Normal 3 5 2 2 2 4 5" xfId="3216" xr:uid="{00000000-0005-0000-0000-0000A2130000}"/>
    <cellStyle name="Normal 3 5 2 2 2 4 5 2" xfId="8861" xr:uid="{00000000-0005-0000-0000-0000A3130000}"/>
    <cellStyle name="Normal 3 5 2 2 2 4 6" xfId="4328" xr:uid="{00000000-0005-0000-0000-0000A4130000}"/>
    <cellStyle name="Normal 3 5 2 2 2 4 6 2" xfId="9950" xr:uid="{00000000-0005-0000-0000-0000A5130000}"/>
    <cellStyle name="Normal 3 5 2 2 2 4 7" xfId="5591" xr:uid="{00000000-0005-0000-0000-0000A6130000}"/>
    <cellStyle name="Normal 3 5 2 2 2 4 7 2" xfId="10928" xr:uid="{00000000-0005-0000-0000-0000A7130000}"/>
    <cellStyle name="Normal 3 5 2 2 2 4 8" xfId="5958" xr:uid="{00000000-0005-0000-0000-0000A8130000}"/>
    <cellStyle name="Normal 3 5 2 2 2 4 8 2" xfId="11295" xr:uid="{00000000-0005-0000-0000-0000A9130000}"/>
    <cellStyle name="Normal 3 5 2 2 2 4 9" xfId="6328" xr:uid="{00000000-0005-0000-0000-0000AA130000}"/>
    <cellStyle name="Normal 3 5 2 2 2 4 9 2" xfId="11662" xr:uid="{00000000-0005-0000-0000-0000AB130000}"/>
    <cellStyle name="Normal 3 5 2 2 2 5" xfId="1247" xr:uid="{00000000-0005-0000-0000-0000AC130000}"/>
    <cellStyle name="Normal 3 5 2 2 2 5 2" xfId="2073" xr:uid="{00000000-0005-0000-0000-0000AD130000}"/>
    <cellStyle name="Normal 3 5 2 2 2 5 2 2" xfId="8021" xr:uid="{00000000-0005-0000-0000-0000AE130000}"/>
    <cellStyle name="Normal 3 5 2 2 2 5 3" xfId="3679" xr:uid="{00000000-0005-0000-0000-0000AF130000}"/>
    <cellStyle name="Normal 3 5 2 2 2 5 3 2" xfId="9311" xr:uid="{00000000-0005-0000-0000-0000B0130000}"/>
    <cellStyle name="Normal 3 5 2 2 2 5 4" xfId="4571" xr:uid="{00000000-0005-0000-0000-0000B1130000}"/>
    <cellStyle name="Normal 3 5 2 2 2 5 4 2" xfId="10193" xr:uid="{00000000-0005-0000-0000-0000B2130000}"/>
    <cellStyle name="Normal 3 5 2 2 2 5 5" xfId="7201" xr:uid="{00000000-0005-0000-0000-0000B3130000}"/>
    <cellStyle name="Normal 3 5 2 2 2 6" xfId="1347" xr:uid="{00000000-0005-0000-0000-0000B4130000}"/>
    <cellStyle name="Normal 3 5 2 2 2 6 2" xfId="2173" xr:uid="{00000000-0005-0000-0000-0000B5130000}"/>
    <cellStyle name="Normal 3 5 2 2 2 6 2 2" xfId="8121" xr:uid="{00000000-0005-0000-0000-0000B6130000}"/>
    <cellStyle name="Normal 3 5 2 2 2 6 3" xfId="3779" xr:uid="{00000000-0005-0000-0000-0000B7130000}"/>
    <cellStyle name="Normal 3 5 2 2 2 6 3 2" xfId="9411" xr:uid="{00000000-0005-0000-0000-0000B8130000}"/>
    <cellStyle name="Normal 3 5 2 2 2 6 4" xfId="4671" xr:uid="{00000000-0005-0000-0000-0000B9130000}"/>
    <cellStyle name="Normal 3 5 2 2 2 6 4 2" xfId="10293" xr:uid="{00000000-0005-0000-0000-0000BA130000}"/>
    <cellStyle name="Normal 3 5 2 2 2 6 5" xfId="7301" xr:uid="{00000000-0005-0000-0000-0000BB130000}"/>
    <cellStyle name="Normal 3 5 2 2 2 7" xfId="1409" xr:uid="{00000000-0005-0000-0000-0000BC130000}"/>
    <cellStyle name="Normal 3 5 2 2 2 7 2" xfId="2235" xr:uid="{00000000-0005-0000-0000-0000BD130000}"/>
    <cellStyle name="Normal 3 5 2 2 2 7 2 2" xfId="8183" xr:uid="{00000000-0005-0000-0000-0000BE130000}"/>
    <cellStyle name="Normal 3 5 2 2 2 7 3" xfId="3841" xr:uid="{00000000-0005-0000-0000-0000BF130000}"/>
    <cellStyle name="Normal 3 5 2 2 2 7 3 2" xfId="9473" xr:uid="{00000000-0005-0000-0000-0000C0130000}"/>
    <cellStyle name="Normal 3 5 2 2 2 7 4" xfId="4733" xr:uid="{00000000-0005-0000-0000-0000C1130000}"/>
    <cellStyle name="Normal 3 5 2 2 2 7 4 2" xfId="10355" xr:uid="{00000000-0005-0000-0000-0000C2130000}"/>
    <cellStyle name="Normal 3 5 2 2 2 7 5" xfId="7363" xr:uid="{00000000-0005-0000-0000-0000C3130000}"/>
    <cellStyle name="Normal 3 5 2 2 2 8" xfId="1680" xr:uid="{00000000-0005-0000-0000-0000C4130000}"/>
    <cellStyle name="Normal 3 5 2 2 2 8 2" xfId="2506" xr:uid="{00000000-0005-0000-0000-0000C5130000}"/>
    <cellStyle name="Normal 3 5 2 2 2 8 2 2" xfId="8454" xr:uid="{00000000-0005-0000-0000-0000C6130000}"/>
    <cellStyle name="Normal 3 5 2 2 2 8 3" xfId="4112" xr:uid="{00000000-0005-0000-0000-0000C7130000}"/>
    <cellStyle name="Normal 3 5 2 2 2 8 3 2" xfId="9744" xr:uid="{00000000-0005-0000-0000-0000C8130000}"/>
    <cellStyle name="Normal 3 5 2 2 2 8 4" xfId="5004" xr:uid="{00000000-0005-0000-0000-0000C9130000}"/>
    <cellStyle name="Normal 3 5 2 2 2 8 4 2" xfId="10626" xr:uid="{00000000-0005-0000-0000-0000CA130000}"/>
    <cellStyle name="Normal 3 5 2 2 2 8 5" xfId="7634" xr:uid="{00000000-0005-0000-0000-0000CB130000}"/>
    <cellStyle name="Normal 3 5 2 2 2 9" xfId="883" xr:uid="{00000000-0005-0000-0000-0000CC130000}"/>
    <cellStyle name="Normal 3 5 2 2 2 9 2" xfId="3317" xr:uid="{00000000-0005-0000-0000-0000CD130000}"/>
    <cellStyle name="Normal 3 5 2 2 2 9 2 2" xfId="8960" xr:uid="{00000000-0005-0000-0000-0000CE130000}"/>
    <cellStyle name="Normal 3 5 2 2 2 9 3" xfId="6850" xr:uid="{00000000-0005-0000-0000-0000CF130000}"/>
    <cellStyle name="Normal 3 5 2 2 3" xfId="265" xr:uid="{00000000-0005-0000-0000-0000D0130000}"/>
    <cellStyle name="Normal 3 5 2 2 3 10" xfId="6128" xr:uid="{00000000-0005-0000-0000-0000D1130000}"/>
    <cellStyle name="Normal 3 5 2 2 3 10 2" xfId="11464" xr:uid="{00000000-0005-0000-0000-0000D2130000}"/>
    <cellStyle name="Normal 3 5 2 2 3 11" xfId="6565" xr:uid="{00000000-0005-0000-0000-0000D3130000}"/>
    <cellStyle name="Normal 3 5 2 2 3 2" xfId="821" xr:uid="{00000000-0005-0000-0000-0000D4130000}"/>
    <cellStyle name="Normal 3 5 2 2 3 2 2" xfId="1035" xr:uid="{00000000-0005-0000-0000-0000D5130000}"/>
    <cellStyle name="Normal 3 5 2 2 3 2 2 2" xfId="3469" xr:uid="{00000000-0005-0000-0000-0000D6130000}"/>
    <cellStyle name="Normal 3 5 2 2 3 2 2 2 2" xfId="9107" xr:uid="{00000000-0005-0000-0000-0000D7130000}"/>
    <cellStyle name="Normal 3 5 2 2 3 2 2 3" xfId="6997" xr:uid="{00000000-0005-0000-0000-0000D8130000}"/>
    <cellStyle name="Normal 3 5 2 2 3 2 3" xfId="1869" xr:uid="{00000000-0005-0000-0000-0000D9130000}"/>
    <cellStyle name="Normal 3 5 2 2 3 2 3 2" xfId="7817" xr:uid="{00000000-0005-0000-0000-0000DA130000}"/>
    <cellStyle name="Normal 3 5 2 2 3 2 4" xfId="3255" xr:uid="{00000000-0005-0000-0000-0000DB130000}"/>
    <cellStyle name="Normal 3 5 2 2 3 2 4 2" xfId="8900" xr:uid="{00000000-0005-0000-0000-0000DC130000}"/>
    <cellStyle name="Normal 3 5 2 2 3 2 5" xfId="4367" xr:uid="{00000000-0005-0000-0000-0000DD130000}"/>
    <cellStyle name="Normal 3 5 2 2 3 2 5 2" xfId="9989" xr:uid="{00000000-0005-0000-0000-0000DE130000}"/>
    <cellStyle name="Normal 3 5 2 2 3 2 6" xfId="5630" xr:uid="{00000000-0005-0000-0000-0000DF130000}"/>
    <cellStyle name="Normal 3 5 2 2 3 2 6 2" xfId="10967" xr:uid="{00000000-0005-0000-0000-0000E0130000}"/>
    <cellStyle name="Normal 3 5 2 2 3 2 7" xfId="5997" xr:uid="{00000000-0005-0000-0000-0000E1130000}"/>
    <cellStyle name="Normal 3 5 2 2 3 2 7 2" xfId="11334" xr:uid="{00000000-0005-0000-0000-0000E2130000}"/>
    <cellStyle name="Normal 3 5 2 2 3 2 8" xfId="6367" xr:uid="{00000000-0005-0000-0000-0000E3130000}"/>
    <cellStyle name="Normal 3 5 2 2 3 2 8 2" xfId="11701" xr:uid="{00000000-0005-0000-0000-0000E4130000}"/>
    <cellStyle name="Normal 3 5 2 2 3 2 9" xfId="6790" xr:uid="{00000000-0005-0000-0000-0000E5130000}"/>
    <cellStyle name="Normal 3 5 2 2 3 3" xfId="1525" xr:uid="{00000000-0005-0000-0000-0000E6130000}"/>
    <cellStyle name="Normal 3 5 2 2 3 3 2" xfId="2351" xr:uid="{00000000-0005-0000-0000-0000E7130000}"/>
    <cellStyle name="Normal 3 5 2 2 3 3 2 2" xfId="8299" xr:uid="{00000000-0005-0000-0000-0000E8130000}"/>
    <cellStyle name="Normal 3 5 2 2 3 3 3" xfId="3957" xr:uid="{00000000-0005-0000-0000-0000E9130000}"/>
    <cellStyle name="Normal 3 5 2 2 3 3 3 2" xfId="9589" xr:uid="{00000000-0005-0000-0000-0000EA130000}"/>
    <cellStyle name="Normal 3 5 2 2 3 3 4" xfId="4849" xr:uid="{00000000-0005-0000-0000-0000EB130000}"/>
    <cellStyle name="Normal 3 5 2 2 3 3 4 2" xfId="10471" xr:uid="{00000000-0005-0000-0000-0000EC130000}"/>
    <cellStyle name="Normal 3 5 2 2 3 3 5" xfId="7479" xr:uid="{00000000-0005-0000-0000-0000ED130000}"/>
    <cellStyle name="Normal 3 5 2 2 3 4" xfId="899" xr:uid="{00000000-0005-0000-0000-0000EE130000}"/>
    <cellStyle name="Normal 3 5 2 2 3 4 2" xfId="3333" xr:uid="{00000000-0005-0000-0000-0000EF130000}"/>
    <cellStyle name="Normal 3 5 2 2 3 4 2 2" xfId="8976" xr:uid="{00000000-0005-0000-0000-0000F0130000}"/>
    <cellStyle name="Normal 3 5 2 2 3 4 3" xfId="6866" xr:uid="{00000000-0005-0000-0000-0000F1130000}"/>
    <cellStyle name="Normal 3 5 2 2 3 5" xfId="1738" xr:uid="{00000000-0005-0000-0000-0000F2130000}"/>
    <cellStyle name="Normal 3 5 2 2 3 5 2" xfId="7686" xr:uid="{00000000-0005-0000-0000-0000F3130000}"/>
    <cellStyle name="Normal 3 5 2 2 3 6" xfId="3005" xr:uid="{00000000-0005-0000-0000-0000F4130000}"/>
    <cellStyle name="Normal 3 5 2 2 3 6 2" xfId="8663" xr:uid="{00000000-0005-0000-0000-0000F5130000}"/>
    <cellStyle name="Normal 3 5 2 2 3 7" xfId="4236" xr:uid="{00000000-0005-0000-0000-0000F6130000}"/>
    <cellStyle name="Normal 3 5 2 2 3 7 2" xfId="9858" xr:uid="{00000000-0005-0000-0000-0000F7130000}"/>
    <cellStyle name="Normal 3 5 2 2 3 8" xfId="5131" xr:uid="{00000000-0005-0000-0000-0000F8130000}"/>
    <cellStyle name="Normal 3 5 2 2 3 8 2" xfId="10728" xr:uid="{00000000-0005-0000-0000-0000F9130000}"/>
    <cellStyle name="Normal 3 5 2 2 3 9" xfId="5760" xr:uid="{00000000-0005-0000-0000-0000FA130000}"/>
    <cellStyle name="Normal 3 5 2 2 3 9 2" xfId="11097" xr:uid="{00000000-0005-0000-0000-0000FB130000}"/>
    <cellStyle name="Normal 3 5 2 2 4" xfId="309" xr:uid="{00000000-0005-0000-0000-0000FC130000}"/>
    <cellStyle name="Normal 3 5 2 2 4 10" xfId="6609" xr:uid="{00000000-0005-0000-0000-0000FD130000}"/>
    <cellStyle name="Normal 3 5 2 2 4 2" xfId="1569" xr:uid="{00000000-0005-0000-0000-0000FE130000}"/>
    <cellStyle name="Normal 3 5 2 2 4 2 2" xfId="2395" xr:uid="{00000000-0005-0000-0000-0000FF130000}"/>
    <cellStyle name="Normal 3 5 2 2 4 2 2 2" xfId="8343" xr:uid="{00000000-0005-0000-0000-000000140000}"/>
    <cellStyle name="Normal 3 5 2 2 4 2 3" xfId="4001" xr:uid="{00000000-0005-0000-0000-000001140000}"/>
    <cellStyle name="Normal 3 5 2 2 4 2 3 2" xfId="9633" xr:uid="{00000000-0005-0000-0000-000002140000}"/>
    <cellStyle name="Normal 3 5 2 2 4 2 4" xfId="4893" xr:uid="{00000000-0005-0000-0000-000003140000}"/>
    <cellStyle name="Normal 3 5 2 2 4 2 4 2" xfId="10515" xr:uid="{00000000-0005-0000-0000-000004140000}"/>
    <cellStyle name="Normal 3 5 2 2 4 2 5" xfId="7523" xr:uid="{00000000-0005-0000-0000-000005140000}"/>
    <cellStyle name="Normal 3 5 2 2 4 3" xfId="1081" xr:uid="{00000000-0005-0000-0000-000006140000}"/>
    <cellStyle name="Normal 3 5 2 2 4 3 2" xfId="3515" xr:uid="{00000000-0005-0000-0000-000007140000}"/>
    <cellStyle name="Normal 3 5 2 2 4 3 2 2" xfId="9153" xr:uid="{00000000-0005-0000-0000-000008140000}"/>
    <cellStyle name="Normal 3 5 2 2 4 3 3" xfId="7043" xr:uid="{00000000-0005-0000-0000-000009140000}"/>
    <cellStyle name="Normal 3 5 2 2 4 4" xfId="1915" xr:uid="{00000000-0005-0000-0000-00000A140000}"/>
    <cellStyle name="Normal 3 5 2 2 4 4 2" xfId="7863" xr:uid="{00000000-0005-0000-0000-00000B140000}"/>
    <cellStyle name="Normal 3 5 2 2 4 5" xfId="3061" xr:uid="{00000000-0005-0000-0000-00000C140000}"/>
    <cellStyle name="Normal 3 5 2 2 4 5 2" xfId="8719" xr:uid="{00000000-0005-0000-0000-00000D140000}"/>
    <cellStyle name="Normal 3 5 2 2 4 6" xfId="4413" xr:uid="{00000000-0005-0000-0000-00000E140000}"/>
    <cellStyle name="Normal 3 5 2 2 4 6 2" xfId="10035" xr:uid="{00000000-0005-0000-0000-00000F140000}"/>
    <cellStyle name="Normal 3 5 2 2 4 7" xfId="5215" xr:uid="{00000000-0005-0000-0000-000010140000}"/>
    <cellStyle name="Normal 3 5 2 2 4 7 2" xfId="10784" xr:uid="{00000000-0005-0000-0000-000011140000}"/>
    <cellStyle name="Normal 3 5 2 2 4 8" xfId="5816" xr:uid="{00000000-0005-0000-0000-000012140000}"/>
    <cellStyle name="Normal 3 5 2 2 4 8 2" xfId="11153" xr:uid="{00000000-0005-0000-0000-000013140000}"/>
    <cellStyle name="Normal 3 5 2 2 4 9" xfId="6184" xr:uid="{00000000-0005-0000-0000-000014140000}"/>
    <cellStyle name="Normal 3 5 2 2 4 9 2" xfId="11520" xr:uid="{00000000-0005-0000-0000-000015140000}"/>
    <cellStyle name="Normal 3 5 2 2 5" xfId="756" xr:uid="{00000000-0005-0000-0000-000016140000}"/>
    <cellStyle name="Normal 3 5 2 2 5 10" xfId="6725" xr:uid="{00000000-0005-0000-0000-000017140000}"/>
    <cellStyle name="Normal 3 5 2 2 5 2" xfId="1460" xr:uid="{00000000-0005-0000-0000-000018140000}"/>
    <cellStyle name="Normal 3 5 2 2 5 2 2" xfId="2286" xr:uid="{00000000-0005-0000-0000-000019140000}"/>
    <cellStyle name="Normal 3 5 2 2 5 2 2 2" xfId="8234" xr:uid="{00000000-0005-0000-0000-00001A140000}"/>
    <cellStyle name="Normal 3 5 2 2 5 2 3" xfId="3892" xr:uid="{00000000-0005-0000-0000-00001B140000}"/>
    <cellStyle name="Normal 3 5 2 2 5 2 3 2" xfId="9524" xr:uid="{00000000-0005-0000-0000-00001C140000}"/>
    <cellStyle name="Normal 3 5 2 2 5 2 4" xfId="4784" xr:uid="{00000000-0005-0000-0000-00001D140000}"/>
    <cellStyle name="Normal 3 5 2 2 5 2 4 2" xfId="10406" xr:uid="{00000000-0005-0000-0000-00001E140000}"/>
    <cellStyle name="Normal 3 5 2 2 5 2 5" xfId="7414" xr:uid="{00000000-0005-0000-0000-00001F140000}"/>
    <cellStyle name="Normal 3 5 2 2 5 3" xfId="970" xr:uid="{00000000-0005-0000-0000-000020140000}"/>
    <cellStyle name="Normal 3 5 2 2 5 3 2" xfId="3404" xr:uid="{00000000-0005-0000-0000-000021140000}"/>
    <cellStyle name="Normal 3 5 2 2 5 3 2 2" xfId="9042" xr:uid="{00000000-0005-0000-0000-000022140000}"/>
    <cellStyle name="Normal 3 5 2 2 5 3 3" xfId="6932" xr:uid="{00000000-0005-0000-0000-000023140000}"/>
    <cellStyle name="Normal 3 5 2 2 5 4" xfId="1804" xr:uid="{00000000-0005-0000-0000-000024140000}"/>
    <cellStyle name="Normal 3 5 2 2 5 4 2" xfId="7752" xr:uid="{00000000-0005-0000-0000-000025140000}"/>
    <cellStyle name="Normal 3 5 2 2 5 5" xfId="3190" xr:uid="{00000000-0005-0000-0000-000026140000}"/>
    <cellStyle name="Normal 3 5 2 2 5 5 2" xfId="8835" xr:uid="{00000000-0005-0000-0000-000027140000}"/>
    <cellStyle name="Normal 3 5 2 2 5 6" xfId="4302" xr:uid="{00000000-0005-0000-0000-000028140000}"/>
    <cellStyle name="Normal 3 5 2 2 5 6 2" xfId="9924" xr:uid="{00000000-0005-0000-0000-000029140000}"/>
    <cellStyle name="Normal 3 5 2 2 5 7" xfId="5565" xr:uid="{00000000-0005-0000-0000-00002A140000}"/>
    <cellStyle name="Normal 3 5 2 2 5 7 2" xfId="10902" xr:uid="{00000000-0005-0000-0000-00002B140000}"/>
    <cellStyle name="Normal 3 5 2 2 5 8" xfId="5932" xr:uid="{00000000-0005-0000-0000-00002C140000}"/>
    <cellStyle name="Normal 3 5 2 2 5 8 2" xfId="11269" xr:uid="{00000000-0005-0000-0000-00002D140000}"/>
    <cellStyle name="Normal 3 5 2 2 5 9" xfId="6302" xr:uid="{00000000-0005-0000-0000-00002E140000}"/>
    <cellStyle name="Normal 3 5 2 2 5 9 2" xfId="11636" xr:uid="{00000000-0005-0000-0000-00002F140000}"/>
    <cellStyle name="Normal 3 5 2 2 6" xfId="1209" xr:uid="{00000000-0005-0000-0000-000030140000}"/>
    <cellStyle name="Normal 3 5 2 2 6 2" xfId="2035" xr:uid="{00000000-0005-0000-0000-000031140000}"/>
    <cellStyle name="Normal 3 5 2 2 6 2 2" xfId="7983" xr:uid="{00000000-0005-0000-0000-000032140000}"/>
    <cellStyle name="Normal 3 5 2 2 6 3" xfId="3641" xr:uid="{00000000-0005-0000-0000-000033140000}"/>
    <cellStyle name="Normal 3 5 2 2 6 3 2" xfId="9273" xr:uid="{00000000-0005-0000-0000-000034140000}"/>
    <cellStyle name="Normal 3 5 2 2 6 4" xfId="4533" xr:uid="{00000000-0005-0000-0000-000035140000}"/>
    <cellStyle name="Normal 3 5 2 2 6 4 2" xfId="10155" xr:uid="{00000000-0005-0000-0000-000036140000}"/>
    <cellStyle name="Normal 3 5 2 2 6 5" xfId="7163" xr:uid="{00000000-0005-0000-0000-000037140000}"/>
    <cellStyle name="Normal 3 5 2 2 7" xfId="1309" xr:uid="{00000000-0005-0000-0000-000038140000}"/>
    <cellStyle name="Normal 3 5 2 2 7 2" xfId="2135" xr:uid="{00000000-0005-0000-0000-000039140000}"/>
    <cellStyle name="Normal 3 5 2 2 7 2 2" xfId="8083" xr:uid="{00000000-0005-0000-0000-00003A140000}"/>
    <cellStyle name="Normal 3 5 2 2 7 3" xfId="3741" xr:uid="{00000000-0005-0000-0000-00003B140000}"/>
    <cellStyle name="Normal 3 5 2 2 7 3 2" xfId="9373" xr:uid="{00000000-0005-0000-0000-00003C140000}"/>
    <cellStyle name="Normal 3 5 2 2 7 4" xfId="4633" xr:uid="{00000000-0005-0000-0000-00003D140000}"/>
    <cellStyle name="Normal 3 5 2 2 7 4 2" xfId="10255" xr:uid="{00000000-0005-0000-0000-00003E140000}"/>
    <cellStyle name="Normal 3 5 2 2 7 5" xfId="7263" xr:uid="{00000000-0005-0000-0000-00003F140000}"/>
    <cellStyle name="Normal 3 5 2 2 8" xfId="1371" xr:uid="{00000000-0005-0000-0000-000040140000}"/>
    <cellStyle name="Normal 3 5 2 2 8 2" xfId="2197" xr:uid="{00000000-0005-0000-0000-000041140000}"/>
    <cellStyle name="Normal 3 5 2 2 8 2 2" xfId="8145" xr:uid="{00000000-0005-0000-0000-000042140000}"/>
    <cellStyle name="Normal 3 5 2 2 8 3" xfId="3803" xr:uid="{00000000-0005-0000-0000-000043140000}"/>
    <cellStyle name="Normal 3 5 2 2 8 3 2" xfId="9435" xr:uid="{00000000-0005-0000-0000-000044140000}"/>
    <cellStyle name="Normal 3 5 2 2 8 4" xfId="4695" xr:uid="{00000000-0005-0000-0000-000045140000}"/>
    <cellStyle name="Normal 3 5 2 2 8 4 2" xfId="10317" xr:uid="{00000000-0005-0000-0000-000046140000}"/>
    <cellStyle name="Normal 3 5 2 2 8 5" xfId="7325" xr:uid="{00000000-0005-0000-0000-000047140000}"/>
    <cellStyle name="Normal 3 5 2 2 9" xfId="1664" xr:uid="{00000000-0005-0000-0000-000048140000}"/>
    <cellStyle name="Normal 3 5 2 2 9 2" xfId="2490" xr:uid="{00000000-0005-0000-0000-000049140000}"/>
    <cellStyle name="Normal 3 5 2 2 9 2 2" xfId="8438" xr:uid="{00000000-0005-0000-0000-00004A140000}"/>
    <cellStyle name="Normal 3 5 2 2 9 3" xfId="4096" xr:uid="{00000000-0005-0000-0000-00004B140000}"/>
    <cellStyle name="Normal 3 5 2 2 9 3 2" xfId="9728" xr:uid="{00000000-0005-0000-0000-00004C140000}"/>
    <cellStyle name="Normal 3 5 2 2 9 4" xfId="4988" xr:uid="{00000000-0005-0000-0000-00004D140000}"/>
    <cellStyle name="Normal 3 5 2 2 9 4 2" xfId="10610" xr:uid="{00000000-0005-0000-0000-00004E140000}"/>
    <cellStyle name="Normal 3 5 2 2 9 5" xfId="7618" xr:uid="{00000000-0005-0000-0000-00004F140000}"/>
    <cellStyle name="Normal 3 5 2 3" xfId="208" xr:uid="{00000000-0005-0000-0000-000050140000}"/>
    <cellStyle name="Normal 3 5 2 3 10" xfId="1714" xr:uid="{00000000-0005-0000-0000-000051140000}"/>
    <cellStyle name="Normal 3 5 2 3 10 2" xfId="2948" xr:uid="{00000000-0005-0000-0000-000052140000}"/>
    <cellStyle name="Normal 3 5 2 3 10 2 2" xfId="8608" xr:uid="{00000000-0005-0000-0000-000053140000}"/>
    <cellStyle name="Normal 3 5 2 3 10 3" xfId="7662" xr:uid="{00000000-0005-0000-0000-000054140000}"/>
    <cellStyle name="Normal 3 5 2 3 11" xfId="2590" xr:uid="{00000000-0005-0000-0000-000055140000}"/>
    <cellStyle name="Normal 3 5 2 3 11 2" xfId="8478" xr:uid="{00000000-0005-0000-0000-000056140000}"/>
    <cellStyle name="Normal 3 5 2 3 12" xfId="4212" xr:uid="{00000000-0005-0000-0000-000057140000}"/>
    <cellStyle name="Normal 3 5 2 3 12 2" xfId="9834" xr:uid="{00000000-0005-0000-0000-000058140000}"/>
    <cellStyle name="Normal 3 5 2 3 13" xfId="5074" xr:uid="{00000000-0005-0000-0000-000059140000}"/>
    <cellStyle name="Normal 3 5 2 3 13 2" xfId="10673" xr:uid="{00000000-0005-0000-0000-00005A140000}"/>
    <cellStyle name="Normal 3 5 2 3 14" xfId="5705" xr:uid="{00000000-0005-0000-0000-00005B140000}"/>
    <cellStyle name="Normal 3 5 2 3 14 2" xfId="11042" xr:uid="{00000000-0005-0000-0000-00005C140000}"/>
    <cellStyle name="Normal 3 5 2 3 15" xfId="6073" xr:uid="{00000000-0005-0000-0000-00005D140000}"/>
    <cellStyle name="Normal 3 5 2 3 15 2" xfId="11409" xr:uid="{00000000-0005-0000-0000-00005E140000}"/>
    <cellStyle name="Normal 3 5 2 3 16" xfId="6510" xr:uid="{00000000-0005-0000-0000-00005F140000}"/>
    <cellStyle name="Normal 3 5 2 3 2" xfId="275" xr:uid="{00000000-0005-0000-0000-000060140000}"/>
    <cellStyle name="Normal 3 5 2 3 2 10" xfId="6138" xr:uid="{00000000-0005-0000-0000-000061140000}"/>
    <cellStyle name="Normal 3 5 2 3 2 10 2" xfId="11474" xr:uid="{00000000-0005-0000-0000-000062140000}"/>
    <cellStyle name="Normal 3 5 2 3 2 11" xfId="6575" xr:uid="{00000000-0005-0000-0000-000063140000}"/>
    <cellStyle name="Normal 3 5 2 3 2 2" xfId="831" xr:uid="{00000000-0005-0000-0000-000064140000}"/>
    <cellStyle name="Normal 3 5 2 3 2 2 2" xfId="1045" xr:uid="{00000000-0005-0000-0000-000065140000}"/>
    <cellStyle name="Normal 3 5 2 3 2 2 2 2" xfId="3479" xr:uid="{00000000-0005-0000-0000-000066140000}"/>
    <cellStyle name="Normal 3 5 2 3 2 2 2 2 2" xfId="9117" xr:uid="{00000000-0005-0000-0000-000067140000}"/>
    <cellStyle name="Normal 3 5 2 3 2 2 2 3" xfId="7007" xr:uid="{00000000-0005-0000-0000-000068140000}"/>
    <cellStyle name="Normal 3 5 2 3 2 2 3" xfId="1879" xr:uid="{00000000-0005-0000-0000-000069140000}"/>
    <cellStyle name="Normal 3 5 2 3 2 2 3 2" xfId="7827" xr:uid="{00000000-0005-0000-0000-00006A140000}"/>
    <cellStyle name="Normal 3 5 2 3 2 2 4" xfId="3265" xr:uid="{00000000-0005-0000-0000-00006B140000}"/>
    <cellStyle name="Normal 3 5 2 3 2 2 4 2" xfId="8910" xr:uid="{00000000-0005-0000-0000-00006C140000}"/>
    <cellStyle name="Normal 3 5 2 3 2 2 5" xfId="4377" xr:uid="{00000000-0005-0000-0000-00006D140000}"/>
    <cellStyle name="Normal 3 5 2 3 2 2 5 2" xfId="9999" xr:uid="{00000000-0005-0000-0000-00006E140000}"/>
    <cellStyle name="Normal 3 5 2 3 2 2 6" xfId="5640" xr:uid="{00000000-0005-0000-0000-00006F140000}"/>
    <cellStyle name="Normal 3 5 2 3 2 2 6 2" xfId="10977" xr:uid="{00000000-0005-0000-0000-000070140000}"/>
    <cellStyle name="Normal 3 5 2 3 2 2 7" xfId="6007" xr:uid="{00000000-0005-0000-0000-000071140000}"/>
    <cellStyle name="Normal 3 5 2 3 2 2 7 2" xfId="11344" xr:uid="{00000000-0005-0000-0000-000072140000}"/>
    <cellStyle name="Normal 3 5 2 3 2 2 8" xfId="6377" xr:uid="{00000000-0005-0000-0000-000073140000}"/>
    <cellStyle name="Normal 3 5 2 3 2 2 8 2" xfId="11711" xr:uid="{00000000-0005-0000-0000-000074140000}"/>
    <cellStyle name="Normal 3 5 2 3 2 2 9" xfId="6800" xr:uid="{00000000-0005-0000-0000-000075140000}"/>
    <cellStyle name="Normal 3 5 2 3 2 3" xfId="1535" xr:uid="{00000000-0005-0000-0000-000076140000}"/>
    <cellStyle name="Normal 3 5 2 3 2 3 2" xfId="2361" xr:uid="{00000000-0005-0000-0000-000077140000}"/>
    <cellStyle name="Normal 3 5 2 3 2 3 2 2" xfId="8309" xr:uid="{00000000-0005-0000-0000-000078140000}"/>
    <cellStyle name="Normal 3 5 2 3 2 3 3" xfId="3967" xr:uid="{00000000-0005-0000-0000-000079140000}"/>
    <cellStyle name="Normal 3 5 2 3 2 3 3 2" xfId="9599" xr:uid="{00000000-0005-0000-0000-00007A140000}"/>
    <cellStyle name="Normal 3 5 2 3 2 3 4" xfId="4859" xr:uid="{00000000-0005-0000-0000-00007B140000}"/>
    <cellStyle name="Normal 3 5 2 3 2 3 4 2" xfId="10481" xr:uid="{00000000-0005-0000-0000-00007C140000}"/>
    <cellStyle name="Normal 3 5 2 3 2 3 5" xfId="7489" xr:uid="{00000000-0005-0000-0000-00007D140000}"/>
    <cellStyle name="Normal 3 5 2 3 2 4" xfId="908" xr:uid="{00000000-0005-0000-0000-00007E140000}"/>
    <cellStyle name="Normal 3 5 2 3 2 4 2" xfId="3342" xr:uid="{00000000-0005-0000-0000-00007F140000}"/>
    <cellStyle name="Normal 3 5 2 3 2 4 2 2" xfId="8984" xr:uid="{00000000-0005-0000-0000-000080140000}"/>
    <cellStyle name="Normal 3 5 2 3 2 4 3" xfId="6874" xr:uid="{00000000-0005-0000-0000-000081140000}"/>
    <cellStyle name="Normal 3 5 2 3 2 5" xfId="1746" xr:uid="{00000000-0005-0000-0000-000082140000}"/>
    <cellStyle name="Normal 3 5 2 3 2 5 2" xfId="7694" xr:uid="{00000000-0005-0000-0000-000083140000}"/>
    <cellStyle name="Normal 3 5 2 3 2 6" xfId="3015" xr:uid="{00000000-0005-0000-0000-000084140000}"/>
    <cellStyle name="Normal 3 5 2 3 2 6 2" xfId="8673" xr:uid="{00000000-0005-0000-0000-000085140000}"/>
    <cellStyle name="Normal 3 5 2 3 2 7" xfId="4244" xr:uid="{00000000-0005-0000-0000-000086140000}"/>
    <cellStyle name="Normal 3 5 2 3 2 7 2" xfId="9866" xr:uid="{00000000-0005-0000-0000-000087140000}"/>
    <cellStyle name="Normal 3 5 2 3 2 8" xfId="5141" xr:uid="{00000000-0005-0000-0000-000088140000}"/>
    <cellStyle name="Normal 3 5 2 3 2 8 2" xfId="10738" xr:uid="{00000000-0005-0000-0000-000089140000}"/>
    <cellStyle name="Normal 3 5 2 3 2 9" xfId="5770" xr:uid="{00000000-0005-0000-0000-00008A140000}"/>
    <cellStyle name="Normal 3 5 2 3 2 9 2" xfId="11107" xr:uid="{00000000-0005-0000-0000-00008B140000}"/>
    <cellStyle name="Normal 3 5 2 3 3" xfId="377" xr:uid="{00000000-0005-0000-0000-00008C140000}"/>
    <cellStyle name="Normal 3 5 2 3 3 10" xfId="6617" xr:uid="{00000000-0005-0000-0000-00008D140000}"/>
    <cellStyle name="Normal 3 5 2 3 3 2" xfId="1577" xr:uid="{00000000-0005-0000-0000-00008E140000}"/>
    <cellStyle name="Normal 3 5 2 3 3 2 2" xfId="2403" xr:uid="{00000000-0005-0000-0000-00008F140000}"/>
    <cellStyle name="Normal 3 5 2 3 3 2 2 2" xfId="8351" xr:uid="{00000000-0005-0000-0000-000090140000}"/>
    <cellStyle name="Normal 3 5 2 3 3 2 3" xfId="4009" xr:uid="{00000000-0005-0000-0000-000091140000}"/>
    <cellStyle name="Normal 3 5 2 3 3 2 3 2" xfId="9641" xr:uid="{00000000-0005-0000-0000-000092140000}"/>
    <cellStyle name="Normal 3 5 2 3 3 2 4" xfId="4901" xr:uid="{00000000-0005-0000-0000-000093140000}"/>
    <cellStyle name="Normal 3 5 2 3 3 2 4 2" xfId="10523" xr:uid="{00000000-0005-0000-0000-000094140000}"/>
    <cellStyle name="Normal 3 5 2 3 3 2 5" xfId="7531" xr:uid="{00000000-0005-0000-0000-000095140000}"/>
    <cellStyle name="Normal 3 5 2 3 3 3" xfId="1091" xr:uid="{00000000-0005-0000-0000-000096140000}"/>
    <cellStyle name="Normal 3 5 2 3 3 3 2" xfId="3525" xr:uid="{00000000-0005-0000-0000-000097140000}"/>
    <cellStyle name="Normal 3 5 2 3 3 3 2 2" xfId="9163" xr:uid="{00000000-0005-0000-0000-000098140000}"/>
    <cellStyle name="Normal 3 5 2 3 3 3 3" xfId="7053" xr:uid="{00000000-0005-0000-0000-000099140000}"/>
    <cellStyle name="Normal 3 5 2 3 3 4" xfId="1925" xr:uid="{00000000-0005-0000-0000-00009A140000}"/>
    <cellStyle name="Normal 3 5 2 3 3 4 2" xfId="7873" xr:uid="{00000000-0005-0000-0000-00009B140000}"/>
    <cellStyle name="Normal 3 5 2 3 3 5" xfId="3074" xr:uid="{00000000-0005-0000-0000-00009C140000}"/>
    <cellStyle name="Normal 3 5 2 3 3 5 2" xfId="8727" xr:uid="{00000000-0005-0000-0000-00009D140000}"/>
    <cellStyle name="Normal 3 5 2 3 3 6" xfId="4423" xr:uid="{00000000-0005-0000-0000-00009E140000}"/>
    <cellStyle name="Normal 3 5 2 3 3 6 2" xfId="10045" xr:uid="{00000000-0005-0000-0000-00009F140000}"/>
    <cellStyle name="Normal 3 5 2 3 3 7" xfId="5269" xr:uid="{00000000-0005-0000-0000-0000A0140000}"/>
    <cellStyle name="Normal 3 5 2 3 3 7 2" xfId="10792" xr:uid="{00000000-0005-0000-0000-0000A1140000}"/>
    <cellStyle name="Normal 3 5 2 3 3 8" xfId="5824" xr:uid="{00000000-0005-0000-0000-0000A2140000}"/>
    <cellStyle name="Normal 3 5 2 3 3 8 2" xfId="11161" xr:uid="{00000000-0005-0000-0000-0000A3140000}"/>
    <cellStyle name="Normal 3 5 2 3 3 9" xfId="6193" xr:uid="{00000000-0005-0000-0000-0000A4140000}"/>
    <cellStyle name="Normal 3 5 2 3 3 9 2" xfId="11528" xr:uid="{00000000-0005-0000-0000-0000A5140000}"/>
    <cellStyle name="Normal 3 5 2 3 4" xfId="766" xr:uid="{00000000-0005-0000-0000-0000A6140000}"/>
    <cellStyle name="Normal 3 5 2 3 4 10" xfId="6735" xr:uid="{00000000-0005-0000-0000-0000A7140000}"/>
    <cellStyle name="Normal 3 5 2 3 4 2" xfId="1470" xr:uid="{00000000-0005-0000-0000-0000A8140000}"/>
    <cellStyle name="Normal 3 5 2 3 4 2 2" xfId="2296" xr:uid="{00000000-0005-0000-0000-0000A9140000}"/>
    <cellStyle name="Normal 3 5 2 3 4 2 2 2" xfId="8244" xr:uid="{00000000-0005-0000-0000-0000AA140000}"/>
    <cellStyle name="Normal 3 5 2 3 4 2 3" xfId="3902" xr:uid="{00000000-0005-0000-0000-0000AB140000}"/>
    <cellStyle name="Normal 3 5 2 3 4 2 3 2" xfId="9534" xr:uid="{00000000-0005-0000-0000-0000AC140000}"/>
    <cellStyle name="Normal 3 5 2 3 4 2 4" xfId="4794" xr:uid="{00000000-0005-0000-0000-0000AD140000}"/>
    <cellStyle name="Normal 3 5 2 3 4 2 4 2" xfId="10416" xr:uid="{00000000-0005-0000-0000-0000AE140000}"/>
    <cellStyle name="Normal 3 5 2 3 4 2 5" xfId="7424" xr:uid="{00000000-0005-0000-0000-0000AF140000}"/>
    <cellStyle name="Normal 3 5 2 3 4 3" xfId="980" xr:uid="{00000000-0005-0000-0000-0000B0140000}"/>
    <cellStyle name="Normal 3 5 2 3 4 3 2" xfId="3414" xr:uid="{00000000-0005-0000-0000-0000B1140000}"/>
    <cellStyle name="Normal 3 5 2 3 4 3 2 2" xfId="9052" xr:uid="{00000000-0005-0000-0000-0000B2140000}"/>
    <cellStyle name="Normal 3 5 2 3 4 3 3" xfId="6942" xr:uid="{00000000-0005-0000-0000-0000B3140000}"/>
    <cellStyle name="Normal 3 5 2 3 4 4" xfId="1814" xr:uid="{00000000-0005-0000-0000-0000B4140000}"/>
    <cellStyle name="Normal 3 5 2 3 4 4 2" xfId="7762" xr:uid="{00000000-0005-0000-0000-0000B5140000}"/>
    <cellStyle name="Normal 3 5 2 3 4 5" xfId="3200" xr:uid="{00000000-0005-0000-0000-0000B6140000}"/>
    <cellStyle name="Normal 3 5 2 3 4 5 2" xfId="8845" xr:uid="{00000000-0005-0000-0000-0000B7140000}"/>
    <cellStyle name="Normal 3 5 2 3 4 6" xfId="4312" xr:uid="{00000000-0005-0000-0000-0000B8140000}"/>
    <cellStyle name="Normal 3 5 2 3 4 6 2" xfId="9934" xr:uid="{00000000-0005-0000-0000-0000B9140000}"/>
    <cellStyle name="Normal 3 5 2 3 4 7" xfId="5575" xr:uid="{00000000-0005-0000-0000-0000BA140000}"/>
    <cellStyle name="Normal 3 5 2 3 4 7 2" xfId="10912" xr:uid="{00000000-0005-0000-0000-0000BB140000}"/>
    <cellStyle name="Normal 3 5 2 3 4 8" xfId="5942" xr:uid="{00000000-0005-0000-0000-0000BC140000}"/>
    <cellStyle name="Normal 3 5 2 3 4 8 2" xfId="11279" xr:uid="{00000000-0005-0000-0000-0000BD140000}"/>
    <cellStyle name="Normal 3 5 2 3 4 9" xfId="6312" xr:uid="{00000000-0005-0000-0000-0000BE140000}"/>
    <cellStyle name="Normal 3 5 2 3 4 9 2" xfId="11646" xr:uid="{00000000-0005-0000-0000-0000BF140000}"/>
    <cellStyle name="Normal 3 5 2 3 5" xfId="1221" xr:uid="{00000000-0005-0000-0000-0000C0140000}"/>
    <cellStyle name="Normal 3 5 2 3 5 2" xfId="2047" xr:uid="{00000000-0005-0000-0000-0000C1140000}"/>
    <cellStyle name="Normal 3 5 2 3 5 2 2" xfId="7995" xr:uid="{00000000-0005-0000-0000-0000C2140000}"/>
    <cellStyle name="Normal 3 5 2 3 5 3" xfId="3653" xr:uid="{00000000-0005-0000-0000-0000C3140000}"/>
    <cellStyle name="Normal 3 5 2 3 5 3 2" xfId="9285" xr:uid="{00000000-0005-0000-0000-0000C4140000}"/>
    <cellStyle name="Normal 3 5 2 3 5 4" xfId="4545" xr:uid="{00000000-0005-0000-0000-0000C5140000}"/>
    <cellStyle name="Normal 3 5 2 3 5 4 2" xfId="10167" xr:uid="{00000000-0005-0000-0000-0000C6140000}"/>
    <cellStyle name="Normal 3 5 2 3 5 5" xfId="7175" xr:uid="{00000000-0005-0000-0000-0000C7140000}"/>
    <cellStyle name="Normal 3 5 2 3 6" xfId="1321" xr:uid="{00000000-0005-0000-0000-0000C8140000}"/>
    <cellStyle name="Normal 3 5 2 3 6 2" xfId="2147" xr:uid="{00000000-0005-0000-0000-0000C9140000}"/>
    <cellStyle name="Normal 3 5 2 3 6 2 2" xfId="8095" xr:uid="{00000000-0005-0000-0000-0000CA140000}"/>
    <cellStyle name="Normal 3 5 2 3 6 3" xfId="3753" xr:uid="{00000000-0005-0000-0000-0000CB140000}"/>
    <cellStyle name="Normal 3 5 2 3 6 3 2" xfId="9385" xr:uid="{00000000-0005-0000-0000-0000CC140000}"/>
    <cellStyle name="Normal 3 5 2 3 6 4" xfId="4645" xr:uid="{00000000-0005-0000-0000-0000CD140000}"/>
    <cellStyle name="Normal 3 5 2 3 6 4 2" xfId="10267" xr:uid="{00000000-0005-0000-0000-0000CE140000}"/>
    <cellStyle name="Normal 3 5 2 3 6 5" xfId="7275" xr:uid="{00000000-0005-0000-0000-0000CF140000}"/>
    <cellStyle name="Normal 3 5 2 3 7" xfId="1383" xr:uid="{00000000-0005-0000-0000-0000D0140000}"/>
    <cellStyle name="Normal 3 5 2 3 7 2" xfId="2209" xr:uid="{00000000-0005-0000-0000-0000D1140000}"/>
    <cellStyle name="Normal 3 5 2 3 7 2 2" xfId="8157" xr:uid="{00000000-0005-0000-0000-0000D2140000}"/>
    <cellStyle name="Normal 3 5 2 3 7 3" xfId="3815" xr:uid="{00000000-0005-0000-0000-0000D3140000}"/>
    <cellStyle name="Normal 3 5 2 3 7 3 2" xfId="9447" xr:uid="{00000000-0005-0000-0000-0000D4140000}"/>
    <cellStyle name="Normal 3 5 2 3 7 4" xfId="4707" xr:uid="{00000000-0005-0000-0000-0000D5140000}"/>
    <cellStyle name="Normal 3 5 2 3 7 4 2" xfId="10329" xr:uid="{00000000-0005-0000-0000-0000D6140000}"/>
    <cellStyle name="Normal 3 5 2 3 7 5" xfId="7337" xr:uid="{00000000-0005-0000-0000-0000D7140000}"/>
    <cellStyle name="Normal 3 5 2 3 8" xfId="1672" xr:uid="{00000000-0005-0000-0000-0000D8140000}"/>
    <cellStyle name="Normal 3 5 2 3 8 2" xfId="2498" xr:uid="{00000000-0005-0000-0000-0000D9140000}"/>
    <cellStyle name="Normal 3 5 2 3 8 2 2" xfId="8446" xr:uid="{00000000-0005-0000-0000-0000DA140000}"/>
    <cellStyle name="Normal 3 5 2 3 8 3" xfId="4104" xr:uid="{00000000-0005-0000-0000-0000DB140000}"/>
    <cellStyle name="Normal 3 5 2 3 8 3 2" xfId="9736" xr:uid="{00000000-0005-0000-0000-0000DC140000}"/>
    <cellStyle name="Normal 3 5 2 3 8 4" xfId="4996" xr:uid="{00000000-0005-0000-0000-0000DD140000}"/>
    <cellStyle name="Normal 3 5 2 3 8 4 2" xfId="10618" xr:uid="{00000000-0005-0000-0000-0000DE140000}"/>
    <cellStyle name="Normal 3 5 2 3 8 5" xfId="7626" xr:uid="{00000000-0005-0000-0000-0000DF140000}"/>
    <cellStyle name="Normal 3 5 2 3 9" xfId="875" xr:uid="{00000000-0005-0000-0000-0000E0140000}"/>
    <cellStyle name="Normal 3 5 2 3 9 2" xfId="3309" xr:uid="{00000000-0005-0000-0000-0000E1140000}"/>
    <cellStyle name="Normal 3 5 2 3 9 2 2" xfId="8952" xr:uid="{00000000-0005-0000-0000-0000E2140000}"/>
    <cellStyle name="Normal 3 5 2 3 9 3" xfId="6842" xr:uid="{00000000-0005-0000-0000-0000E3140000}"/>
    <cellStyle name="Normal 3 5 2 4" xfId="179" xr:uid="{00000000-0005-0000-0000-0000E4140000}"/>
    <cellStyle name="Normal 3 5 2 4 10" xfId="4228" xr:uid="{00000000-0005-0000-0000-0000E5140000}"/>
    <cellStyle name="Normal 3 5 2 4 10 2" xfId="9850" xr:uid="{00000000-0005-0000-0000-0000E6140000}"/>
    <cellStyle name="Normal 3 5 2 4 11" xfId="5045" xr:uid="{00000000-0005-0000-0000-0000E7140000}"/>
    <cellStyle name="Normal 3 5 2 4 11 2" xfId="10648" xr:uid="{00000000-0005-0000-0000-0000E8140000}"/>
    <cellStyle name="Normal 3 5 2 4 12" xfId="5680" xr:uid="{00000000-0005-0000-0000-0000E9140000}"/>
    <cellStyle name="Normal 3 5 2 4 12 2" xfId="11017" xr:uid="{00000000-0005-0000-0000-0000EA140000}"/>
    <cellStyle name="Normal 3 5 2 4 13" xfId="6048" xr:uid="{00000000-0005-0000-0000-0000EB140000}"/>
    <cellStyle name="Normal 3 5 2 4 13 2" xfId="11384" xr:uid="{00000000-0005-0000-0000-0000EC140000}"/>
    <cellStyle name="Normal 3 5 2 4 14" xfId="6485" xr:uid="{00000000-0005-0000-0000-0000ED140000}"/>
    <cellStyle name="Normal 3 5 2 4 2" xfId="250" xr:uid="{00000000-0005-0000-0000-0000EE140000}"/>
    <cellStyle name="Normal 3 5 2 4 2 10" xfId="6113" xr:uid="{00000000-0005-0000-0000-0000EF140000}"/>
    <cellStyle name="Normal 3 5 2 4 2 10 2" xfId="11449" xr:uid="{00000000-0005-0000-0000-0000F0140000}"/>
    <cellStyle name="Normal 3 5 2 4 2 11" xfId="6550" xr:uid="{00000000-0005-0000-0000-0000F1140000}"/>
    <cellStyle name="Normal 3 5 2 4 2 2" xfId="806" xr:uid="{00000000-0005-0000-0000-0000F2140000}"/>
    <cellStyle name="Normal 3 5 2 4 2 2 2" xfId="1279" xr:uid="{00000000-0005-0000-0000-0000F3140000}"/>
    <cellStyle name="Normal 3 5 2 4 2 2 2 2" xfId="3711" xr:uid="{00000000-0005-0000-0000-0000F4140000}"/>
    <cellStyle name="Normal 3 5 2 4 2 2 2 2 2" xfId="9343" xr:uid="{00000000-0005-0000-0000-0000F5140000}"/>
    <cellStyle name="Normal 3 5 2 4 2 2 2 3" xfId="7233" xr:uid="{00000000-0005-0000-0000-0000F6140000}"/>
    <cellStyle name="Normal 3 5 2 4 2 2 3" xfId="2105" xr:uid="{00000000-0005-0000-0000-0000F7140000}"/>
    <cellStyle name="Normal 3 5 2 4 2 2 3 2" xfId="8053" xr:uid="{00000000-0005-0000-0000-0000F8140000}"/>
    <cellStyle name="Normal 3 5 2 4 2 2 4" xfId="3240" xr:uid="{00000000-0005-0000-0000-0000F9140000}"/>
    <cellStyle name="Normal 3 5 2 4 2 2 4 2" xfId="8885" xr:uid="{00000000-0005-0000-0000-0000FA140000}"/>
    <cellStyle name="Normal 3 5 2 4 2 2 5" xfId="4603" xr:uid="{00000000-0005-0000-0000-0000FB140000}"/>
    <cellStyle name="Normal 3 5 2 4 2 2 5 2" xfId="10225" xr:uid="{00000000-0005-0000-0000-0000FC140000}"/>
    <cellStyle name="Normal 3 5 2 4 2 2 6" xfId="5615" xr:uid="{00000000-0005-0000-0000-0000FD140000}"/>
    <cellStyle name="Normal 3 5 2 4 2 2 6 2" xfId="10952" xr:uid="{00000000-0005-0000-0000-0000FE140000}"/>
    <cellStyle name="Normal 3 5 2 4 2 2 7" xfId="5982" xr:uid="{00000000-0005-0000-0000-0000FF140000}"/>
    <cellStyle name="Normal 3 5 2 4 2 2 7 2" xfId="11319" xr:uid="{00000000-0005-0000-0000-000000150000}"/>
    <cellStyle name="Normal 3 5 2 4 2 2 8" xfId="6352" xr:uid="{00000000-0005-0000-0000-000001150000}"/>
    <cellStyle name="Normal 3 5 2 4 2 2 8 2" xfId="11686" xr:uid="{00000000-0005-0000-0000-000002150000}"/>
    <cellStyle name="Normal 3 5 2 4 2 2 9" xfId="6775" xr:uid="{00000000-0005-0000-0000-000003150000}"/>
    <cellStyle name="Normal 3 5 2 4 2 3" xfId="1510" xr:uid="{00000000-0005-0000-0000-000004150000}"/>
    <cellStyle name="Normal 3 5 2 4 2 3 2" xfId="2336" xr:uid="{00000000-0005-0000-0000-000005150000}"/>
    <cellStyle name="Normal 3 5 2 4 2 3 2 2" xfId="8284" xr:uid="{00000000-0005-0000-0000-000006150000}"/>
    <cellStyle name="Normal 3 5 2 4 2 3 3" xfId="3942" xr:uid="{00000000-0005-0000-0000-000007150000}"/>
    <cellStyle name="Normal 3 5 2 4 2 3 3 2" xfId="9574" xr:uid="{00000000-0005-0000-0000-000008150000}"/>
    <cellStyle name="Normal 3 5 2 4 2 3 4" xfId="4834" xr:uid="{00000000-0005-0000-0000-000009150000}"/>
    <cellStyle name="Normal 3 5 2 4 2 3 4 2" xfId="10456" xr:uid="{00000000-0005-0000-0000-00000A150000}"/>
    <cellStyle name="Normal 3 5 2 4 2 3 5" xfId="7464" xr:uid="{00000000-0005-0000-0000-00000B150000}"/>
    <cellStyle name="Normal 3 5 2 4 2 4" xfId="1020" xr:uid="{00000000-0005-0000-0000-00000C150000}"/>
    <cellStyle name="Normal 3 5 2 4 2 4 2" xfId="3454" xr:uid="{00000000-0005-0000-0000-00000D150000}"/>
    <cellStyle name="Normal 3 5 2 4 2 4 2 2" xfId="9092" xr:uid="{00000000-0005-0000-0000-00000E150000}"/>
    <cellStyle name="Normal 3 5 2 4 2 4 3" xfId="6982" xr:uid="{00000000-0005-0000-0000-00000F150000}"/>
    <cellStyle name="Normal 3 5 2 4 2 5" xfId="1854" xr:uid="{00000000-0005-0000-0000-000010150000}"/>
    <cellStyle name="Normal 3 5 2 4 2 5 2" xfId="7802" xr:uid="{00000000-0005-0000-0000-000011150000}"/>
    <cellStyle name="Normal 3 5 2 4 2 6" xfId="2990" xr:uid="{00000000-0005-0000-0000-000012150000}"/>
    <cellStyle name="Normal 3 5 2 4 2 6 2" xfId="8648" xr:uid="{00000000-0005-0000-0000-000013150000}"/>
    <cellStyle name="Normal 3 5 2 4 2 7" xfId="4352" xr:uid="{00000000-0005-0000-0000-000014150000}"/>
    <cellStyle name="Normal 3 5 2 4 2 7 2" xfId="9974" xr:uid="{00000000-0005-0000-0000-000015150000}"/>
    <cellStyle name="Normal 3 5 2 4 2 8" xfId="5116" xr:uid="{00000000-0005-0000-0000-000016150000}"/>
    <cellStyle name="Normal 3 5 2 4 2 8 2" xfId="10713" xr:uid="{00000000-0005-0000-0000-000017150000}"/>
    <cellStyle name="Normal 3 5 2 4 2 9" xfId="5745" xr:uid="{00000000-0005-0000-0000-000018150000}"/>
    <cellStyle name="Normal 3 5 2 4 2 9 2" xfId="11082" xr:uid="{00000000-0005-0000-0000-000019150000}"/>
    <cellStyle name="Normal 3 5 2 4 3" xfId="741" xr:uid="{00000000-0005-0000-0000-00001A150000}"/>
    <cellStyle name="Normal 3 5 2 4 3 10" xfId="6710" xr:uid="{00000000-0005-0000-0000-00001B150000}"/>
    <cellStyle name="Normal 3 5 2 4 3 2" xfId="1445" xr:uid="{00000000-0005-0000-0000-00001C150000}"/>
    <cellStyle name="Normal 3 5 2 4 3 2 2" xfId="2271" xr:uid="{00000000-0005-0000-0000-00001D150000}"/>
    <cellStyle name="Normal 3 5 2 4 3 2 2 2" xfId="8219" xr:uid="{00000000-0005-0000-0000-00001E150000}"/>
    <cellStyle name="Normal 3 5 2 4 3 2 3" xfId="3877" xr:uid="{00000000-0005-0000-0000-00001F150000}"/>
    <cellStyle name="Normal 3 5 2 4 3 2 3 2" xfId="9509" xr:uid="{00000000-0005-0000-0000-000020150000}"/>
    <cellStyle name="Normal 3 5 2 4 3 2 4" xfId="4769" xr:uid="{00000000-0005-0000-0000-000021150000}"/>
    <cellStyle name="Normal 3 5 2 4 3 2 4 2" xfId="10391" xr:uid="{00000000-0005-0000-0000-000022150000}"/>
    <cellStyle name="Normal 3 5 2 4 3 2 5" xfId="7399" xr:uid="{00000000-0005-0000-0000-000023150000}"/>
    <cellStyle name="Normal 3 5 2 4 3 3" xfId="954" xr:uid="{00000000-0005-0000-0000-000024150000}"/>
    <cellStyle name="Normal 3 5 2 4 3 3 2" xfId="3388" xr:uid="{00000000-0005-0000-0000-000025150000}"/>
    <cellStyle name="Normal 3 5 2 4 3 3 2 2" xfId="9027" xr:uid="{00000000-0005-0000-0000-000026150000}"/>
    <cellStyle name="Normal 3 5 2 4 3 3 3" xfId="6917" xr:uid="{00000000-0005-0000-0000-000027150000}"/>
    <cellStyle name="Normal 3 5 2 4 3 4" xfId="1789" xr:uid="{00000000-0005-0000-0000-000028150000}"/>
    <cellStyle name="Normal 3 5 2 4 3 4 2" xfId="7737" xr:uid="{00000000-0005-0000-0000-000029150000}"/>
    <cellStyle name="Normal 3 5 2 4 3 5" xfId="3175" xr:uid="{00000000-0005-0000-0000-00002A150000}"/>
    <cellStyle name="Normal 3 5 2 4 3 5 2" xfId="8820" xr:uid="{00000000-0005-0000-0000-00002B150000}"/>
    <cellStyle name="Normal 3 5 2 4 3 6" xfId="4287" xr:uid="{00000000-0005-0000-0000-00002C150000}"/>
    <cellStyle name="Normal 3 5 2 4 3 6 2" xfId="9909" xr:uid="{00000000-0005-0000-0000-00002D150000}"/>
    <cellStyle name="Normal 3 5 2 4 3 7" xfId="5550" xr:uid="{00000000-0005-0000-0000-00002E150000}"/>
    <cellStyle name="Normal 3 5 2 4 3 7 2" xfId="10887" xr:uid="{00000000-0005-0000-0000-00002F150000}"/>
    <cellStyle name="Normal 3 5 2 4 3 8" xfId="5917" xr:uid="{00000000-0005-0000-0000-000030150000}"/>
    <cellStyle name="Normal 3 5 2 4 3 8 2" xfId="11254" xr:uid="{00000000-0005-0000-0000-000031150000}"/>
    <cellStyle name="Normal 3 5 2 4 3 9" xfId="6287" xr:uid="{00000000-0005-0000-0000-000032150000}"/>
    <cellStyle name="Normal 3 5 2 4 3 9 2" xfId="11621" xr:uid="{00000000-0005-0000-0000-000033150000}"/>
    <cellStyle name="Normal 3 5 2 4 4" xfId="1233" xr:uid="{00000000-0005-0000-0000-000034150000}"/>
    <cellStyle name="Normal 3 5 2 4 4 2" xfId="2059" xr:uid="{00000000-0005-0000-0000-000035150000}"/>
    <cellStyle name="Normal 3 5 2 4 4 2 2" xfId="8007" xr:uid="{00000000-0005-0000-0000-000036150000}"/>
    <cellStyle name="Normal 3 5 2 4 4 3" xfId="3665" xr:uid="{00000000-0005-0000-0000-000037150000}"/>
    <cellStyle name="Normal 3 5 2 4 4 3 2" xfId="9297" xr:uid="{00000000-0005-0000-0000-000038150000}"/>
    <cellStyle name="Normal 3 5 2 4 4 4" xfId="4557" xr:uid="{00000000-0005-0000-0000-000039150000}"/>
    <cellStyle name="Normal 3 5 2 4 4 4 2" xfId="10179" xr:uid="{00000000-0005-0000-0000-00003A150000}"/>
    <cellStyle name="Normal 3 5 2 4 4 5" xfId="7187" xr:uid="{00000000-0005-0000-0000-00003B150000}"/>
    <cellStyle name="Normal 3 5 2 4 5" xfId="1333" xr:uid="{00000000-0005-0000-0000-00003C150000}"/>
    <cellStyle name="Normal 3 5 2 4 5 2" xfId="2159" xr:uid="{00000000-0005-0000-0000-00003D150000}"/>
    <cellStyle name="Normal 3 5 2 4 5 2 2" xfId="8107" xr:uid="{00000000-0005-0000-0000-00003E150000}"/>
    <cellStyle name="Normal 3 5 2 4 5 3" xfId="3765" xr:uid="{00000000-0005-0000-0000-00003F150000}"/>
    <cellStyle name="Normal 3 5 2 4 5 3 2" xfId="9397" xr:uid="{00000000-0005-0000-0000-000040150000}"/>
    <cellStyle name="Normal 3 5 2 4 5 4" xfId="4657" xr:uid="{00000000-0005-0000-0000-000041150000}"/>
    <cellStyle name="Normal 3 5 2 4 5 4 2" xfId="10279" xr:uid="{00000000-0005-0000-0000-000042150000}"/>
    <cellStyle name="Normal 3 5 2 4 5 5" xfId="7287" xr:uid="{00000000-0005-0000-0000-000043150000}"/>
    <cellStyle name="Normal 3 5 2 4 6" xfId="1395" xr:uid="{00000000-0005-0000-0000-000044150000}"/>
    <cellStyle name="Normal 3 5 2 4 6 2" xfId="2221" xr:uid="{00000000-0005-0000-0000-000045150000}"/>
    <cellStyle name="Normal 3 5 2 4 6 2 2" xfId="8169" xr:uid="{00000000-0005-0000-0000-000046150000}"/>
    <cellStyle name="Normal 3 5 2 4 6 3" xfId="3827" xr:uid="{00000000-0005-0000-0000-000047150000}"/>
    <cellStyle name="Normal 3 5 2 4 6 3 2" xfId="9459" xr:uid="{00000000-0005-0000-0000-000048150000}"/>
    <cellStyle name="Normal 3 5 2 4 6 4" xfId="4719" xr:uid="{00000000-0005-0000-0000-000049150000}"/>
    <cellStyle name="Normal 3 5 2 4 6 4 2" xfId="10341" xr:uid="{00000000-0005-0000-0000-00004A150000}"/>
    <cellStyle name="Normal 3 5 2 4 6 5" xfId="7349" xr:uid="{00000000-0005-0000-0000-00004B150000}"/>
    <cellStyle name="Normal 3 5 2 4 7" xfId="891" xr:uid="{00000000-0005-0000-0000-00004C150000}"/>
    <cellStyle name="Normal 3 5 2 4 7 2" xfId="3325" xr:uid="{00000000-0005-0000-0000-00004D150000}"/>
    <cellStyle name="Normal 3 5 2 4 7 2 2" xfId="8968" xr:uid="{00000000-0005-0000-0000-00004E150000}"/>
    <cellStyle name="Normal 3 5 2 4 7 3" xfId="6858" xr:uid="{00000000-0005-0000-0000-00004F150000}"/>
    <cellStyle name="Normal 3 5 2 4 8" xfId="1730" xr:uid="{00000000-0005-0000-0000-000050150000}"/>
    <cellStyle name="Normal 3 5 2 4 8 2" xfId="7678" xr:uid="{00000000-0005-0000-0000-000051150000}"/>
    <cellStyle name="Normal 3 5 2 4 9" xfId="2919" xr:uid="{00000000-0005-0000-0000-000052150000}"/>
    <cellStyle name="Normal 3 5 2 4 9 2" xfId="8583" xr:uid="{00000000-0005-0000-0000-000053150000}"/>
    <cellStyle name="Normal 3 5 2 5" xfId="240" xr:uid="{00000000-0005-0000-0000-000054150000}"/>
    <cellStyle name="Normal 3 5 2 5 10" xfId="6103" xr:uid="{00000000-0005-0000-0000-000055150000}"/>
    <cellStyle name="Normal 3 5 2 5 10 2" xfId="11439" xr:uid="{00000000-0005-0000-0000-000056150000}"/>
    <cellStyle name="Normal 3 5 2 5 11" xfId="6540" xr:uid="{00000000-0005-0000-0000-000057150000}"/>
    <cellStyle name="Normal 3 5 2 5 2" xfId="796" xr:uid="{00000000-0005-0000-0000-000058150000}"/>
    <cellStyle name="Normal 3 5 2 5 2 2" xfId="1257" xr:uid="{00000000-0005-0000-0000-000059150000}"/>
    <cellStyle name="Normal 3 5 2 5 2 2 2" xfId="3689" xr:uid="{00000000-0005-0000-0000-00005A150000}"/>
    <cellStyle name="Normal 3 5 2 5 2 2 2 2" xfId="9321" xr:uid="{00000000-0005-0000-0000-00005B150000}"/>
    <cellStyle name="Normal 3 5 2 5 2 2 3" xfId="7211" xr:uid="{00000000-0005-0000-0000-00005C150000}"/>
    <cellStyle name="Normal 3 5 2 5 2 3" xfId="2083" xr:uid="{00000000-0005-0000-0000-00005D150000}"/>
    <cellStyle name="Normal 3 5 2 5 2 3 2" xfId="8031" xr:uid="{00000000-0005-0000-0000-00005E150000}"/>
    <cellStyle name="Normal 3 5 2 5 2 4" xfId="3230" xr:uid="{00000000-0005-0000-0000-00005F150000}"/>
    <cellStyle name="Normal 3 5 2 5 2 4 2" xfId="8875" xr:uid="{00000000-0005-0000-0000-000060150000}"/>
    <cellStyle name="Normal 3 5 2 5 2 5" xfId="4581" xr:uid="{00000000-0005-0000-0000-000061150000}"/>
    <cellStyle name="Normal 3 5 2 5 2 5 2" xfId="10203" xr:uid="{00000000-0005-0000-0000-000062150000}"/>
    <cellStyle name="Normal 3 5 2 5 2 6" xfId="5605" xr:uid="{00000000-0005-0000-0000-000063150000}"/>
    <cellStyle name="Normal 3 5 2 5 2 6 2" xfId="10942" xr:uid="{00000000-0005-0000-0000-000064150000}"/>
    <cellStyle name="Normal 3 5 2 5 2 7" xfId="5972" xr:uid="{00000000-0005-0000-0000-000065150000}"/>
    <cellStyle name="Normal 3 5 2 5 2 7 2" xfId="11309" xr:uid="{00000000-0005-0000-0000-000066150000}"/>
    <cellStyle name="Normal 3 5 2 5 2 8" xfId="6342" xr:uid="{00000000-0005-0000-0000-000067150000}"/>
    <cellStyle name="Normal 3 5 2 5 2 8 2" xfId="11676" xr:uid="{00000000-0005-0000-0000-000068150000}"/>
    <cellStyle name="Normal 3 5 2 5 2 9" xfId="6765" xr:uid="{00000000-0005-0000-0000-000069150000}"/>
    <cellStyle name="Normal 3 5 2 5 3" xfId="1500" xr:uid="{00000000-0005-0000-0000-00006A150000}"/>
    <cellStyle name="Normal 3 5 2 5 3 2" xfId="2326" xr:uid="{00000000-0005-0000-0000-00006B150000}"/>
    <cellStyle name="Normal 3 5 2 5 3 2 2" xfId="8274" xr:uid="{00000000-0005-0000-0000-00006C150000}"/>
    <cellStyle name="Normal 3 5 2 5 3 3" xfId="3932" xr:uid="{00000000-0005-0000-0000-00006D150000}"/>
    <cellStyle name="Normal 3 5 2 5 3 3 2" xfId="9564" xr:uid="{00000000-0005-0000-0000-00006E150000}"/>
    <cellStyle name="Normal 3 5 2 5 3 4" xfId="4824" xr:uid="{00000000-0005-0000-0000-00006F150000}"/>
    <cellStyle name="Normal 3 5 2 5 3 4 2" xfId="10446" xr:uid="{00000000-0005-0000-0000-000070150000}"/>
    <cellStyle name="Normal 3 5 2 5 3 5" xfId="7454" xr:uid="{00000000-0005-0000-0000-000071150000}"/>
    <cellStyle name="Normal 3 5 2 5 4" xfId="1010" xr:uid="{00000000-0005-0000-0000-000072150000}"/>
    <cellStyle name="Normal 3 5 2 5 4 2" xfId="3444" xr:uid="{00000000-0005-0000-0000-000073150000}"/>
    <cellStyle name="Normal 3 5 2 5 4 2 2" xfId="9082" xr:uid="{00000000-0005-0000-0000-000074150000}"/>
    <cellStyle name="Normal 3 5 2 5 4 3" xfId="6972" xr:uid="{00000000-0005-0000-0000-000075150000}"/>
    <cellStyle name="Normal 3 5 2 5 5" xfId="1844" xr:uid="{00000000-0005-0000-0000-000076150000}"/>
    <cellStyle name="Normal 3 5 2 5 5 2" xfId="7792" xr:uid="{00000000-0005-0000-0000-000077150000}"/>
    <cellStyle name="Normal 3 5 2 5 6" xfId="2980" xr:uid="{00000000-0005-0000-0000-000078150000}"/>
    <cellStyle name="Normal 3 5 2 5 6 2" xfId="8638" xr:uid="{00000000-0005-0000-0000-000079150000}"/>
    <cellStyle name="Normal 3 5 2 5 7" xfId="4342" xr:uid="{00000000-0005-0000-0000-00007A150000}"/>
    <cellStyle name="Normal 3 5 2 5 7 2" xfId="9964" xr:uid="{00000000-0005-0000-0000-00007B150000}"/>
    <cellStyle name="Normal 3 5 2 5 8" xfId="5106" xr:uid="{00000000-0005-0000-0000-00007C150000}"/>
    <cellStyle name="Normal 3 5 2 5 8 2" xfId="10703" xr:uid="{00000000-0005-0000-0000-00007D150000}"/>
    <cellStyle name="Normal 3 5 2 5 9" xfId="5735" xr:uid="{00000000-0005-0000-0000-00007E150000}"/>
    <cellStyle name="Normal 3 5 2 5 9 2" xfId="11072" xr:uid="{00000000-0005-0000-0000-00007F150000}"/>
    <cellStyle name="Normal 3 5 2 6" xfId="301" xr:uid="{00000000-0005-0000-0000-000080150000}"/>
    <cellStyle name="Normal 3 5 2 6 10" xfId="6601" xr:uid="{00000000-0005-0000-0000-000081150000}"/>
    <cellStyle name="Normal 3 5 2 6 2" xfId="1561" xr:uid="{00000000-0005-0000-0000-000082150000}"/>
    <cellStyle name="Normal 3 5 2 6 2 2" xfId="2387" xr:uid="{00000000-0005-0000-0000-000083150000}"/>
    <cellStyle name="Normal 3 5 2 6 2 2 2" xfId="8335" xr:uid="{00000000-0005-0000-0000-000084150000}"/>
    <cellStyle name="Normal 3 5 2 6 2 3" xfId="3993" xr:uid="{00000000-0005-0000-0000-000085150000}"/>
    <cellStyle name="Normal 3 5 2 6 2 3 2" xfId="9625" xr:uid="{00000000-0005-0000-0000-000086150000}"/>
    <cellStyle name="Normal 3 5 2 6 2 4" xfId="4885" xr:uid="{00000000-0005-0000-0000-000087150000}"/>
    <cellStyle name="Normal 3 5 2 6 2 4 2" xfId="10507" xr:uid="{00000000-0005-0000-0000-000088150000}"/>
    <cellStyle name="Normal 3 5 2 6 2 5" xfId="7515" xr:uid="{00000000-0005-0000-0000-000089150000}"/>
    <cellStyle name="Normal 3 5 2 6 3" xfId="1073" xr:uid="{00000000-0005-0000-0000-00008A150000}"/>
    <cellStyle name="Normal 3 5 2 6 3 2" xfId="3507" xr:uid="{00000000-0005-0000-0000-00008B150000}"/>
    <cellStyle name="Normal 3 5 2 6 3 2 2" xfId="9145" xr:uid="{00000000-0005-0000-0000-00008C150000}"/>
    <cellStyle name="Normal 3 5 2 6 3 3" xfId="7035" xr:uid="{00000000-0005-0000-0000-00008D150000}"/>
    <cellStyle name="Normal 3 5 2 6 4" xfId="1907" xr:uid="{00000000-0005-0000-0000-00008E150000}"/>
    <cellStyle name="Normal 3 5 2 6 4 2" xfId="7855" xr:uid="{00000000-0005-0000-0000-00008F150000}"/>
    <cellStyle name="Normal 3 5 2 6 5" xfId="3053" xr:uid="{00000000-0005-0000-0000-000090150000}"/>
    <cellStyle name="Normal 3 5 2 6 5 2" xfId="8711" xr:uid="{00000000-0005-0000-0000-000091150000}"/>
    <cellStyle name="Normal 3 5 2 6 6" xfId="4405" xr:uid="{00000000-0005-0000-0000-000092150000}"/>
    <cellStyle name="Normal 3 5 2 6 6 2" xfId="10027" xr:uid="{00000000-0005-0000-0000-000093150000}"/>
    <cellStyle name="Normal 3 5 2 6 7" xfId="5207" xr:uid="{00000000-0005-0000-0000-000094150000}"/>
    <cellStyle name="Normal 3 5 2 6 7 2" xfId="10776" xr:uid="{00000000-0005-0000-0000-000095150000}"/>
    <cellStyle name="Normal 3 5 2 6 8" xfId="5808" xr:uid="{00000000-0005-0000-0000-000096150000}"/>
    <cellStyle name="Normal 3 5 2 6 8 2" xfId="11145" xr:uid="{00000000-0005-0000-0000-000097150000}"/>
    <cellStyle name="Normal 3 5 2 6 9" xfId="6176" xr:uid="{00000000-0005-0000-0000-000098150000}"/>
    <cellStyle name="Normal 3 5 2 6 9 2" xfId="11512" xr:uid="{00000000-0005-0000-0000-000099150000}"/>
    <cellStyle name="Normal 3 5 2 7" xfId="731" xr:uid="{00000000-0005-0000-0000-00009A150000}"/>
    <cellStyle name="Normal 3 5 2 7 10" xfId="6700" xr:uid="{00000000-0005-0000-0000-00009B150000}"/>
    <cellStyle name="Normal 3 5 2 7 2" xfId="1435" xr:uid="{00000000-0005-0000-0000-00009C150000}"/>
    <cellStyle name="Normal 3 5 2 7 2 2" xfId="2261" xr:uid="{00000000-0005-0000-0000-00009D150000}"/>
    <cellStyle name="Normal 3 5 2 7 2 2 2" xfId="8209" xr:uid="{00000000-0005-0000-0000-00009E150000}"/>
    <cellStyle name="Normal 3 5 2 7 2 3" xfId="3867" xr:uid="{00000000-0005-0000-0000-00009F150000}"/>
    <cellStyle name="Normal 3 5 2 7 2 3 2" xfId="9499" xr:uid="{00000000-0005-0000-0000-0000A0150000}"/>
    <cellStyle name="Normal 3 5 2 7 2 4" xfId="4759" xr:uid="{00000000-0005-0000-0000-0000A1150000}"/>
    <cellStyle name="Normal 3 5 2 7 2 4 2" xfId="10381" xr:uid="{00000000-0005-0000-0000-0000A2150000}"/>
    <cellStyle name="Normal 3 5 2 7 2 5" xfId="7389" xr:uid="{00000000-0005-0000-0000-0000A3150000}"/>
    <cellStyle name="Normal 3 5 2 7 3" xfId="942" xr:uid="{00000000-0005-0000-0000-0000A4150000}"/>
    <cellStyle name="Normal 3 5 2 7 3 2" xfId="3376" xr:uid="{00000000-0005-0000-0000-0000A5150000}"/>
    <cellStyle name="Normal 3 5 2 7 3 2 2" xfId="9017" xr:uid="{00000000-0005-0000-0000-0000A6150000}"/>
    <cellStyle name="Normal 3 5 2 7 3 3" xfId="6907" xr:uid="{00000000-0005-0000-0000-0000A7150000}"/>
    <cellStyle name="Normal 3 5 2 7 4" xfId="1779" xr:uid="{00000000-0005-0000-0000-0000A8150000}"/>
    <cellStyle name="Normal 3 5 2 7 4 2" xfId="7727" xr:uid="{00000000-0005-0000-0000-0000A9150000}"/>
    <cellStyle name="Normal 3 5 2 7 5" xfId="3165" xr:uid="{00000000-0005-0000-0000-0000AA150000}"/>
    <cellStyle name="Normal 3 5 2 7 5 2" xfId="8810" xr:uid="{00000000-0005-0000-0000-0000AB150000}"/>
    <cellStyle name="Normal 3 5 2 7 6" xfId="4277" xr:uid="{00000000-0005-0000-0000-0000AC150000}"/>
    <cellStyle name="Normal 3 5 2 7 6 2" xfId="9899" xr:uid="{00000000-0005-0000-0000-0000AD150000}"/>
    <cellStyle name="Normal 3 5 2 7 7" xfId="5540" xr:uid="{00000000-0005-0000-0000-0000AE150000}"/>
    <cellStyle name="Normal 3 5 2 7 7 2" xfId="10877" xr:uid="{00000000-0005-0000-0000-0000AF150000}"/>
    <cellStyle name="Normal 3 5 2 7 8" xfId="5907" xr:uid="{00000000-0005-0000-0000-0000B0150000}"/>
    <cellStyle name="Normal 3 5 2 7 8 2" xfId="11244" xr:uid="{00000000-0005-0000-0000-0000B1150000}"/>
    <cellStyle name="Normal 3 5 2 7 9" xfId="6277" xr:uid="{00000000-0005-0000-0000-0000B2150000}"/>
    <cellStyle name="Normal 3 5 2 7 9 2" xfId="11611" xr:uid="{00000000-0005-0000-0000-0000B3150000}"/>
    <cellStyle name="Normal 3 5 2 8" xfId="1195" xr:uid="{00000000-0005-0000-0000-0000B4150000}"/>
    <cellStyle name="Normal 3 5 2 8 2" xfId="2021" xr:uid="{00000000-0005-0000-0000-0000B5150000}"/>
    <cellStyle name="Normal 3 5 2 8 2 2" xfId="7969" xr:uid="{00000000-0005-0000-0000-0000B6150000}"/>
    <cellStyle name="Normal 3 5 2 8 3" xfId="3627" xr:uid="{00000000-0005-0000-0000-0000B7150000}"/>
    <cellStyle name="Normal 3 5 2 8 3 2" xfId="9259" xr:uid="{00000000-0005-0000-0000-0000B8150000}"/>
    <cellStyle name="Normal 3 5 2 8 4" xfId="4519" xr:uid="{00000000-0005-0000-0000-0000B9150000}"/>
    <cellStyle name="Normal 3 5 2 8 4 2" xfId="10141" xr:uid="{00000000-0005-0000-0000-0000BA150000}"/>
    <cellStyle name="Normal 3 5 2 8 5" xfId="7149" xr:uid="{00000000-0005-0000-0000-0000BB150000}"/>
    <cellStyle name="Normal 3 5 2 9" xfId="1295" xr:uid="{00000000-0005-0000-0000-0000BC150000}"/>
    <cellStyle name="Normal 3 5 2 9 2" xfId="2121" xr:uid="{00000000-0005-0000-0000-0000BD150000}"/>
    <cellStyle name="Normal 3 5 2 9 2 2" xfId="8069" xr:uid="{00000000-0005-0000-0000-0000BE150000}"/>
    <cellStyle name="Normal 3 5 2 9 3" xfId="3727" xr:uid="{00000000-0005-0000-0000-0000BF150000}"/>
    <cellStyle name="Normal 3 5 2 9 3 2" xfId="9359" xr:uid="{00000000-0005-0000-0000-0000C0150000}"/>
    <cellStyle name="Normal 3 5 2 9 4" xfId="4619" xr:uid="{00000000-0005-0000-0000-0000C1150000}"/>
    <cellStyle name="Normal 3 5 2 9 4 2" xfId="10241" xr:uid="{00000000-0005-0000-0000-0000C2150000}"/>
    <cellStyle name="Normal 3 5 2 9 5" xfId="7249" xr:uid="{00000000-0005-0000-0000-0000C3150000}"/>
    <cellStyle name="Normal 3 5 20" xfId="6471" xr:uid="{00000000-0005-0000-0000-0000C4150000}"/>
    <cellStyle name="Normal 3 5 3" xfId="193" xr:uid="{00000000-0005-0000-0000-0000C5150000}"/>
    <cellStyle name="Normal 3 5 3 10" xfId="862" xr:uid="{00000000-0005-0000-0000-0000C6150000}"/>
    <cellStyle name="Normal 3 5 3 10 2" xfId="3296" xr:uid="{00000000-0005-0000-0000-0000C7150000}"/>
    <cellStyle name="Normal 3 5 3 10 2 2" xfId="8940" xr:uid="{00000000-0005-0000-0000-0000C8150000}"/>
    <cellStyle name="Normal 3 5 3 10 3" xfId="6830" xr:uid="{00000000-0005-0000-0000-0000C9150000}"/>
    <cellStyle name="Normal 3 5 3 11" xfId="1702" xr:uid="{00000000-0005-0000-0000-0000CA150000}"/>
    <cellStyle name="Normal 3 5 3 11 2" xfId="2933" xr:uid="{00000000-0005-0000-0000-0000CB150000}"/>
    <cellStyle name="Normal 3 5 3 11 2 2" xfId="8594" xr:uid="{00000000-0005-0000-0000-0000CC150000}"/>
    <cellStyle name="Normal 3 5 3 11 3" xfId="7650" xr:uid="{00000000-0005-0000-0000-0000CD150000}"/>
    <cellStyle name="Normal 3 5 3 12" xfId="2529" xr:uid="{00000000-0005-0000-0000-0000CE150000}"/>
    <cellStyle name="Normal 3 5 3 12 2" xfId="8466" xr:uid="{00000000-0005-0000-0000-0000CF150000}"/>
    <cellStyle name="Normal 3 5 3 13" xfId="4200" xr:uid="{00000000-0005-0000-0000-0000D0150000}"/>
    <cellStyle name="Normal 3 5 3 13 2" xfId="9822" xr:uid="{00000000-0005-0000-0000-0000D1150000}"/>
    <cellStyle name="Normal 3 5 3 14" xfId="5059" xr:uid="{00000000-0005-0000-0000-0000D2150000}"/>
    <cellStyle name="Normal 3 5 3 14 2" xfId="10659" xr:uid="{00000000-0005-0000-0000-0000D3150000}"/>
    <cellStyle name="Normal 3 5 3 15" xfId="5691" xr:uid="{00000000-0005-0000-0000-0000D4150000}"/>
    <cellStyle name="Normal 3 5 3 15 2" xfId="11028" xr:uid="{00000000-0005-0000-0000-0000D5150000}"/>
    <cellStyle name="Normal 3 5 3 16" xfId="6059" xr:uid="{00000000-0005-0000-0000-0000D6150000}"/>
    <cellStyle name="Normal 3 5 3 16 2" xfId="11395" xr:uid="{00000000-0005-0000-0000-0000D7150000}"/>
    <cellStyle name="Normal 3 5 3 17" xfId="6496" xr:uid="{00000000-0005-0000-0000-0000D8150000}"/>
    <cellStyle name="Normal 3 5 3 2" xfId="222" xr:uid="{00000000-0005-0000-0000-0000D9150000}"/>
    <cellStyle name="Normal 3 5 3 2 10" xfId="1718" xr:uid="{00000000-0005-0000-0000-0000DA150000}"/>
    <cellStyle name="Normal 3 5 3 2 10 2" xfId="2962" xr:uid="{00000000-0005-0000-0000-0000DB150000}"/>
    <cellStyle name="Normal 3 5 3 2 10 2 2" xfId="8620" xr:uid="{00000000-0005-0000-0000-0000DC150000}"/>
    <cellStyle name="Normal 3 5 3 2 10 3" xfId="7666" xr:uid="{00000000-0005-0000-0000-0000DD150000}"/>
    <cellStyle name="Normal 3 5 3 2 11" xfId="2594" xr:uid="{00000000-0005-0000-0000-0000DE150000}"/>
    <cellStyle name="Normal 3 5 3 2 11 2" xfId="8482" xr:uid="{00000000-0005-0000-0000-0000DF150000}"/>
    <cellStyle name="Normal 3 5 3 2 12" xfId="4216" xr:uid="{00000000-0005-0000-0000-0000E0150000}"/>
    <cellStyle name="Normal 3 5 3 2 12 2" xfId="9838" xr:uid="{00000000-0005-0000-0000-0000E1150000}"/>
    <cellStyle name="Normal 3 5 3 2 13" xfId="5088" xr:uid="{00000000-0005-0000-0000-0000E2150000}"/>
    <cellStyle name="Normal 3 5 3 2 13 2" xfId="10685" xr:uid="{00000000-0005-0000-0000-0000E3150000}"/>
    <cellStyle name="Normal 3 5 3 2 14" xfId="5717" xr:uid="{00000000-0005-0000-0000-0000E4150000}"/>
    <cellStyle name="Normal 3 5 3 2 14 2" xfId="11054" xr:uid="{00000000-0005-0000-0000-0000E5150000}"/>
    <cellStyle name="Normal 3 5 3 2 15" xfId="6085" xr:uid="{00000000-0005-0000-0000-0000E6150000}"/>
    <cellStyle name="Normal 3 5 3 2 15 2" xfId="11421" xr:uid="{00000000-0005-0000-0000-0000E7150000}"/>
    <cellStyle name="Normal 3 5 3 2 16" xfId="6522" xr:uid="{00000000-0005-0000-0000-0000E8150000}"/>
    <cellStyle name="Normal 3 5 3 2 2" xfId="287" xr:uid="{00000000-0005-0000-0000-0000E9150000}"/>
    <cellStyle name="Normal 3 5 3 2 2 10" xfId="6150" xr:uid="{00000000-0005-0000-0000-0000EA150000}"/>
    <cellStyle name="Normal 3 5 3 2 2 10 2" xfId="11486" xr:uid="{00000000-0005-0000-0000-0000EB150000}"/>
    <cellStyle name="Normal 3 5 3 2 2 11" xfId="6587" xr:uid="{00000000-0005-0000-0000-0000EC150000}"/>
    <cellStyle name="Normal 3 5 3 2 2 2" xfId="843" xr:uid="{00000000-0005-0000-0000-0000ED150000}"/>
    <cellStyle name="Normal 3 5 3 2 2 2 2" xfId="1057" xr:uid="{00000000-0005-0000-0000-0000EE150000}"/>
    <cellStyle name="Normal 3 5 3 2 2 2 2 2" xfId="3491" xr:uid="{00000000-0005-0000-0000-0000EF150000}"/>
    <cellStyle name="Normal 3 5 3 2 2 2 2 2 2" xfId="9129" xr:uid="{00000000-0005-0000-0000-0000F0150000}"/>
    <cellStyle name="Normal 3 5 3 2 2 2 2 3" xfId="7019" xr:uid="{00000000-0005-0000-0000-0000F1150000}"/>
    <cellStyle name="Normal 3 5 3 2 2 2 3" xfId="1891" xr:uid="{00000000-0005-0000-0000-0000F2150000}"/>
    <cellStyle name="Normal 3 5 3 2 2 2 3 2" xfId="7839" xr:uid="{00000000-0005-0000-0000-0000F3150000}"/>
    <cellStyle name="Normal 3 5 3 2 2 2 4" xfId="3277" xr:uid="{00000000-0005-0000-0000-0000F4150000}"/>
    <cellStyle name="Normal 3 5 3 2 2 2 4 2" xfId="8922" xr:uid="{00000000-0005-0000-0000-0000F5150000}"/>
    <cellStyle name="Normal 3 5 3 2 2 2 5" xfId="4389" xr:uid="{00000000-0005-0000-0000-0000F6150000}"/>
    <cellStyle name="Normal 3 5 3 2 2 2 5 2" xfId="10011" xr:uid="{00000000-0005-0000-0000-0000F7150000}"/>
    <cellStyle name="Normal 3 5 3 2 2 2 6" xfId="5652" xr:uid="{00000000-0005-0000-0000-0000F8150000}"/>
    <cellStyle name="Normal 3 5 3 2 2 2 6 2" xfId="10989" xr:uid="{00000000-0005-0000-0000-0000F9150000}"/>
    <cellStyle name="Normal 3 5 3 2 2 2 7" xfId="6019" xr:uid="{00000000-0005-0000-0000-0000FA150000}"/>
    <cellStyle name="Normal 3 5 3 2 2 2 7 2" xfId="11356" xr:uid="{00000000-0005-0000-0000-0000FB150000}"/>
    <cellStyle name="Normal 3 5 3 2 2 2 8" xfId="6389" xr:uid="{00000000-0005-0000-0000-0000FC150000}"/>
    <cellStyle name="Normal 3 5 3 2 2 2 8 2" xfId="11723" xr:uid="{00000000-0005-0000-0000-0000FD150000}"/>
    <cellStyle name="Normal 3 5 3 2 2 2 9" xfId="6812" xr:uid="{00000000-0005-0000-0000-0000FE150000}"/>
    <cellStyle name="Normal 3 5 3 2 2 3" xfId="1547" xr:uid="{00000000-0005-0000-0000-0000FF150000}"/>
    <cellStyle name="Normal 3 5 3 2 2 3 2" xfId="2373" xr:uid="{00000000-0005-0000-0000-000000160000}"/>
    <cellStyle name="Normal 3 5 3 2 2 3 2 2" xfId="8321" xr:uid="{00000000-0005-0000-0000-000001160000}"/>
    <cellStyle name="Normal 3 5 3 2 2 3 3" xfId="3979" xr:uid="{00000000-0005-0000-0000-000002160000}"/>
    <cellStyle name="Normal 3 5 3 2 2 3 3 2" xfId="9611" xr:uid="{00000000-0005-0000-0000-000003160000}"/>
    <cellStyle name="Normal 3 5 3 2 2 3 4" xfId="4871" xr:uid="{00000000-0005-0000-0000-000004160000}"/>
    <cellStyle name="Normal 3 5 3 2 2 3 4 2" xfId="10493" xr:uid="{00000000-0005-0000-0000-000005160000}"/>
    <cellStyle name="Normal 3 5 3 2 2 3 5" xfId="7501" xr:uid="{00000000-0005-0000-0000-000006160000}"/>
    <cellStyle name="Normal 3 5 3 2 2 4" xfId="912" xr:uid="{00000000-0005-0000-0000-000007160000}"/>
    <cellStyle name="Normal 3 5 3 2 2 4 2" xfId="3346" xr:uid="{00000000-0005-0000-0000-000008160000}"/>
    <cellStyle name="Normal 3 5 3 2 2 4 2 2" xfId="8988" xr:uid="{00000000-0005-0000-0000-000009160000}"/>
    <cellStyle name="Normal 3 5 3 2 2 4 3" xfId="6878" xr:uid="{00000000-0005-0000-0000-00000A160000}"/>
    <cellStyle name="Normal 3 5 3 2 2 5" xfId="1750" xr:uid="{00000000-0005-0000-0000-00000B160000}"/>
    <cellStyle name="Normal 3 5 3 2 2 5 2" xfId="7698" xr:uid="{00000000-0005-0000-0000-00000C160000}"/>
    <cellStyle name="Normal 3 5 3 2 2 6" xfId="3027" xr:uid="{00000000-0005-0000-0000-00000D160000}"/>
    <cellStyle name="Normal 3 5 3 2 2 6 2" xfId="8685" xr:uid="{00000000-0005-0000-0000-00000E160000}"/>
    <cellStyle name="Normal 3 5 3 2 2 7" xfId="4248" xr:uid="{00000000-0005-0000-0000-00000F160000}"/>
    <cellStyle name="Normal 3 5 3 2 2 7 2" xfId="9870" xr:uid="{00000000-0005-0000-0000-000010160000}"/>
    <cellStyle name="Normal 3 5 3 2 2 8" xfId="5153" xr:uid="{00000000-0005-0000-0000-000011160000}"/>
    <cellStyle name="Normal 3 5 3 2 2 8 2" xfId="10750" xr:uid="{00000000-0005-0000-0000-000012160000}"/>
    <cellStyle name="Normal 3 5 3 2 2 9" xfId="5782" xr:uid="{00000000-0005-0000-0000-000013160000}"/>
    <cellStyle name="Normal 3 5 3 2 2 9 2" xfId="11119" xr:uid="{00000000-0005-0000-0000-000014160000}"/>
    <cellStyle name="Normal 3 5 3 2 3" xfId="381" xr:uid="{00000000-0005-0000-0000-000015160000}"/>
    <cellStyle name="Normal 3 5 3 2 3 10" xfId="6621" xr:uid="{00000000-0005-0000-0000-000016160000}"/>
    <cellStyle name="Normal 3 5 3 2 3 2" xfId="1581" xr:uid="{00000000-0005-0000-0000-000017160000}"/>
    <cellStyle name="Normal 3 5 3 2 3 2 2" xfId="2407" xr:uid="{00000000-0005-0000-0000-000018160000}"/>
    <cellStyle name="Normal 3 5 3 2 3 2 2 2" xfId="8355" xr:uid="{00000000-0005-0000-0000-000019160000}"/>
    <cellStyle name="Normal 3 5 3 2 3 2 3" xfId="4013" xr:uid="{00000000-0005-0000-0000-00001A160000}"/>
    <cellStyle name="Normal 3 5 3 2 3 2 3 2" xfId="9645" xr:uid="{00000000-0005-0000-0000-00001B160000}"/>
    <cellStyle name="Normal 3 5 3 2 3 2 4" xfId="4905" xr:uid="{00000000-0005-0000-0000-00001C160000}"/>
    <cellStyle name="Normal 3 5 3 2 3 2 4 2" xfId="10527" xr:uid="{00000000-0005-0000-0000-00001D160000}"/>
    <cellStyle name="Normal 3 5 3 2 3 2 5" xfId="7535" xr:uid="{00000000-0005-0000-0000-00001E160000}"/>
    <cellStyle name="Normal 3 5 3 2 3 3" xfId="1095" xr:uid="{00000000-0005-0000-0000-00001F160000}"/>
    <cellStyle name="Normal 3 5 3 2 3 3 2" xfId="3529" xr:uid="{00000000-0005-0000-0000-000020160000}"/>
    <cellStyle name="Normal 3 5 3 2 3 3 2 2" xfId="9167" xr:uid="{00000000-0005-0000-0000-000021160000}"/>
    <cellStyle name="Normal 3 5 3 2 3 3 3" xfId="7057" xr:uid="{00000000-0005-0000-0000-000022160000}"/>
    <cellStyle name="Normal 3 5 3 2 3 4" xfId="1929" xr:uid="{00000000-0005-0000-0000-000023160000}"/>
    <cellStyle name="Normal 3 5 3 2 3 4 2" xfId="7877" xr:uid="{00000000-0005-0000-0000-000024160000}"/>
    <cellStyle name="Normal 3 5 3 2 3 5" xfId="3078" xr:uid="{00000000-0005-0000-0000-000025160000}"/>
    <cellStyle name="Normal 3 5 3 2 3 5 2" xfId="8731" xr:uid="{00000000-0005-0000-0000-000026160000}"/>
    <cellStyle name="Normal 3 5 3 2 3 6" xfId="4427" xr:uid="{00000000-0005-0000-0000-000027160000}"/>
    <cellStyle name="Normal 3 5 3 2 3 6 2" xfId="10049" xr:uid="{00000000-0005-0000-0000-000028160000}"/>
    <cellStyle name="Normal 3 5 3 2 3 7" xfId="5273" xr:uid="{00000000-0005-0000-0000-000029160000}"/>
    <cellStyle name="Normal 3 5 3 2 3 7 2" xfId="10796" xr:uid="{00000000-0005-0000-0000-00002A160000}"/>
    <cellStyle name="Normal 3 5 3 2 3 8" xfId="5828" xr:uid="{00000000-0005-0000-0000-00002B160000}"/>
    <cellStyle name="Normal 3 5 3 2 3 8 2" xfId="11165" xr:uid="{00000000-0005-0000-0000-00002C160000}"/>
    <cellStyle name="Normal 3 5 3 2 3 9" xfId="6197" xr:uid="{00000000-0005-0000-0000-00002D160000}"/>
    <cellStyle name="Normal 3 5 3 2 3 9 2" xfId="11532" xr:uid="{00000000-0005-0000-0000-00002E160000}"/>
    <cellStyle name="Normal 3 5 3 2 4" xfId="778" xr:uid="{00000000-0005-0000-0000-00002F160000}"/>
    <cellStyle name="Normal 3 5 3 2 4 10" xfId="6747" xr:uid="{00000000-0005-0000-0000-000030160000}"/>
    <cellStyle name="Normal 3 5 3 2 4 2" xfId="1482" xr:uid="{00000000-0005-0000-0000-000031160000}"/>
    <cellStyle name="Normal 3 5 3 2 4 2 2" xfId="2308" xr:uid="{00000000-0005-0000-0000-000032160000}"/>
    <cellStyle name="Normal 3 5 3 2 4 2 2 2" xfId="8256" xr:uid="{00000000-0005-0000-0000-000033160000}"/>
    <cellStyle name="Normal 3 5 3 2 4 2 3" xfId="3914" xr:uid="{00000000-0005-0000-0000-000034160000}"/>
    <cellStyle name="Normal 3 5 3 2 4 2 3 2" xfId="9546" xr:uid="{00000000-0005-0000-0000-000035160000}"/>
    <cellStyle name="Normal 3 5 3 2 4 2 4" xfId="4806" xr:uid="{00000000-0005-0000-0000-000036160000}"/>
    <cellStyle name="Normal 3 5 3 2 4 2 4 2" xfId="10428" xr:uid="{00000000-0005-0000-0000-000037160000}"/>
    <cellStyle name="Normal 3 5 3 2 4 2 5" xfId="7436" xr:uid="{00000000-0005-0000-0000-000038160000}"/>
    <cellStyle name="Normal 3 5 3 2 4 3" xfId="992" xr:uid="{00000000-0005-0000-0000-000039160000}"/>
    <cellStyle name="Normal 3 5 3 2 4 3 2" xfId="3426" xr:uid="{00000000-0005-0000-0000-00003A160000}"/>
    <cellStyle name="Normal 3 5 3 2 4 3 2 2" xfId="9064" xr:uid="{00000000-0005-0000-0000-00003B160000}"/>
    <cellStyle name="Normal 3 5 3 2 4 3 3" xfId="6954" xr:uid="{00000000-0005-0000-0000-00003C160000}"/>
    <cellStyle name="Normal 3 5 3 2 4 4" xfId="1826" xr:uid="{00000000-0005-0000-0000-00003D160000}"/>
    <cellStyle name="Normal 3 5 3 2 4 4 2" xfId="7774" xr:uid="{00000000-0005-0000-0000-00003E160000}"/>
    <cellStyle name="Normal 3 5 3 2 4 5" xfId="3212" xr:uid="{00000000-0005-0000-0000-00003F160000}"/>
    <cellStyle name="Normal 3 5 3 2 4 5 2" xfId="8857" xr:uid="{00000000-0005-0000-0000-000040160000}"/>
    <cellStyle name="Normal 3 5 3 2 4 6" xfId="4324" xr:uid="{00000000-0005-0000-0000-000041160000}"/>
    <cellStyle name="Normal 3 5 3 2 4 6 2" xfId="9946" xr:uid="{00000000-0005-0000-0000-000042160000}"/>
    <cellStyle name="Normal 3 5 3 2 4 7" xfId="5587" xr:uid="{00000000-0005-0000-0000-000043160000}"/>
    <cellStyle name="Normal 3 5 3 2 4 7 2" xfId="10924" xr:uid="{00000000-0005-0000-0000-000044160000}"/>
    <cellStyle name="Normal 3 5 3 2 4 8" xfId="5954" xr:uid="{00000000-0005-0000-0000-000045160000}"/>
    <cellStyle name="Normal 3 5 3 2 4 8 2" xfId="11291" xr:uid="{00000000-0005-0000-0000-000046160000}"/>
    <cellStyle name="Normal 3 5 3 2 4 9" xfId="6324" xr:uid="{00000000-0005-0000-0000-000047160000}"/>
    <cellStyle name="Normal 3 5 3 2 4 9 2" xfId="11658" xr:uid="{00000000-0005-0000-0000-000048160000}"/>
    <cellStyle name="Normal 3 5 3 2 5" xfId="1243" xr:uid="{00000000-0005-0000-0000-000049160000}"/>
    <cellStyle name="Normal 3 5 3 2 5 2" xfId="2069" xr:uid="{00000000-0005-0000-0000-00004A160000}"/>
    <cellStyle name="Normal 3 5 3 2 5 2 2" xfId="8017" xr:uid="{00000000-0005-0000-0000-00004B160000}"/>
    <cellStyle name="Normal 3 5 3 2 5 3" xfId="3675" xr:uid="{00000000-0005-0000-0000-00004C160000}"/>
    <cellStyle name="Normal 3 5 3 2 5 3 2" xfId="9307" xr:uid="{00000000-0005-0000-0000-00004D160000}"/>
    <cellStyle name="Normal 3 5 3 2 5 4" xfId="4567" xr:uid="{00000000-0005-0000-0000-00004E160000}"/>
    <cellStyle name="Normal 3 5 3 2 5 4 2" xfId="10189" xr:uid="{00000000-0005-0000-0000-00004F160000}"/>
    <cellStyle name="Normal 3 5 3 2 5 5" xfId="7197" xr:uid="{00000000-0005-0000-0000-000050160000}"/>
    <cellStyle name="Normal 3 5 3 2 6" xfId="1343" xr:uid="{00000000-0005-0000-0000-000051160000}"/>
    <cellStyle name="Normal 3 5 3 2 6 2" xfId="2169" xr:uid="{00000000-0005-0000-0000-000052160000}"/>
    <cellStyle name="Normal 3 5 3 2 6 2 2" xfId="8117" xr:uid="{00000000-0005-0000-0000-000053160000}"/>
    <cellStyle name="Normal 3 5 3 2 6 3" xfId="3775" xr:uid="{00000000-0005-0000-0000-000054160000}"/>
    <cellStyle name="Normal 3 5 3 2 6 3 2" xfId="9407" xr:uid="{00000000-0005-0000-0000-000055160000}"/>
    <cellStyle name="Normal 3 5 3 2 6 4" xfId="4667" xr:uid="{00000000-0005-0000-0000-000056160000}"/>
    <cellStyle name="Normal 3 5 3 2 6 4 2" xfId="10289" xr:uid="{00000000-0005-0000-0000-000057160000}"/>
    <cellStyle name="Normal 3 5 3 2 6 5" xfId="7297" xr:uid="{00000000-0005-0000-0000-000058160000}"/>
    <cellStyle name="Normal 3 5 3 2 7" xfId="1405" xr:uid="{00000000-0005-0000-0000-000059160000}"/>
    <cellStyle name="Normal 3 5 3 2 7 2" xfId="2231" xr:uid="{00000000-0005-0000-0000-00005A160000}"/>
    <cellStyle name="Normal 3 5 3 2 7 2 2" xfId="8179" xr:uid="{00000000-0005-0000-0000-00005B160000}"/>
    <cellStyle name="Normal 3 5 3 2 7 3" xfId="3837" xr:uid="{00000000-0005-0000-0000-00005C160000}"/>
    <cellStyle name="Normal 3 5 3 2 7 3 2" xfId="9469" xr:uid="{00000000-0005-0000-0000-00005D160000}"/>
    <cellStyle name="Normal 3 5 3 2 7 4" xfId="4729" xr:uid="{00000000-0005-0000-0000-00005E160000}"/>
    <cellStyle name="Normal 3 5 3 2 7 4 2" xfId="10351" xr:uid="{00000000-0005-0000-0000-00005F160000}"/>
    <cellStyle name="Normal 3 5 3 2 7 5" xfId="7359" xr:uid="{00000000-0005-0000-0000-000060160000}"/>
    <cellStyle name="Normal 3 5 3 2 8" xfId="1676" xr:uid="{00000000-0005-0000-0000-000061160000}"/>
    <cellStyle name="Normal 3 5 3 2 8 2" xfId="2502" xr:uid="{00000000-0005-0000-0000-000062160000}"/>
    <cellStyle name="Normal 3 5 3 2 8 2 2" xfId="8450" xr:uid="{00000000-0005-0000-0000-000063160000}"/>
    <cellStyle name="Normal 3 5 3 2 8 3" xfId="4108" xr:uid="{00000000-0005-0000-0000-000064160000}"/>
    <cellStyle name="Normal 3 5 3 2 8 3 2" xfId="9740" xr:uid="{00000000-0005-0000-0000-000065160000}"/>
    <cellStyle name="Normal 3 5 3 2 8 4" xfId="5000" xr:uid="{00000000-0005-0000-0000-000066160000}"/>
    <cellStyle name="Normal 3 5 3 2 8 4 2" xfId="10622" xr:uid="{00000000-0005-0000-0000-000067160000}"/>
    <cellStyle name="Normal 3 5 3 2 8 5" xfId="7630" xr:uid="{00000000-0005-0000-0000-000068160000}"/>
    <cellStyle name="Normal 3 5 3 2 9" xfId="879" xr:uid="{00000000-0005-0000-0000-000069160000}"/>
    <cellStyle name="Normal 3 5 3 2 9 2" xfId="3313" xr:uid="{00000000-0005-0000-0000-00006A160000}"/>
    <cellStyle name="Normal 3 5 3 2 9 2 2" xfId="8956" xr:uid="{00000000-0005-0000-0000-00006B160000}"/>
    <cellStyle name="Normal 3 5 3 2 9 3" xfId="6846" xr:uid="{00000000-0005-0000-0000-00006C160000}"/>
    <cellStyle name="Normal 3 5 3 3" xfId="261" xr:uid="{00000000-0005-0000-0000-00006D160000}"/>
    <cellStyle name="Normal 3 5 3 3 10" xfId="6124" xr:uid="{00000000-0005-0000-0000-00006E160000}"/>
    <cellStyle name="Normal 3 5 3 3 10 2" xfId="11460" xr:uid="{00000000-0005-0000-0000-00006F160000}"/>
    <cellStyle name="Normal 3 5 3 3 11" xfId="6561" xr:uid="{00000000-0005-0000-0000-000070160000}"/>
    <cellStyle name="Normal 3 5 3 3 2" xfId="817" xr:uid="{00000000-0005-0000-0000-000071160000}"/>
    <cellStyle name="Normal 3 5 3 3 2 2" xfId="1031" xr:uid="{00000000-0005-0000-0000-000072160000}"/>
    <cellStyle name="Normal 3 5 3 3 2 2 2" xfId="3465" xr:uid="{00000000-0005-0000-0000-000073160000}"/>
    <cellStyle name="Normal 3 5 3 3 2 2 2 2" xfId="9103" xr:uid="{00000000-0005-0000-0000-000074160000}"/>
    <cellStyle name="Normal 3 5 3 3 2 2 3" xfId="6993" xr:uid="{00000000-0005-0000-0000-000075160000}"/>
    <cellStyle name="Normal 3 5 3 3 2 3" xfId="1865" xr:uid="{00000000-0005-0000-0000-000076160000}"/>
    <cellStyle name="Normal 3 5 3 3 2 3 2" xfId="7813" xr:uid="{00000000-0005-0000-0000-000077160000}"/>
    <cellStyle name="Normal 3 5 3 3 2 4" xfId="3251" xr:uid="{00000000-0005-0000-0000-000078160000}"/>
    <cellStyle name="Normal 3 5 3 3 2 4 2" xfId="8896" xr:uid="{00000000-0005-0000-0000-000079160000}"/>
    <cellStyle name="Normal 3 5 3 3 2 5" xfId="4363" xr:uid="{00000000-0005-0000-0000-00007A160000}"/>
    <cellStyle name="Normal 3 5 3 3 2 5 2" xfId="9985" xr:uid="{00000000-0005-0000-0000-00007B160000}"/>
    <cellStyle name="Normal 3 5 3 3 2 6" xfId="5626" xr:uid="{00000000-0005-0000-0000-00007C160000}"/>
    <cellStyle name="Normal 3 5 3 3 2 6 2" xfId="10963" xr:uid="{00000000-0005-0000-0000-00007D160000}"/>
    <cellStyle name="Normal 3 5 3 3 2 7" xfId="5993" xr:uid="{00000000-0005-0000-0000-00007E160000}"/>
    <cellStyle name="Normal 3 5 3 3 2 7 2" xfId="11330" xr:uid="{00000000-0005-0000-0000-00007F160000}"/>
    <cellStyle name="Normal 3 5 3 3 2 8" xfId="6363" xr:uid="{00000000-0005-0000-0000-000080160000}"/>
    <cellStyle name="Normal 3 5 3 3 2 8 2" xfId="11697" xr:uid="{00000000-0005-0000-0000-000081160000}"/>
    <cellStyle name="Normal 3 5 3 3 2 9" xfId="6786" xr:uid="{00000000-0005-0000-0000-000082160000}"/>
    <cellStyle name="Normal 3 5 3 3 3" xfId="1521" xr:uid="{00000000-0005-0000-0000-000083160000}"/>
    <cellStyle name="Normal 3 5 3 3 3 2" xfId="2347" xr:uid="{00000000-0005-0000-0000-000084160000}"/>
    <cellStyle name="Normal 3 5 3 3 3 2 2" xfId="8295" xr:uid="{00000000-0005-0000-0000-000085160000}"/>
    <cellStyle name="Normal 3 5 3 3 3 3" xfId="3953" xr:uid="{00000000-0005-0000-0000-000086160000}"/>
    <cellStyle name="Normal 3 5 3 3 3 3 2" xfId="9585" xr:uid="{00000000-0005-0000-0000-000087160000}"/>
    <cellStyle name="Normal 3 5 3 3 3 4" xfId="4845" xr:uid="{00000000-0005-0000-0000-000088160000}"/>
    <cellStyle name="Normal 3 5 3 3 3 4 2" xfId="10467" xr:uid="{00000000-0005-0000-0000-000089160000}"/>
    <cellStyle name="Normal 3 5 3 3 3 5" xfId="7475" xr:uid="{00000000-0005-0000-0000-00008A160000}"/>
    <cellStyle name="Normal 3 5 3 3 4" xfId="895" xr:uid="{00000000-0005-0000-0000-00008B160000}"/>
    <cellStyle name="Normal 3 5 3 3 4 2" xfId="3329" xr:uid="{00000000-0005-0000-0000-00008C160000}"/>
    <cellStyle name="Normal 3 5 3 3 4 2 2" xfId="8972" xr:uid="{00000000-0005-0000-0000-00008D160000}"/>
    <cellStyle name="Normal 3 5 3 3 4 3" xfId="6862" xr:uid="{00000000-0005-0000-0000-00008E160000}"/>
    <cellStyle name="Normal 3 5 3 3 5" xfId="1734" xr:uid="{00000000-0005-0000-0000-00008F160000}"/>
    <cellStyle name="Normal 3 5 3 3 5 2" xfId="7682" xr:uid="{00000000-0005-0000-0000-000090160000}"/>
    <cellStyle name="Normal 3 5 3 3 6" xfId="3001" xr:uid="{00000000-0005-0000-0000-000091160000}"/>
    <cellStyle name="Normal 3 5 3 3 6 2" xfId="8659" xr:uid="{00000000-0005-0000-0000-000092160000}"/>
    <cellStyle name="Normal 3 5 3 3 7" xfId="4232" xr:uid="{00000000-0005-0000-0000-000093160000}"/>
    <cellStyle name="Normal 3 5 3 3 7 2" xfId="9854" xr:uid="{00000000-0005-0000-0000-000094160000}"/>
    <cellStyle name="Normal 3 5 3 3 8" xfId="5127" xr:uid="{00000000-0005-0000-0000-000095160000}"/>
    <cellStyle name="Normal 3 5 3 3 8 2" xfId="10724" xr:uid="{00000000-0005-0000-0000-000096160000}"/>
    <cellStyle name="Normal 3 5 3 3 9" xfId="5756" xr:uid="{00000000-0005-0000-0000-000097160000}"/>
    <cellStyle name="Normal 3 5 3 3 9 2" xfId="11093" xr:uid="{00000000-0005-0000-0000-000098160000}"/>
    <cellStyle name="Normal 3 5 3 4" xfId="305" xr:uid="{00000000-0005-0000-0000-000099160000}"/>
    <cellStyle name="Normal 3 5 3 4 10" xfId="6605" xr:uid="{00000000-0005-0000-0000-00009A160000}"/>
    <cellStyle name="Normal 3 5 3 4 2" xfId="1565" xr:uid="{00000000-0005-0000-0000-00009B160000}"/>
    <cellStyle name="Normal 3 5 3 4 2 2" xfId="2391" xr:uid="{00000000-0005-0000-0000-00009C160000}"/>
    <cellStyle name="Normal 3 5 3 4 2 2 2" xfId="8339" xr:uid="{00000000-0005-0000-0000-00009D160000}"/>
    <cellStyle name="Normal 3 5 3 4 2 3" xfId="3997" xr:uid="{00000000-0005-0000-0000-00009E160000}"/>
    <cellStyle name="Normal 3 5 3 4 2 3 2" xfId="9629" xr:uid="{00000000-0005-0000-0000-00009F160000}"/>
    <cellStyle name="Normal 3 5 3 4 2 4" xfId="4889" xr:uid="{00000000-0005-0000-0000-0000A0160000}"/>
    <cellStyle name="Normal 3 5 3 4 2 4 2" xfId="10511" xr:uid="{00000000-0005-0000-0000-0000A1160000}"/>
    <cellStyle name="Normal 3 5 3 4 2 5" xfId="7519" xr:uid="{00000000-0005-0000-0000-0000A2160000}"/>
    <cellStyle name="Normal 3 5 3 4 3" xfId="1077" xr:uid="{00000000-0005-0000-0000-0000A3160000}"/>
    <cellStyle name="Normal 3 5 3 4 3 2" xfId="3511" xr:uid="{00000000-0005-0000-0000-0000A4160000}"/>
    <cellStyle name="Normal 3 5 3 4 3 2 2" xfId="9149" xr:uid="{00000000-0005-0000-0000-0000A5160000}"/>
    <cellStyle name="Normal 3 5 3 4 3 3" xfId="7039" xr:uid="{00000000-0005-0000-0000-0000A6160000}"/>
    <cellStyle name="Normal 3 5 3 4 4" xfId="1911" xr:uid="{00000000-0005-0000-0000-0000A7160000}"/>
    <cellStyle name="Normal 3 5 3 4 4 2" xfId="7859" xr:uid="{00000000-0005-0000-0000-0000A8160000}"/>
    <cellStyle name="Normal 3 5 3 4 5" xfId="3057" xr:uid="{00000000-0005-0000-0000-0000A9160000}"/>
    <cellStyle name="Normal 3 5 3 4 5 2" xfId="8715" xr:uid="{00000000-0005-0000-0000-0000AA160000}"/>
    <cellStyle name="Normal 3 5 3 4 6" xfId="4409" xr:uid="{00000000-0005-0000-0000-0000AB160000}"/>
    <cellStyle name="Normal 3 5 3 4 6 2" xfId="10031" xr:uid="{00000000-0005-0000-0000-0000AC160000}"/>
    <cellStyle name="Normal 3 5 3 4 7" xfId="5211" xr:uid="{00000000-0005-0000-0000-0000AD160000}"/>
    <cellStyle name="Normal 3 5 3 4 7 2" xfId="10780" xr:uid="{00000000-0005-0000-0000-0000AE160000}"/>
    <cellStyle name="Normal 3 5 3 4 8" xfId="5812" xr:uid="{00000000-0005-0000-0000-0000AF160000}"/>
    <cellStyle name="Normal 3 5 3 4 8 2" xfId="11149" xr:uid="{00000000-0005-0000-0000-0000B0160000}"/>
    <cellStyle name="Normal 3 5 3 4 9" xfId="6180" xr:uid="{00000000-0005-0000-0000-0000B1160000}"/>
    <cellStyle name="Normal 3 5 3 4 9 2" xfId="11516" xr:uid="{00000000-0005-0000-0000-0000B2160000}"/>
    <cellStyle name="Normal 3 5 3 5" xfId="752" xr:uid="{00000000-0005-0000-0000-0000B3160000}"/>
    <cellStyle name="Normal 3 5 3 5 10" xfId="6721" xr:uid="{00000000-0005-0000-0000-0000B4160000}"/>
    <cellStyle name="Normal 3 5 3 5 2" xfId="1456" xr:uid="{00000000-0005-0000-0000-0000B5160000}"/>
    <cellStyle name="Normal 3 5 3 5 2 2" xfId="2282" xr:uid="{00000000-0005-0000-0000-0000B6160000}"/>
    <cellStyle name="Normal 3 5 3 5 2 2 2" xfId="8230" xr:uid="{00000000-0005-0000-0000-0000B7160000}"/>
    <cellStyle name="Normal 3 5 3 5 2 3" xfId="3888" xr:uid="{00000000-0005-0000-0000-0000B8160000}"/>
    <cellStyle name="Normal 3 5 3 5 2 3 2" xfId="9520" xr:uid="{00000000-0005-0000-0000-0000B9160000}"/>
    <cellStyle name="Normal 3 5 3 5 2 4" xfId="4780" xr:uid="{00000000-0005-0000-0000-0000BA160000}"/>
    <cellStyle name="Normal 3 5 3 5 2 4 2" xfId="10402" xr:uid="{00000000-0005-0000-0000-0000BB160000}"/>
    <cellStyle name="Normal 3 5 3 5 2 5" xfId="7410" xr:uid="{00000000-0005-0000-0000-0000BC160000}"/>
    <cellStyle name="Normal 3 5 3 5 3" xfId="966" xr:uid="{00000000-0005-0000-0000-0000BD160000}"/>
    <cellStyle name="Normal 3 5 3 5 3 2" xfId="3400" xr:uid="{00000000-0005-0000-0000-0000BE160000}"/>
    <cellStyle name="Normal 3 5 3 5 3 2 2" xfId="9038" xr:uid="{00000000-0005-0000-0000-0000BF160000}"/>
    <cellStyle name="Normal 3 5 3 5 3 3" xfId="6928" xr:uid="{00000000-0005-0000-0000-0000C0160000}"/>
    <cellStyle name="Normal 3 5 3 5 4" xfId="1800" xr:uid="{00000000-0005-0000-0000-0000C1160000}"/>
    <cellStyle name="Normal 3 5 3 5 4 2" xfId="7748" xr:uid="{00000000-0005-0000-0000-0000C2160000}"/>
    <cellStyle name="Normal 3 5 3 5 5" xfId="3186" xr:uid="{00000000-0005-0000-0000-0000C3160000}"/>
    <cellStyle name="Normal 3 5 3 5 5 2" xfId="8831" xr:uid="{00000000-0005-0000-0000-0000C4160000}"/>
    <cellStyle name="Normal 3 5 3 5 6" xfId="4298" xr:uid="{00000000-0005-0000-0000-0000C5160000}"/>
    <cellStyle name="Normal 3 5 3 5 6 2" xfId="9920" xr:uid="{00000000-0005-0000-0000-0000C6160000}"/>
    <cellStyle name="Normal 3 5 3 5 7" xfId="5561" xr:uid="{00000000-0005-0000-0000-0000C7160000}"/>
    <cellStyle name="Normal 3 5 3 5 7 2" xfId="10898" xr:uid="{00000000-0005-0000-0000-0000C8160000}"/>
    <cellStyle name="Normal 3 5 3 5 8" xfId="5928" xr:uid="{00000000-0005-0000-0000-0000C9160000}"/>
    <cellStyle name="Normal 3 5 3 5 8 2" xfId="11265" xr:uid="{00000000-0005-0000-0000-0000CA160000}"/>
    <cellStyle name="Normal 3 5 3 5 9" xfId="6298" xr:uid="{00000000-0005-0000-0000-0000CB160000}"/>
    <cellStyle name="Normal 3 5 3 5 9 2" xfId="11632" xr:uid="{00000000-0005-0000-0000-0000CC160000}"/>
    <cellStyle name="Normal 3 5 3 6" xfId="1205" xr:uid="{00000000-0005-0000-0000-0000CD160000}"/>
    <cellStyle name="Normal 3 5 3 6 2" xfId="2031" xr:uid="{00000000-0005-0000-0000-0000CE160000}"/>
    <cellStyle name="Normal 3 5 3 6 2 2" xfId="7979" xr:uid="{00000000-0005-0000-0000-0000CF160000}"/>
    <cellStyle name="Normal 3 5 3 6 3" xfId="3637" xr:uid="{00000000-0005-0000-0000-0000D0160000}"/>
    <cellStyle name="Normal 3 5 3 6 3 2" xfId="9269" xr:uid="{00000000-0005-0000-0000-0000D1160000}"/>
    <cellStyle name="Normal 3 5 3 6 4" xfId="4529" xr:uid="{00000000-0005-0000-0000-0000D2160000}"/>
    <cellStyle name="Normal 3 5 3 6 4 2" xfId="10151" xr:uid="{00000000-0005-0000-0000-0000D3160000}"/>
    <cellStyle name="Normal 3 5 3 6 5" xfId="7159" xr:uid="{00000000-0005-0000-0000-0000D4160000}"/>
    <cellStyle name="Normal 3 5 3 7" xfId="1305" xr:uid="{00000000-0005-0000-0000-0000D5160000}"/>
    <cellStyle name="Normal 3 5 3 7 2" xfId="2131" xr:uid="{00000000-0005-0000-0000-0000D6160000}"/>
    <cellStyle name="Normal 3 5 3 7 2 2" xfId="8079" xr:uid="{00000000-0005-0000-0000-0000D7160000}"/>
    <cellStyle name="Normal 3 5 3 7 3" xfId="3737" xr:uid="{00000000-0005-0000-0000-0000D8160000}"/>
    <cellStyle name="Normal 3 5 3 7 3 2" xfId="9369" xr:uid="{00000000-0005-0000-0000-0000D9160000}"/>
    <cellStyle name="Normal 3 5 3 7 4" xfId="4629" xr:uid="{00000000-0005-0000-0000-0000DA160000}"/>
    <cellStyle name="Normal 3 5 3 7 4 2" xfId="10251" xr:uid="{00000000-0005-0000-0000-0000DB160000}"/>
    <cellStyle name="Normal 3 5 3 7 5" xfId="7259" xr:uid="{00000000-0005-0000-0000-0000DC160000}"/>
    <cellStyle name="Normal 3 5 3 8" xfId="1367" xr:uid="{00000000-0005-0000-0000-0000DD160000}"/>
    <cellStyle name="Normal 3 5 3 8 2" xfId="2193" xr:uid="{00000000-0005-0000-0000-0000DE160000}"/>
    <cellStyle name="Normal 3 5 3 8 2 2" xfId="8141" xr:uid="{00000000-0005-0000-0000-0000DF160000}"/>
    <cellStyle name="Normal 3 5 3 8 3" xfId="3799" xr:uid="{00000000-0005-0000-0000-0000E0160000}"/>
    <cellStyle name="Normal 3 5 3 8 3 2" xfId="9431" xr:uid="{00000000-0005-0000-0000-0000E1160000}"/>
    <cellStyle name="Normal 3 5 3 8 4" xfId="4691" xr:uid="{00000000-0005-0000-0000-0000E2160000}"/>
    <cellStyle name="Normal 3 5 3 8 4 2" xfId="10313" xr:uid="{00000000-0005-0000-0000-0000E3160000}"/>
    <cellStyle name="Normal 3 5 3 8 5" xfId="7321" xr:uid="{00000000-0005-0000-0000-0000E4160000}"/>
    <cellStyle name="Normal 3 5 3 9" xfId="1660" xr:uid="{00000000-0005-0000-0000-0000E5160000}"/>
    <cellStyle name="Normal 3 5 3 9 2" xfId="2486" xr:uid="{00000000-0005-0000-0000-0000E6160000}"/>
    <cellStyle name="Normal 3 5 3 9 2 2" xfId="8434" xr:uid="{00000000-0005-0000-0000-0000E7160000}"/>
    <cellStyle name="Normal 3 5 3 9 3" xfId="4092" xr:uid="{00000000-0005-0000-0000-0000E8160000}"/>
    <cellStyle name="Normal 3 5 3 9 3 2" xfId="9724" xr:uid="{00000000-0005-0000-0000-0000E9160000}"/>
    <cellStyle name="Normal 3 5 3 9 4" xfId="4984" xr:uid="{00000000-0005-0000-0000-0000EA160000}"/>
    <cellStyle name="Normal 3 5 3 9 4 2" xfId="10606" xr:uid="{00000000-0005-0000-0000-0000EB160000}"/>
    <cellStyle name="Normal 3 5 3 9 5" xfId="7614" xr:uid="{00000000-0005-0000-0000-0000EC160000}"/>
    <cellStyle name="Normal 3 5 4" xfId="204" xr:uid="{00000000-0005-0000-0000-0000ED160000}"/>
    <cellStyle name="Normal 3 5 4 10" xfId="1710" xr:uid="{00000000-0005-0000-0000-0000EE160000}"/>
    <cellStyle name="Normal 3 5 4 10 2" xfId="2944" xr:uid="{00000000-0005-0000-0000-0000EF160000}"/>
    <cellStyle name="Normal 3 5 4 10 2 2" xfId="8604" xr:uid="{00000000-0005-0000-0000-0000F0160000}"/>
    <cellStyle name="Normal 3 5 4 10 3" xfId="7658" xr:uid="{00000000-0005-0000-0000-0000F1160000}"/>
    <cellStyle name="Normal 3 5 4 11" xfId="2586" xr:uid="{00000000-0005-0000-0000-0000F2160000}"/>
    <cellStyle name="Normal 3 5 4 11 2" xfId="8474" xr:uid="{00000000-0005-0000-0000-0000F3160000}"/>
    <cellStyle name="Normal 3 5 4 12" xfId="4208" xr:uid="{00000000-0005-0000-0000-0000F4160000}"/>
    <cellStyle name="Normal 3 5 4 12 2" xfId="9830" xr:uid="{00000000-0005-0000-0000-0000F5160000}"/>
    <cellStyle name="Normal 3 5 4 13" xfId="5070" xr:uid="{00000000-0005-0000-0000-0000F6160000}"/>
    <cellStyle name="Normal 3 5 4 13 2" xfId="10669" xr:uid="{00000000-0005-0000-0000-0000F7160000}"/>
    <cellStyle name="Normal 3 5 4 14" xfId="5701" xr:uid="{00000000-0005-0000-0000-0000F8160000}"/>
    <cellStyle name="Normal 3 5 4 14 2" xfId="11038" xr:uid="{00000000-0005-0000-0000-0000F9160000}"/>
    <cellStyle name="Normal 3 5 4 15" xfId="6069" xr:uid="{00000000-0005-0000-0000-0000FA160000}"/>
    <cellStyle name="Normal 3 5 4 15 2" xfId="11405" xr:uid="{00000000-0005-0000-0000-0000FB160000}"/>
    <cellStyle name="Normal 3 5 4 16" xfId="6506" xr:uid="{00000000-0005-0000-0000-0000FC160000}"/>
    <cellStyle name="Normal 3 5 4 2" xfId="271" xr:uid="{00000000-0005-0000-0000-0000FD160000}"/>
    <cellStyle name="Normal 3 5 4 2 10" xfId="6134" xr:uid="{00000000-0005-0000-0000-0000FE160000}"/>
    <cellStyle name="Normal 3 5 4 2 10 2" xfId="11470" xr:uid="{00000000-0005-0000-0000-0000FF160000}"/>
    <cellStyle name="Normal 3 5 4 2 11" xfId="6571" xr:uid="{00000000-0005-0000-0000-000000170000}"/>
    <cellStyle name="Normal 3 5 4 2 2" xfId="827" xr:uid="{00000000-0005-0000-0000-000001170000}"/>
    <cellStyle name="Normal 3 5 4 2 2 2" xfId="1041" xr:uid="{00000000-0005-0000-0000-000002170000}"/>
    <cellStyle name="Normal 3 5 4 2 2 2 2" xfId="3475" xr:uid="{00000000-0005-0000-0000-000003170000}"/>
    <cellStyle name="Normal 3 5 4 2 2 2 2 2" xfId="9113" xr:uid="{00000000-0005-0000-0000-000004170000}"/>
    <cellStyle name="Normal 3 5 4 2 2 2 3" xfId="7003" xr:uid="{00000000-0005-0000-0000-000005170000}"/>
    <cellStyle name="Normal 3 5 4 2 2 3" xfId="1875" xr:uid="{00000000-0005-0000-0000-000006170000}"/>
    <cellStyle name="Normal 3 5 4 2 2 3 2" xfId="7823" xr:uid="{00000000-0005-0000-0000-000007170000}"/>
    <cellStyle name="Normal 3 5 4 2 2 4" xfId="3261" xr:uid="{00000000-0005-0000-0000-000008170000}"/>
    <cellStyle name="Normal 3 5 4 2 2 4 2" xfId="8906" xr:uid="{00000000-0005-0000-0000-000009170000}"/>
    <cellStyle name="Normal 3 5 4 2 2 5" xfId="4373" xr:uid="{00000000-0005-0000-0000-00000A170000}"/>
    <cellStyle name="Normal 3 5 4 2 2 5 2" xfId="9995" xr:uid="{00000000-0005-0000-0000-00000B170000}"/>
    <cellStyle name="Normal 3 5 4 2 2 6" xfId="5636" xr:uid="{00000000-0005-0000-0000-00000C170000}"/>
    <cellStyle name="Normal 3 5 4 2 2 6 2" xfId="10973" xr:uid="{00000000-0005-0000-0000-00000D170000}"/>
    <cellStyle name="Normal 3 5 4 2 2 7" xfId="6003" xr:uid="{00000000-0005-0000-0000-00000E170000}"/>
    <cellStyle name="Normal 3 5 4 2 2 7 2" xfId="11340" xr:uid="{00000000-0005-0000-0000-00000F170000}"/>
    <cellStyle name="Normal 3 5 4 2 2 8" xfId="6373" xr:uid="{00000000-0005-0000-0000-000010170000}"/>
    <cellStyle name="Normal 3 5 4 2 2 8 2" xfId="11707" xr:uid="{00000000-0005-0000-0000-000011170000}"/>
    <cellStyle name="Normal 3 5 4 2 2 9" xfId="6796" xr:uid="{00000000-0005-0000-0000-000012170000}"/>
    <cellStyle name="Normal 3 5 4 2 3" xfId="1531" xr:uid="{00000000-0005-0000-0000-000013170000}"/>
    <cellStyle name="Normal 3 5 4 2 3 2" xfId="2357" xr:uid="{00000000-0005-0000-0000-000014170000}"/>
    <cellStyle name="Normal 3 5 4 2 3 2 2" xfId="8305" xr:uid="{00000000-0005-0000-0000-000015170000}"/>
    <cellStyle name="Normal 3 5 4 2 3 3" xfId="3963" xr:uid="{00000000-0005-0000-0000-000016170000}"/>
    <cellStyle name="Normal 3 5 4 2 3 3 2" xfId="9595" xr:uid="{00000000-0005-0000-0000-000017170000}"/>
    <cellStyle name="Normal 3 5 4 2 3 4" xfId="4855" xr:uid="{00000000-0005-0000-0000-000018170000}"/>
    <cellStyle name="Normal 3 5 4 2 3 4 2" xfId="10477" xr:uid="{00000000-0005-0000-0000-000019170000}"/>
    <cellStyle name="Normal 3 5 4 2 3 5" xfId="7485" xr:uid="{00000000-0005-0000-0000-00001A170000}"/>
    <cellStyle name="Normal 3 5 4 2 4" xfId="904" xr:uid="{00000000-0005-0000-0000-00001B170000}"/>
    <cellStyle name="Normal 3 5 4 2 4 2" xfId="3338" xr:uid="{00000000-0005-0000-0000-00001C170000}"/>
    <cellStyle name="Normal 3 5 4 2 4 2 2" xfId="8980" xr:uid="{00000000-0005-0000-0000-00001D170000}"/>
    <cellStyle name="Normal 3 5 4 2 4 3" xfId="6870" xr:uid="{00000000-0005-0000-0000-00001E170000}"/>
    <cellStyle name="Normal 3 5 4 2 5" xfId="1742" xr:uid="{00000000-0005-0000-0000-00001F170000}"/>
    <cellStyle name="Normal 3 5 4 2 5 2" xfId="7690" xr:uid="{00000000-0005-0000-0000-000020170000}"/>
    <cellStyle name="Normal 3 5 4 2 6" xfId="3011" xr:uid="{00000000-0005-0000-0000-000021170000}"/>
    <cellStyle name="Normal 3 5 4 2 6 2" xfId="8669" xr:uid="{00000000-0005-0000-0000-000022170000}"/>
    <cellStyle name="Normal 3 5 4 2 7" xfId="4240" xr:uid="{00000000-0005-0000-0000-000023170000}"/>
    <cellStyle name="Normal 3 5 4 2 7 2" xfId="9862" xr:uid="{00000000-0005-0000-0000-000024170000}"/>
    <cellStyle name="Normal 3 5 4 2 8" xfId="5137" xr:uid="{00000000-0005-0000-0000-000025170000}"/>
    <cellStyle name="Normal 3 5 4 2 8 2" xfId="10734" xr:uid="{00000000-0005-0000-0000-000026170000}"/>
    <cellStyle name="Normal 3 5 4 2 9" xfId="5766" xr:uid="{00000000-0005-0000-0000-000027170000}"/>
    <cellStyle name="Normal 3 5 4 2 9 2" xfId="11103" xr:uid="{00000000-0005-0000-0000-000028170000}"/>
    <cellStyle name="Normal 3 5 4 3" xfId="373" xr:uid="{00000000-0005-0000-0000-000029170000}"/>
    <cellStyle name="Normal 3 5 4 3 10" xfId="6613" xr:uid="{00000000-0005-0000-0000-00002A170000}"/>
    <cellStyle name="Normal 3 5 4 3 2" xfId="1573" xr:uid="{00000000-0005-0000-0000-00002B170000}"/>
    <cellStyle name="Normal 3 5 4 3 2 2" xfId="2399" xr:uid="{00000000-0005-0000-0000-00002C170000}"/>
    <cellStyle name="Normal 3 5 4 3 2 2 2" xfId="8347" xr:uid="{00000000-0005-0000-0000-00002D170000}"/>
    <cellStyle name="Normal 3 5 4 3 2 3" xfId="4005" xr:uid="{00000000-0005-0000-0000-00002E170000}"/>
    <cellStyle name="Normal 3 5 4 3 2 3 2" xfId="9637" xr:uid="{00000000-0005-0000-0000-00002F170000}"/>
    <cellStyle name="Normal 3 5 4 3 2 4" xfId="4897" xr:uid="{00000000-0005-0000-0000-000030170000}"/>
    <cellStyle name="Normal 3 5 4 3 2 4 2" xfId="10519" xr:uid="{00000000-0005-0000-0000-000031170000}"/>
    <cellStyle name="Normal 3 5 4 3 2 5" xfId="7527" xr:uid="{00000000-0005-0000-0000-000032170000}"/>
    <cellStyle name="Normal 3 5 4 3 3" xfId="1087" xr:uid="{00000000-0005-0000-0000-000033170000}"/>
    <cellStyle name="Normal 3 5 4 3 3 2" xfId="3521" xr:uid="{00000000-0005-0000-0000-000034170000}"/>
    <cellStyle name="Normal 3 5 4 3 3 2 2" xfId="9159" xr:uid="{00000000-0005-0000-0000-000035170000}"/>
    <cellStyle name="Normal 3 5 4 3 3 3" xfId="7049" xr:uid="{00000000-0005-0000-0000-000036170000}"/>
    <cellStyle name="Normal 3 5 4 3 4" xfId="1921" xr:uid="{00000000-0005-0000-0000-000037170000}"/>
    <cellStyle name="Normal 3 5 4 3 4 2" xfId="7869" xr:uid="{00000000-0005-0000-0000-000038170000}"/>
    <cellStyle name="Normal 3 5 4 3 5" xfId="3070" xr:uid="{00000000-0005-0000-0000-000039170000}"/>
    <cellStyle name="Normal 3 5 4 3 5 2" xfId="8723" xr:uid="{00000000-0005-0000-0000-00003A170000}"/>
    <cellStyle name="Normal 3 5 4 3 6" xfId="4419" xr:uid="{00000000-0005-0000-0000-00003B170000}"/>
    <cellStyle name="Normal 3 5 4 3 6 2" xfId="10041" xr:uid="{00000000-0005-0000-0000-00003C170000}"/>
    <cellStyle name="Normal 3 5 4 3 7" xfId="5265" xr:uid="{00000000-0005-0000-0000-00003D170000}"/>
    <cellStyle name="Normal 3 5 4 3 7 2" xfId="10788" xr:uid="{00000000-0005-0000-0000-00003E170000}"/>
    <cellStyle name="Normal 3 5 4 3 8" xfId="5820" xr:uid="{00000000-0005-0000-0000-00003F170000}"/>
    <cellStyle name="Normal 3 5 4 3 8 2" xfId="11157" xr:uid="{00000000-0005-0000-0000-000040170000}"/>
    <cellStyle name="Normal 3 5 4 3 9" xfId="6189" xr:uid="{00000000-0005-0000-0000-000041170000}"/>
    <cellStyle name="Normal 3 5 4 3 9 2" xfId="11524" xr:uid="{00000000-0005-0000-0000-000042170000}"/>
    <cellStyle name="Normal 3 5 4 4" xfId="762" xr:uid="{00000000-0005-0000-0000-000043170000}"/>
    <cellStyle name="Normal 3 5 4 4 10" xfId="6731" xr:uid="{00000000-0005-0000-0000-000044170000}"/>
    <cellStyle name="Normal 3 5 4 4 2" xfId="1466" xr:uid="{00000000-0005-0000-0000-000045170000}"/>
    <cellStyle name="Normal 3 5 4 4 2 2" xfId="2292" xr:uid="{00000000-0005-0000-0000-000046170000}"/>
    <cellStyle name="Normal 3 5 4 4 2 2 2" xfId="8240" xr:uid="{00000000-0005-0000-0000-000047170000}"/>
    <cellStyle name="Normal 3 5 4 4 2 3" xfId="3898" xr:uid="{00000000-0005-0000-0000-000048170000}"/>
    <cellStyle name="Normal 3 5 4 4 2 3 2" xfId="9530" xr:uid="{00000000-0005-0000-0000-000049170000}"/>
    <cellStyle name="Normal 3 5 4 4 2 4" xfId="4790" xr:uid="{00000000-0005-0000-0000-00004A170000}"/>
    <cellStyle name="Normal 3 5 4 4 2 4 2" xfId="10412" xr:uid="{00000000-0005-0000-0000-00004B170000}"/>
    <cellStyle name="Normal 3 5 4 4 2 5" xfId="7420" xr:uid="{00000000-0005-0000-0000-00004C170000}"/>
    <cellStyle name="Normal 3 5 4 4 3" xfId="976" xr:uid="{00000000-0005-0000-0000-00004D170000}"/>
    <cellStyle name="Normal 3 5 4 4 3 2" xfId="3410" xr:uid="{00000000-0005-0000-0000-00004E170000}"/>
    <cellStyle name="Normal 3 5 4 4 3 2 2" xfId="9048" xr:uid="{00000000-0005-0000-0000-00004F170000}"/>
    <cellStyle name="Normal 3 5 4 4 3 3" xfId="6938" xr:uid="{00000000-0005-0000-0000-000050170000}"/>
    <cellStyle name="Normal 3 5 4 4 4" xfId="1810" xr:uid="{00000000-0005-0000-0000-000051170000}"/>
    <cellStyle name="Normal 3 5 4 4 4 2" xfId="7758" xr:uid="{00000000-0005-0000-0000-000052170000}"/>
    <cellStyle name="Normal 3 5 4 4 5" xfId="3196" xr:uid="{00000000-0005-0000-0000-000053170000}"/>
    <cellStyle name="Normal 3 5 4 4 5 2" xfId="8841" xr:uid="{00000000-0005-0000-0000-000054170000}"/>
    <cellStyle name="Normal 3 5 4 4 6" xfId="4308" xr:uid="{00000000-0005-0000-0000-000055170000}"/>
    <cellStyle name="Normal 3 5 4 4 6 2" xfId="9930" xr:uid="{00000000-0005-0000-0000-000056170000}"/>
    <cellStyle name="Normal 3 5 4 4 7" xfId="5571" xr:uid="{00000000-0005-0000-0000-000057170000}"/>
    <cellStyle name="Normal 3 5 4 4 7 2" xfId="10908" xr:uid="{00000000-0005-0000-0000-000058170000}"/>
    <cellStyle name="Normal 3 5 4 4 8" xfId="5938" xr:uid="{00000000-0005-0000-0000-000059170000}"/>
    <cellStyle name="Normal 3 5 4 4 8 2" xfId="11275" xr:uid="{00000000-0005-0000-0000-00005A170000}"/>
    <cellStyle name="Normal 3 5 4 4 9" xfId="6308" xr:uid="{00000000-0005-0000-0000-00005B170000}"/>
    <cellStyle name="Normal 3 5 4 4 9 2" xfId="11642" xr:uid="{00000000-0005-0000-0000-00005C170000}"/>
    <cellStyle name="Normal 3 5 4 5" xfId="1217" xr:uid="{00000000-0005-0000-0000-00005D170000}"/>
    <cellStyle name="Normal 3 5 4 5 2" xfId="2043" xr:uid="{00000000-0005-0000-0000-00005E170000}"/>
    <cellStyle name="Normal 3 5 4 5 2 2" xfId="7991" xr:uid="{00000000-0005-0000-0000-00005F170000}"/>
    <cellStyle name="Normal 3 5 4 5 3" xfId="3649" xr:uid="{00000000-0005-0000-0000-000060170000}"/>
    <cellStyle name="Normal 3 5 4 5 3 2" xfId="9281" xr:uid="{00000000-0005-0000-0000-000061170000}"/>
    <cellStyle name="Normal 3 5 4 5 4" xfId="4541" xr:uid="{00000000-0005-0000-0000-000062170000}"/>
    <cellStyle name="Normal 3 5 4 5 4 2" xfId="10163" xr:uid="{00000000-0005-0000-0000-000063170000}"/>
    <cellStyle name="Normal 3 5 4 5 5" xfId="7171" xr:uid="{00000000-0005-0000-0000-000064170000}"/>
    <cellStyle name="Normal 3 5 4 6" xfId="1317" xr:uid="{00000000-0005-0000-0000-000065170000}"/>
    <cellStyle name="Normal 3 5 4 6 2" xfId="2143" xr:uid="{00000000-0005-0000-0000-000066170000}"/>
    <cellStyle name="Normal 3 5 4 6 2 2" xfId="8091" xr:uid="{00000000-0005-0000-0000-000067170000}"/>
    <cellStyle name="Normal 3 5 4 6 3" xfId="3749" xr:uid="{00000000-0005-0000-0000-000068170000}"/>
    <cellStyle name="Normal 3 5 4 6 3 2" xfId="9381" xr:uid="{00000000-0005-0000-0000-000069170000}"/>
    <cellStyle name="Normal 3 5 4 6 4" xfId="4641" xr:uid="{00000000-0005-0000-0000-00006A170000}"/>
    <cellStyle name="Normal 3 5 4 6 4 2" xfId="10263" xr:uid="{00000000-0005-0000-0000-00006B170000}"/>
    <cellStyle name="Normal 3 5 4 6 5" xfId="7271" xr:uid="{00000000-0005-0000-0000-00006C170000}"/>
    <cellStyle name="Normal 3 5 4 7" xfId="1379" xr:uid="{00000000-0005-0000-0000-00006D170000}"/>
    <cellStyle name="Normal 3 5 4 7 2" xfId="2205" xr:uid="{00000000-0005-0000-0000-00006E170000}"/>
    <cellStyle name="Normal 3 5 4 7 2 2" xfId="8153" xr:uid="{00000000-0005-0000-0000-00006F170000}"/>
    <cellStyle name="Normal 3 5 4 7 3" xfId="3811" xr:uid="{00000000-0005-0000-0000-000070170000}"/>
    <cellStyle name="Normal 3 5 4 7 3 2" xfId="9443" xr:uid="{00000000-0005-0000-0000-000071170000}"/>
    <cellStyle name="Normal 3 5 4 7 4" xfId="4703" xr:uid="{00000000-0005-0000-0000-000072170000}"/>
    <cellStyle name="Normal 3 5 4 7 4 2" xfId="10325" xr:uid="{00000000-0005-0000-0000-000073170000}"/>
    <cellStyle name="Normal 3 5 4 7 5" xfId="7333" xr:uid="{00000000-0005-0000-0000-000074170000}"/>
    <cellStyle name="Normal 3 5 4 8" xfId="1668" xr:uid="{00000000-0005-0000-0000-000075170000}"/>
    <cellStyle name="Normal 3 5 4 8 2" xfId="2494" xr:uid="{00000000-0005-0000-0000-000076170000}"/>
    <cellStyle name="Normal 3 5 4 8 2 2" xfId="8442" xr:uid="{00000000-0005-0000-0000-000077170000}"/>
    <cellStyle name="Normal 3 5 4 8 3" xfId="4100" xr:uid="{00000000-0005-0000-0000-000078170000}"/>
    <cellStyle name="Normal 3 5 4 8 3 2" xfId="9732" xr:uid="{00000000-0005-0000-0000-000079170000}"/>
    <cellStyle name="Normal 3 5 4 8 4" xfId="4992" xr:uid="{00000000-0005-0000-0000-00007A170000}"/>
    <cellStyle name="Normal 3 5 4 8 4 2" xfId="10614" xr:uid="{00000000-0005-0000-0000-00007B170000}"/>
    <cellStyle name="Normal 3 5 4 8 5" xfId="7622" xr:uid="{00000000-0005-0000-0000-00007C170000}"/>
    <cellStyle name="Normal 3 5 4 9" xfId="871" xr:uid="{00000000-0005-0000-0000-00007D170000}"/>
    <cellStyle name="Normal 3 5 4 9 2" xfId="3305" xr:uid="{00000000-0005-0000-0000-00007E170000}"/>
    <cellStyle name="Normal 3 5 4 9 2 2" xfId="8948" xr:uid="{00000000-0005-0000-0000-00007F170000}"/>
    <cellStyle name="Normal 3 5 4 9 3" xfId="6838" xr:uid="{00000000-0005-0000-0000-000080170000}"/>
    <cellStyle name="Normal 3 5 5" xfId="175" xr:uid="{00000000-0005-0000-0000-000081170000}"/>
    <cellStyle name="Normal 3 5 5 10" xfId="4224" xr:uid="{00000000-0005-0000-0000-000082170000}"/>
    <cellStyle name="Normal 3 5 5 10 2" xfId="9846" xr:uid="{00000000-0005-0000-0000-000083170000}"/>
    <cellStyle name="Normal 3 5 5 11" xfId="5041" xr:uid="{00000000-0005-0000-0000-000084170000}"/>
    <cellStyle name="Normal 3 5 5 11 2" xfId="10644" xr:uid="{00000000-0005-0000-0000-000085170000}"/>
    <cellStyle name="Normal 3 5 5 12" xfId="5676" xr:uid="{00000000-0005-0000-0000-000086170000}"/>
    <cellStyle name="Normal 3 5 5 12 2" xfId="11013" xr:uid="{00000000-0005-0000-0000-000087170000}"/>
    <cellStyle name="Normal 3 5 5 13" xfId="6044" xr:uid="{00000000-0005-0000-0000-000088170000}"/>
    <cellStyle name="Normal 3 5 5 13 2" xfId="11380" xr:uid="{00000000-0005-0000-0000-000089170000}"/>
    <cellStyle name="Normal 3 5 5 14" xfId="6481" xr:uid="{00000000-0005-0000-0000-00008A170000}"/>
    <cellStyle name="Normal 3 5 5 2" xfId="246" xr:uid="{00000000-0005-0000-0000-00008B170000}"/>
    <cellStyle name="Normal 3 5 5 2 10" xfId="6109" xr:uid="{00000000-0005-0000-0000-00008C170000}"/>
    <cellStyle name="Normal 3 5 5 2 10 2" xfId="11445" xr:uid="{00000000-0005-0000-0000-00008D170000}"/>
    <cellStyle name="Normal 3 5 5 2 11" xfId="6546" xr:uid="{00000000-0005-0000-0000-00008E170000}"/>
    <cellStyle name="Normal 3 5 5 2 2" xfId="802" xr:uid="{00000000-0005-0000-0000-00008F170000}"/>
    <cellStyle name="Normal 3 5 5 2 2 2" xfId="1275" xr:uid="{00000000-0005-0000-0000-000090170000}"/>
    <cellStyle name="Normal 3 5 5 2 2 2 2" xfId="3707" xr:uid="{00000000-0005-0000-0000-000091170000}"/>
    <cellStyle name="Normal 3 5 5 2 2 2 2 2" xfId="9339" xr:uid="{00000000-0005-0000-0000-000092170000}"/>
    <cellStyle name="Normal 3 5 5 2 2 2 3" xfId="7229" xr:uid="{00000000-0005-0000-0000-000093170000}"/>
    <cellStyle name="Normal 3 5 5 2 2 3" xfId="2101" xr:uid="{00000000-0005-0000-0000-000094170000}"/>
    <cellStyle name="Normal 3 5 5 2 2 3 2" xfId="8049" xr:uid="{00000000-0005-0000-0000-000095170000}"/>
    <cellStyle name="Normal 3 5 5 2 2 4" xfId="3236" xr:uid="{00000000-0005-0000-0000-000096170000}"/>
    <cellStyle name="Normal 3 5 5 2 2 4 2" xfId="8881" xr:uid="{00000000-0005-0000-0000-000097170000}"/>
    <cellStyle name="Normal 3 5 5 2 2 5" xfId="4599" xr:uid="{00000000-0005-0000-0000-000098170000}"/>
    <cellStyle name="Normal 3 5 5 2 2 5 2" xfId="10221" xr:uid="{00000000-0005-0000-0000-000099170000}"/>
    <cellStyle name="Normal 3 5 5 2 2 6" xfId="5611" xr:uid="{00000000-0005-0000-0000-00009A170000}"/>
    <cellStyle name="Normal 3 5 5 2 2 6 2" xfId="10948" xr:uid="{00000000-0005-0000-0000-00009B170000}"/>
    <cellStyle name="Normal 3 5 5 2 2 7" xfId="5978" xr:uid="{00000000-0005-0000-0000-00009C170000}"/>
    <cellStyle name="Normal 3 5 5 2 2 7 2" xfId="11315" xr:uid="{00000000-0005-0000-0000-00009D170000}"/>
    <cellStyle name="Normal 3 5 5 2 2 8" xfId="6348" xr:uid="{00000000-0005-0000-0000-00009E170000}"/>
    <cellStyle name="Normal 3 5 5 2 2 8 2" xfId="11682" xr:uid="{00000000-0005-0000-0000-00009F170000}"/>
    <cellStyle name="Normal 3 5 5 2 2 9" xfId="6771" xr:uid="{00000000-0005-0000-0000-0000A0170000}"/>
    <cellStyle name="Normal 3 5 5 2 3" xfId="1506" xr:uid="{00000000-0005-0000-0000-0000A1170000}"/>
    <cellStyle name="Normal 3 5 5 2 3 2" xfId="2332" xr:uid="{00000000-0005-0000-0000-0000A2170000}"/>
    <cellStyle name="Normal 3 5 5 2 3 2 2" xfId="8280" xr:uid="{00000000-0005-0000-0000-0000A3170000}"/>
    <cellStyle name="Normal 3 5 5 2 3 3" xfId="3938" xr:uid="{00000000-0005-0000-0000-0000A4170000}"/>
    <cellStyle name="Normal 3 5 5 2 3 3 2" xfId="9570" xr:uid="{00000000-0005-0000-0000-0000A5170000}"/>
    <cellStyle name="Normal 3 5 5 2 3 4" xfId="4830" xr:uid="{00000000-0005-0000-0000-0000A6170000}"/>
    <cellStyle name="Normal 3 5 5 2 3 4 2" xfId="10452" xr:uid="{00000000-0005-0000-0000-0000A7170000}"/>
    <cellStyle name="Normal 3 5 5 2 3 5" xfId="7460" xr:uid="{00000000-0005-0000-0000-0000A8170000}"/>
    <cellStyle name="Normal 3 5 5 2 4" xfId="1016" xr:uid="{00000000-0005-0000-0000-0000A9170000}"/>
    <cellStyle name="Normal 3 5 5 2 4 2" xfId="3450" xr:uid="{00000000-0005-0000-0000-0000AA170000}"/>
    <cellStyle name="Normal 3 5 5 2 4 2 2" xfId="9088" xr:uid="{00000000-0005-0000-0000-0000AB170000}"/>
    <cellStyle name="Normal 3 5 5 2 4 3" xfId="6978" xr:uid="{00000000-0005-0000-0000-0000AC170000}"/>
    <cellStyle name="Normal 3 5 5 2 5" xfId="1850" xr:uid="{00000000-0005-0000-0000-0000AD170000}"/>
    <cellStyle name="Normal 3 5 5 2 5 2" xfId="7798" xr:uid="{00000000-0005-0000-0000-0000AE170000}"/>
    <cellStyle name="Normal 3 5 5 2 6" xfId="2986" xr:uid="{00000000-0005-0000-0000-0000AF170000}"/>
    <cellStyle name="Normal 3 5 5 2 6 2" xfId="8644" xr:uid="{00000000-0005-0000-0000-0000B0170000}"/>
    <cellStyle name="Normal 3 5 5 2 7" xfId="4348" xr:uid="{00000000-0005-0000-0000-0000B1170000}"/>
    <cellStyle name="Normal 3 5 5 2 7 2" xfId="9970" xr:uid="{00000000-0005-0000-0000-0000B2170000}"/>
    <cellStyle name="Normal 3 5 5 2 8" xfId="5112" xr:uid="{00000000-0005-0000-0000-0000B3170000}"/>
    <cellStyle name="Normal 3 5 5 2 8 2" xfId="10709" xr:uid="{00000000-0005-0000-0000-0000B4170000}"/>
    <cellStyle name="Normal 3 5 5 2 9" xfId="5741" xr:uid="{00000000-0005-0000-0000-0000B5170000}"/>
    <cellStyle name="Normal 3 5 5 2 9 2" xfId="11078" xr:uid="{00000000-0005-0000-0000-0000B6170000}"/>
    <cellStyle name="Normal 3 5 5 3" xfId="737" xr:uid="{00000000-0005-0000-0000-0000B7170000}"/>
    <cellStyle name="Normal 3 5 5 3 10" xfId="6706" xr:uid="{00000000-0005-0000-0000-0000B8170000}"/>
    <cellStyle name="Normal 3 5 5 3 2" xfId="1441" xr:uid="{00000000-0005-0000-0000-0000B9170000}"/>
    <cellStyle name="Normal 3 5 5 3 2 2" xfId="2267" xr:uid="{00000000-0005-0000-0000-0000BA170000}"/>
    <cellStyle name="Normal 3 5 5 3 2 2 2" xfId="8215" xr:uid="{00000000-0005-0000-0000-0000BB170000}"/>
    <cellStyle name="Normal 3 5 5 3 2 3" xfId="3873" xr:uid="{00000000-0005-0000-0000-0000BC170000}"/>
    <cellStyle name="Normal 3 5 5 3 2 3 2" xfId="9505" xr:uid="{00000000-0005-0000-0000-0000BD170000}"/>
    <cellStyle name="Normal 3 5 5 3 2 4" xfId="4765" xr:uid="{00000000-0005-0000-0000-0000BE170000}"/>
    <cellStyle name="Normal 3 5 5 3 2 4 2" xfId="10387" xr:uid="{00000000-0005-0000-0000-0000BF170000}"/>
    <cellStyle name="Normal 3 5 5 3 2 5" xfId="7395" xr:uid="{00000000-0005-0000-0000-0000C0170000}"/>
    <cellStyle name="Normal 3 5 5 3 3" xfId="950" xr:uid="{00000000-0005-0000-0000-0000C1170000}"/>
    <cellStyle name="Normal 3 5 5 3 3 2" xfId="3384" xr:uid="{00000000-0005-0000-0000-0000C2170000}"/>
    <cellStyle name="Normal 3 5 5 3 3 2 2" xfId="9023" xr:uid="{00000000-0005-0000-0000-0000C3170000}"/>
    <cellStyle name="Normal 3 5 5 3 3 3" xfId="6913" xr:uid="{00000000-0005-0000-0000-0000C4170000}"/>
    <cellStyle name="Normal 3 5 5 3 4" xfId="1785" xr:uid="{00000000-0005-0000-0000-0000C5170000}"/>
    <cellStyle name="Normal 3 5 5 3 4 2" xfId="7733" xr:uid="{00000000-0005-0000-0000-0000C6170000}"/>
    <cellStyle name="Normal 3 5 5 3 5" xfId="3171" xr:uid="{00000000-0005-0000-0000-0000C7170000}"/>
    <cellStyle name="Normal 3 5 5 3 5 2" xfId="8816" xr:uid="{00000000-0005-0000-0000-0000C8170000}"/>
    <cellStyle name="Normal 3 5 5 3 6" xfId="4283" xr:uid="{00000000-0005-0000-0000-0000C9170000}"/>
    <cellStyle name="Normal 3 5 5 3 6 2" xfId="9905" xr:uid="{00000000-0005-0000-0000-0000CA170000}"/>
    <cellStyle name="Normal 3 5 5 3 7" xfId="5546" xr:uid="{00000000-0005-0000-0000-0000CB170000}"/>
    <cellStyle name="Normal 3 5 5 3 7 2" xfId="10883" xr:uid="{00000000-0005-0000-0000-0000CC170000}"/>
    <cellStyle name="Normal 3 5 5 3 8" xfId="5913" xr:uid="{00000000-0005-0000-0000-0000CD170000}"/>
    <cellStyle name="Normal 3 5 5 3 8 2" xfId="11250" xr:uid="{00000000-0005-0000-0000-0000CE170000}"/>
    <cellStyle name="Normal 3 5 5 3 9" xfId="6283" xr:uid="{00000000-0005-0000-0000-0000CF170000}"/>
    <cellStyle name="Normal 3 5 5 3 9 2" xfId="11617" xr:uid="{00000000-0005-0000-0000-0000D0170000}"/>
    <cellStyle name="Normal 3 5 5 4" xfId="1229" xr:uid="{00000000-0005-0000-0000-0000D1170000}"/>
    <cellStyle name="Normal 3 5 5 4 2" xfId="2055" xr:uid="{00000000-0005-0000-0000-0000D2170000}"/>
    <cellStyle name="Normal 3 5 5 4 2 2" xfId="8003" xr:uid="{00000000-0005-0000-0000-0000D3170000}"/>
    <cellStyle name="Normal 3 5 5 4 3" xfId="3661" xr:uid="{00000000-0005-0000-0000-0000D4170000}"/>
    <cellStyle name="Normal 3 5 5 4 3 2" xfId="9293" xr:uid="{00000000-0005-0000-0000-0000D5170000}"/>
    <cellStyle name="Normal 3 5 5 4 4" xfId="4553" xr:uid="{00000000-0005-0000-0000-0000D6170000}"/>
    <cellStyle name="Normal 3 5 5 4 4 2" xfId="10175" xr:uid="{00000000-0005-0000-0000-0000D7170000}"/>
    <cellStyle name="Normal 3 5 5 4 5" xfId="7183" xr:uid="{00000000-0005-0000-0000-0000D8170000}"/>
    <cellStyle name="Normal 3 5 5 5" xfId="1329" xr:uid="{00000000-0005-0000-0000-0000D9170000}"/>
    <cellStyle name="Normal 3 5 5 5 2" xfId="2155" xr:uid="{00000000-0005-0000-0000-0000DA170000}"/>
    <cellStyle name="Normal 3 5 5 5 2 2" xfId="8103" xr:uid="{00000000-0005-0000-0000-0000DB170000}"/>
    <cellStyle name="Normal 3 5 5 5 3" xfId="3761" xr:uid="{00000000-0005-0000-0000-0000DC170000}"/>
    <cellStyle name="Normal 3 5 5 5 3 2" xfId="9393" xr:uid="{00000000-0005-0000-0000-0000DD170000}"/>
    <cellStyle name="Normal 3 5 5 5 4" xfId="4653" xr:uid="{00000000-0005-0000-0000-0000DE170000}"/>
    <cellStyle name="Normal 3 5 5 5 4 2" xfId="10275" xr:uid="{00000000-0005-0000-0000-0000DF170000}"/>
    <cellStyle name="Normal 3 5 5 5 5" xfId="7283" xr:uid="{00000000-0005-0000-0000-0000E0170000}"/>
    <cellStyle name="Normal 3 5 5 6" xfId="1391" xr:uid="{00000000-0005-0000-0000-0000E1170000}"/>
    <cellStyle name="Normal 3 5 5 6 2" xfId="2217" xr:uid="{00000000-0005-0000-0000-0000E2170000}"/>
    <cellStyle name="Normal 3 5 5 6 2 2" xfId="8165" xr:uid="{00000000-0005-0000-0000-0000E3170000}"/>
    <cellStyle name="Normal 3 5 5 6 3" xfId="3823" xr:uid="{00000000-0005-0000-0000-0000E4170000}"/>
    <cellStyle name="Normal 3 5 5 6 3 2" xfId="9455" xr:uid="{00000000-0005-0000-0000-0000E5170000}"/>
    <cellStyle name="Normal 3 5 5 6 4" xfId="4715" xr:uid="{00000000-0005-0000-0000-0000E6170000}"/>
    <cellStyle name="Normal 3 5 5 6 4 2" xfId="10337" xr:uid="{00000000-0005-0000-0000-0000E7170000}"/>
    <cellStyle name="Normal 3 5 5 6 5" xfId="7345" xr:uid="{00000000-0005-0000-0000-0000E8170000}"/>
    <cellStyle name="Normal 3 5 5 7" xfId="887" xr:uid="{00000000-0005-0000-0000-0000E9170000}"/>
    <cellStyle name="Normal 3 5 5 7 2" xfId="3321" xr:uid="{00000000-0005-0000-0000-0000EA170000}"/>
    <cellStyle name="Normal 3 5 5 7 2 2" xfId="8964" xr:uid="{00000000-0005-0000-0000-0000EB170000}"/>
    <cellStyle name="Normal 3 5 5 7 3" xfId="6854" xr:uid="{00000000-0005-0000-0000-0000EC170000}"/>
    <cellStyle name="Normal 3 5 5 8" xfId="1726" xr:uid="{00000000-0005-0000-0000-0000ED170000}"/>
    <cellStyle name="Normal 3 5 5 8 2" xfId="7674" xr:uid="{00000000-0005-0000-0000-0000EE170000}"/>
    <cellStyle name="Normal 3 5 5 9" xfId="2915" xr:uid="{00000000-0005-0000-0000-0000EF170000}"/>
    <cellStyle name="Normal 3 5 5 9 2" xfId="8579" xr:uid="{00000000-0005-0000-0000-0000F0170000}"/>
    <cellStyle name="Normal 3 5 6" xfId="236" xr:uid="{00000000-0005-0000-0000-0000F1170000}"/>
    <cellStyle name="Normal 3 5 6 10" xfId="6099" xr:uid="{00000000-0005-0000-0000-0000F2170000}"/>
    <cellStyle name="Normal 3 5 6 10 2" xfId="11435" xr:uid="{00000000-0005-0000-0000-0000F3170000}"/>
    <cellStyle name="Normal 3 5 6 11" xfId="6536" xr:uid="{00000000-0005-0000-0000-0000F4170000}"/>
    <cellStyle name="Normal 3 5 6 2" xfId="792" xr:uid="{00000000-0005-0000-0000-0000F5170000}"/>
    <cellStyle name="Normal 3 5 6 2 2" xfId="1253" xr:uid="{00000000-0005-0000-0000-0000F6170000}"/>
    <cellStyle name="Normal 3 5 6 2 2 2" xfId="3685" xr:uid="{00000000-0005-0000-0000-0000F7170000}"/>
    <cellStyle name="Normal 3 5 6 2 2 2 2" xfId="9317" xr:uid="{00000000-0005-0000-0000-0000F8170000}"/>
    <cellStyle name="Normal 3 5 6 2 2 3" xfId="7207" xr:uid="{00000000-0005-0000-0000-0000F9170000}"/>
    <cellStyle name="Normal 3 5 6 2 3" xfId="2079" xr:uid="{00000000-0005-0000-0000-0000FA170000}"/>
    <cellStyle name="Normal 3 5 6 2 3 2" xfId="8027" xr:uid="{00000000-0005-0000-0000-0000FB170000}"/>
    <cellStyle name="Normal 3 5 6 2 4" xfId="3226" xr:uid="{00000000-0005-0000-0000-0000FC170000}"/>
    <cellStyle name="Normal 3 5 6 2 4 2" xfId="8871" xr:uid="{00000000-0005-0000-0000-0000FD170000}"/>
    <cellStyle name="Normal 3 5 6 2 5" xfId="4577" xr:uid="{00000000-0005-0000-0000-0000FE170000}"/>
    <cellStyle name="Normal 3 5 6 2 5 2" xfId="10199" xr:uid="{00000000-0005-0000-0000-0000FF170000}"/>
    <cellStyle name="Normal 3 5 6 2 6" xfId="5601" xr:uid="{00000000-0005-0000-0000-000000180000}"/>
    <cellStyle name="Normal 3 5 6 2 6 2" xfId="10938" xr:uid="{00000000-0005-0000-0000-000001180000}"/>
    <cellStyle name="Normal 3 5 6 2 7" xfId="5968" xr:uid="{00000000-0005-0000-0000-000002180000}"/>
    <cellStyle name="Normal 3 5 6 2 7 2" xfId="11305" xr:uid="{00000000-0005-0000-0000-000003180000}"/>
    <cellStyle name="Normal 3 5 6 2 8" xfId="6338" xr:uid="{00000000-0005-0000-0000-000004180000}"/>
    <cellStyle name="Normal 3 5 6 2 8 2" xfId="11672" xr:uid="{00000000-0005-0000-0000-000005180000}"/>
    <cellStyle name="Normal 3 5 6 2 9" xfId="6761" xr:uid="{00000000-0005-0000-0000-000006180000}"/>
    <cellStyle name="Normal 3 5 6 3" xfId="1496" xr:uid="{00000000-0005-0000-0000-000007180000}"/>
    <cellStyle name="Normal 3 5 6 3 2" xfId="2322" xr:uid="{00000000-0005-0000-0000-000008180000}"/>
    <cellStyle name="Normal 3 5 6 3 2 2" xfId="8270" xr:uid="{00000000-0005-0000-0000-000009180000}"/>
    <cellStyle name="Normal 3 5 6 3 3" xfId="3928" xr:uid="{00000000-0005-0000-0000-00000A180000}"/>
    <cellStyle name="Normal 3 5 6 3 3 2" xfId="9560" xr:uid="{00000000-0005-0000-0000-00000B180000}"/>
    <cellStyle name="Normal 3 5 6 3 4" xfId="4820" xr:uid="{00000000-0005-0000-0000-00000C180000}"/>
    <cellStyle name="Normal 3 5 6 3 4 2" xfId="10442" xr:uid="{00000000-0005-0000-0000-00000D180000}"/>
    <cellStyle name="Normal 3 5 6 3 5" xfId="7450" xr:uid="{00000000-0005-0000-0000-00000E180000}"/>
    <cellStyle name="Normal 3 5 6 4" xfId="1006" xr:uid="{00000000-0005-0000-0000-00000F180000}"/>
    <cellStyle name="Normal 3 5 6 4 2" xfId="3440" xr:uid="{00000000-0005-0000-0000-000010180000}"/>
    <cellStyle name="Normal 3 5 6 4 2 2" xfId="9078" xr:uid="{00000000-0005-0000-0000-000011180000}"/>
    <cellStyle name="Normal 3 5 6 4 3" xfId="6968" xr:uid="{00000000-0005-0000-0000-000012180000}"/>
    <cellStyle name="Normal 3 5 6 5" xfId="1840" xr:uid="{00000000-0005-0000-0000-000013180000}"/>
    <cellStyle name="Normal 3 5 6 5 2" xfId="7788" xr:uid="{00000000-0005-0000-0000-000014180000}"/>
    <cellStyle name="Normal 3 5 6 6" xfId="2976" xr:uid="{00000000-0005-0000-0000-000015180000}"/>
    <cellStyle name="Normal 3 5 6 6 2" xfId="8634" xr:uid="{00000000-0005-0000-0000-000016180000}"/>
    <cellStyle name="Normal 3 5 6 7" xfId="4338" xr:uid="{00000000-0005-0000-0000-000017180000}"/>
    <cellStyle name="Normal 3 5 6 7 2" xfId="9960" xr:uid="{00000000-0005-0000-0000-000018180000}"/>
    <cellStyle name="Normal 3 5 6 8" xfId="5102" xr:uid="{00000000-0005-0000-0000-000019180000}"/>
    <cellStyle name="Normal 3 5 6 8 2" xfId="10699" xr:uid="{00000000-0005-0000-0000-00001A180000}"/>
    <cellStyle name="Normal 3 5 6 9" xfId="5731" xr:uid="{00000000-0005-0000-0000-00001B180000}"/>
    <cellStyle name="Normal 3 5 6 9 2" xfId="11068" xr:uid="{00000000-0005-0000-0000-00001C180000}"/>
    <cellStyle name="Normal 3 5 7" xfId="297" xr:uid="{00000000-0005-0000-0000-00001D180000}"/>
    <cellStyle name="Normal 3 5 7 10" xfId="6597" xr:uid="{00000000-0005-0000-0000-00001E180000}"/>
    <cellStyle name="Normal 3 5 7 2" xfId="1557" xr:uid="{00000000-0005-0000-0000-00001F180000}"/>
    <cellStyle name="Normal 3 5 7 2 2" xfId="2383" xr:uid="{00000000-0005-0000-0000-000020180000}"/>
    <cellStyle name="Normal 3 5 7 2 2 2" xfId="8331" xr:uid="{00000000-0005-0000-0000-000021180000}"/>
    <cellStyle name="Normal 3 5 7 2 3" xfId="3989" xr:uid="{00000000-0005-0000-0000-000022180000}"/>
    <cellStyle name="Normal 3 5 7 2 3 2" xfId="9621" xr:uid="{00000000-0005-0000-0000-000023180000}"/>
    <cellStyle name="Normal 3 5 7 2 4" xfId="4881" xr:uid="{00000000-0005-0000-0000-000024180000}"/>
    <cellStyle name="Normal 3 5 7 2 4 2" xfId="10503" xr:uid="{00000000-0005-0000-0000-000025180000}"/>
    <cellStyle name="Normal 3 5 7 2 5" xfId="7511" xr:uid="{00000000-0005-0000-0000-000026180000}"/>
    <cellStyle name="Normal 3 5 7 3" xfId="1069" xr:uid="{00000000-0005-0000-0000-000027180000}"/>
    <cellStyle name="Normal 3 5 7 3 2" xfId="3503" xr:uid="{00000000-0005-0000-0000-000028180000}"/>
    <cellStyle name="Normal 3 5 7 3 2 2" xfId="9141" xr:uid="{00000000-0005-0000-0000-000029180000}"/>
    <cellStyle name="Normal 3 5 7 3 3" xfId="7031" xr:uid="{00000000-0005-0000-0000-00002A180000}"/>
    <cellStyle name="Normal 3 5 7 4" xfId="1903" xr:uid="{00000000-0005-0000-0000-00002B180000}"/>
    <cellStyle name="Normal 3 5 7 4 2" xfId="7851" xr:uid="{00000000-0005-0000-0000-00002C180000}"/>
    <cellStyle name="Normal 3 5 7 5" xfId="3049" xr:uid="{00000000-0005-0000-0000-00002D180000}"/>
    <cellStyle name="Normal 3 5 7 5 2" xfId="8707" xr:uid="{00000000-0005-0000-0000-00002E180000}"/>
    <cellStyle name="Normal 3 5 7 6" xfId="4401" xr:uid="{00000000-0005-0000-0000-00002F180000}"/>
    <cellStyle name="Normal 3 5 7 6 2" xfId="10023" xr:uid="{00000000-0005-0000-0000-000030180000}"/>
    <cellStyle name="Normal 3 5 7 7" xfId="5203" xr:uid="{00000000-0005-0000-0000-000031180000}"/>
    <cellStyle name="Normal 3 5 7 7 2" xfId="10772" xr:uid="{00000000-0005-0000-0000-000032180000}"/>
    <cellStyle name="Normal 3 5 7 8" xfId="5804" xr:uid="{00000000-0005-0000-0000-000033180000}"/>
    <cellStyle name="Normal 3 5 7 8 2" xfId="11141" xr:uid="{00000000-0005-0000-0000-000034180000}"/>
    <cellStyle name="Normal 3 5 7 9" xfId="6172" xr:uid="{00000000-0005-0000-0000-000035180000}"/>
    <cellStyle name="Normal 3 5 7 9 2" xfId="11508" xr:uid="{00000000-0005-0000-0000-000036180000}"/>
    <cellStyle name="Normal 3 5 8" xfId="727" xr:uid="{00000000-0005-0000-0000-000037180000}"/>
    <cellStyle name="Normal 3 5 8 10" xfId="6696" xr:uid="{00000000-0005-0000-0000-000038180000}"/>
    <cellStyle name="Normal 3 5 8 2" xfId="1431" xr:uid="{00000000-0005-0000-0000-000039180000}"/>
    <cellStyle name="Normal 3 5 8 2 2" xfId="2257" xr:uid="{00000000-0005-0000-0000-00003A180000}"/>
    <cellStyle name="Normal 3 5 8 2 2 2" xfId="8205" xr:uid="{00000000-0005-0000-0000-00003B180000}"/>
    <cellStyle name="Normal 3 5 8 2 3" xfId="3863" xr:uid="{00000000-0005-0000-0000-00003C180000}"/>
    <cellStyle name="Normal 3 5 8 2 3 2" xfId="9495" xr:uid="{00000000-0005-0000-0000-00003D180000}"/>
    <cellStyle name="Normal 3 5 8 2 4" xfId="4755" xr:uid="{00000000-0005-0000-0000-00003E180000}"/>
    <cellStyle name="Normal 3 5 8 2 4 2" xfId="10377" xr:uid="{00000000-0005-0000-0000-00003F180000}"/>
    <cellStyle name="Normal 3 5 8 2 5" xfId="7385" xr:uid="{00000000-0005-0000-0000-000040180000}"/>
    <cellStyle name="Normal 3 5 8 3" xfId="938" xr:uid="{00000000-0005-0000-0000-000041180000}"/>
    <cellStyle name="Normal 3 5 8 3 2" xfId="3372" xr:uid="{00000000-0005-0000-0000-000042180000}"/>
    <cellStyle name="Normal 3 5 8 3 2 2" xfId="9013" xr:uid="{00000000-0005-0000-0000-000043180000}"/>
    <cellStyle name="Normal 3 5 8 3 3" xfId="6903" xr:uid="{00000000-0005-0000-0000-000044180000}"/>
    <cellStyle name="Normal 3 5 8 4" xfId="1775" xr:uid="{00000000-0005-0000-0000-000045180000}"/>
    <cellStyle name="Normal 3 5 8 4 2" xfId="7723" xr:uid="{00000000-0005-0000-0000-000046180000}"/>
    <cellStyle name="Normal 3 5 8 5" xfId="3161" xr:uid="{00000000-0005-0000-0000-000047180000}"/>
    <cellStyle name="Normal 3 5 8 5 2" xfId="8806" xr:uid="{00000000-0005-0000-0000-000048180000}"/>
    <cellStyle name="Normal 3 5 8 6" xfId="4273" xr:uid="{00000000-0005-0000-0000-000049180000}"/>
    <cellStyle name="Normal 3 5 8 6 2" xfId="9895" xr:uid="{00000000-0005-0000-0000-00004A180000}"/>
    <cellStyle name="Normal 3 5 8 7" xfId="5536" xr:uid="{00000000-0005-0000-0000-00004B180000}"/>
    <cellStyle name="Normal 3 5 8 7 2" xfId="10873" xr:uid="{00000000-0005-0000-0000-00004C180000}"/>
    <cellStyle name="Normal 3 5 8 8" xfId="5903" xr:uid="{00000000-0005-0000-0000-00004D180000}"/>
    <cellStyle name="Normal 3 5 8 8 2" xfId="11240" xr:uid="{00000000-0005-0000-0000-00004E180000}"/>
    <cellStyle name="Normal 3 5 8 9" xfId="6273" xr:uid="{00000000-0005-0000-0000-00004F180000}"/>
    <cellStyle name="Normal 3 5 8 9 2" xfId="11607" xr:uid="{00000000-0005-0000-0000-000050180000}"/>
    <cellStyle name="Normal 3 5 9" xfId="1191" xr:uid="{00000000-0005-0000-0000-000051180000}"/>
    <cellStyle name="Normal 3 5 9 2" xfId="2017" xr:uid="{00000000-0005-0000-0000-000052180000}"/>
    <cellStyle name="Normal 3 5 9 2 2" xfId="7965" xr:uid="{00000000-0005-0000-0000-000053180000}"/>
    <cellStyle name="Normal 3 5 9 3" xfId="3623" xr:uid="{00000000-0005-0000-0000-000054180000}"/>
    <cellStyle name="Normal 3 5 9 3 2" xfId="9255" xr:uid="{00000000-0005-0000-0000-000055180000}"/>
    <cellStyle name="Normal 3 5 9 4" xfId="4515" xr:uid="{00000000-0005-0000-0000-000056180000}"/>
    <cellStyle name="Normal 3 5 9 4 2" xfId="10137" xr:uid="{00000000-0005-0000-0000-000057180000}"/>
    <cellStyle name="Normal 3 5 9 5" xfId="7145" xr:uid="{00000000-0005-0000-0000-000058180000}"/>
    <cellStyle name="Normal 3 6" xfId="165" xr:uid="{00000000-0005-0000-0000-000059180000}"/>
    <cellStyle name="Normal 3 6 10" xfId="1355" xr:uid="{00000000-0005-0000-0000-00005A180000}"/>
    <cellStyle name="Normal 3 6 10 2" xfId="2181" xr:uid="{00000000-0005-0000-0000-00005B180000}"/>
    <cellStyle name="Normal 3 6 10 2 2" xfId="8129" xr:uid="{00000000-0005-0000-0000-00005C180000}"/>
    <cellStyle name="Normal 3 6 10 3" xfId="3787" xr:uid="{00000000-0005-0000-0000-00005D180000}"/>
    <cellStyle name="Normal 3 6 10 3 2" xfId="9419" xr:uid="{00000000-0005-0000-0000-00005E180000}"/>
    <cellStyle name="Normal 3 6 10 4" xfId="4679" xr:uid="{00000000-0005-0000-0000-00005F180000}"/>
    <cellStyle name="Normal 3 6 10 4 2" xfId="10301" xr:uid="{00000000-0005-0000-0000-000060180000}"/>
    <cellStyle name="Normal 3 6 10 5" xfId="7309" xr:uid="{00000000-0005-0000-0000-000061180000}"/>
    <cellStyle name="Normal 3 6 11" xfId="1654" xr:uid="{00000000-0005-0000-0000-000062180000}"/>
    <cellStyle name="Normal 3 6 11 2" xfId="2480" xr:uid="{00000000-0005-0000-0000-000063180000}"/>
    <cellStyle name="Normal 3 6 11 2 2" xfId="8428" xr:uid="{00000000-0005-0000-0000-000064180000}"/>
    <cellStyle name="Normal 3 6 11 3" xfId="4086" xr:uid="{00000000-0005-0000-0000-000065180000}"/>
    <cellStyle name="Normal 3 6 11 3 2" xfId="9718" xr:uid="{00000000-0005-0000-0000-000066180000}"/>
    <cellStyle name="Normal 3 6 11 4" xfId="4978" xr:uid="{00000000-0005-0000-0000-000067180000}"/>
    <cellStyle name="Normal 3 6 11 4 2" xfId="10600" xr:uid="{00000000-0005-0000-0000-000068180000}"/>
    <cellStyle name="Normal 3 6 11 5" xfId="7608" xr:uid="{00000000-0005-0000-0000-000069180000}"/>
    <cellStyle name="Normal 3 6 12" xfId="856" xr:uid="{00000000-0005-0000-0000-00006A180000}"/>
    <cellStyle name="Normal 3 6 12 2" xfId="3290" xr:uid="{00000000-0005-0000-0000-00006B180000}"/>
    <cellStyle name="Normal 3 6 12 2 2" xfId="8934" xr:uid="{00000000-0005-0000-0000-00006C180000}"/>
    <cellStyle name="Normal 3 6 12 3" xfId="6824" xr:uid="{00000000-0005-0000-0000-00006D180000}"/>
    <cellStyle name="Normal 3 6 13" xfId="1696" xr:uid="{00000000-0005-0000-0000-00006E180000}"/>
    <cellStyle name="Normal 3 6 13 2" xfId="2905" xr:uid="{00000000-0005-0000-0000-00006F180000}"/>
    <cellStyle name="Normal 3 6 13 2 2" xfId="8571" xr:uid="{00000000-0005-0000-0000-000070180000}"/>
    <cellStyle name="Normal 3 6 13 3" xfId="7644" xr:uid="{00000000-0005-0000-0000-000071180000}"/>
    <cellStyle name="Normal 3 6 14" xfId="2523" xr:uid="{00000000-0005-0000-0000-000072180000}"/>
    <cellStyle name="Normal 3 6 14 2" xfId="8460" xr:uid="{00000000-0005-0000-0000-000073180000}"/>
    <cellStyle name="Normal 3 6 15" xfId="4194" xr:uid="{00000000-0005-0000-0000-000074180000}"/>
    <cellStyle name="Normal 3 6 15 2" xfId="9816" xr:uid="{00000000-0005-0000-0000-000075180000}"/>
    <cellStyle name="Normal 3 6 16" xfId="5031" xr:uid="{00000000-0005-0000-0000-000076180000}"/>
    <cellStyle name="Normal 3 6 16 2" xfId="10636" xr:uid="{00000000-0005-0000-0000-000077180000}"/>
    <cellStyle name="Normal 3 6 17" xfId="5668" xr:uid="{00000000-0005-0000-0000-000078180000}"/>
    <cellStyle name="Normal 3 6 17 2" xfId="11005" xr:uid="{00000000-0005-0000-0000-000079180000}"/>
    <cellStyle name="Normal 3 6 18" xfId="6036" xr:uid="{00000000-0005-0000-0000-00007A180000}"/>
    <cellStyle name="Normal 3 6 18 2" xfId="11372" xr:uid="{00000000-0005-0000-0000-00007B180000}"/>
    <cellStyle name="Normal 3 6 19" xfId="6473" xr:uid="{00000000-0005-0000-0000-00007C180000}"/>
    <cellStyle name="Normal 3 6 2" xfId="195" xr:uid="{00000000-0005-0000-0000-00007D180000}"/>
    <cellStyle name="Normal 3 6 2 10" xfId="864" xr:uid="{00000000-0005-0000-0000-00007E180000}"/>
    <cellStyle name="Normal 3 6 2 10 2" xfId="3298" xr:uid="{00000000-0005-0000-0000-00007F180000}"/>
    <cellStyle name="Normal 3 6 2 10 2 2" xfId="8942" xr:uid="{00000000-0005-0000-0000-000080180000}"/>
    <cellStyle name="Normal 3 6 2 10 3" xfId="6832" xr:uid="{00000000-0005-0000-0000-000081180000}"/>
    <cellStyle name="Normal 3 6 2 11" xfId="1704" xr:uid="{00000000-0005-0000-0000-000082180000}"/>
    <cellStyle name="Normal 3 6 2 11 2" xfId="2935" xr:uid="{00000000-0005-0000-0000-000083180000}"/>
    <cellStyle name="Normal 3 6 2 11 2 2" xfId="8596" xr:uid="{00000000-0005-0000-0000-000084180000}"/>
    <cellStyle name="Normal 3 6 2 11 3" xfId="7652" xr:uid="{00000000-0005-0000-0000-000085180000}"/>
    <cellStyle name="Normal 3 6 2 12" xfId="2531" xr:uid="{00000000-0005-0000-0000-000086180000}"/>
    <cellStyle name="Normal 3 6 2 12 2" xfId="8468" xr:uid="{00000000-0005-0000-0000-000087180000}"/>
    <cellStyle name="Normal 3 6 2 13" xfId="4202" xr:uid="{00000000-0005-0000-0000-000088180000}"/>
    <cellStyle name="Normal 3 6 2 13 2" xfId="9824" xr:uid="{00000000-0005-0000-0000-000089180000}"/>
    <cellStyle name="Normal 3 6 2 14" xfId="5061" xr:uid="{00000000-0005-0000-0000-00008A180000}"/>
    <cellStyle name="Normal 3 6 2 14 2" xfId="10661" xr:uid="{00000000-0005-0000-0000-00008B180000}"/>
    <cellStyle name="Normal 3 6 2 15" xfId="5693" xr:uid="{00000000-0005-0000-0000-00008C180000}"/>
    <cellStyle name="Normal 3 6 2 15 2" xfId="11030" xr:uid="{00000000-0005-0000-0000-00008D180000}"/>
    <cellStyle name="Normal 3 6 2 16" xfId="6061" xr:uid="{00000000-0005-0000-0000-00008E180000}"/>
    <cellStyle name="Normal 3 6 2 16 2" xfId="11397" xr:uid="{00000000-0005-0000-0000-00008F180000}"/>
    <cellStyle name="Normal 3 6 2 17" xfId="6498" xr:uid="{00000000-0005-0000-0000-000090180000}"/>
    <cellStyle name="Normal 3 6 2 2" xfId="224" xr:uid="{00000000-0005-0000-0000-000091180000}"/>
    <cellStyle name="Normal 3 6 2 2 10" xfId="1720" xr:uid="{00000000-0005-0000-0000-000092180000}"/>
    <cellStyle name="Normal 3 6 2 2 10 2" xfId="2964" xr:uid="{00000000-0005-0000-0000-000093180000}"/>
    <cellStyle name="Normal 3 6 2 2 10 2 2" xfId="8622" xr:uid="{00000000-0005-0000-0000-000094180000}"/>
    <cellStyle name="Normal 3 6 2 2 10 3" xfId="7668" xr:uid="{00000000-0005-0000-0000-000095180000}"/>
    <cellStyle name="Normal 3 6 2 2 11" xfId="2596" xr:uid="{00000000-0005-0000-0000-000096180000}"/>
    <cellStyle name="Normal 3 6 2 2 11 2" xfId="8484" xr:uid="{00000000-0005-0000-0000-000097180000}"/>
    <cellStyle name="Normal 3 6 2 2 12" xfId="4218" xr:uid="{00000000-0005-0000-0000-000098180000}"/>
    <cellStyle name="Normal 3 6 2 2 12 2" xfId="9840" xr:uid="{00000000-0005-0000-0000-000099180000}"/>
    <cellStyle name="Normal 3 6 2 2 13" xfId="5090" xr:uid="{00000000-0005-0000-0000-00009A180000}"/>
    <cellStyle name="Normal 3 6 2 2 13 2" xfId="10687" xr:uid="{00000000-0005-0000-0000-00009B180000}"/>
    <cellStyle name="Normal 3 6 2 2 14" xfId="5719" xr:uid="{00000000-0005-0000-0000-00009C180000}"/>
    <cellStyle name="Normal 3 6 2 2 14 2" xfId="11056" xr:uid="{00000000-0005-0000-0000-00009D180000}"/>
    <cellStyle name="Normal 3 6 2 2 15" xfId="6087" xr:uid="{00000000-0005-0000-0000-00009E180000}"/>
    <cellStyle name="Normal 3 6 2 2 15 2" xfId="11423" xr:uid="{00000000-0005-0000-0000-00009F180000}"/>
    <cellStyle name="Normal 3 6 2 2 16" xfId="6524" xr:uid="{00000000-0005-0000-0000-0000A0180000}"/>
    <cellStyle name="Normal 3 6 2 2 2" xfId="289" xr:uid="{00000000-0005-0000-0000-0000A1180000}"/>
    <cellStyle name="Normal 3 6 2 2 2 10" xfId="6152" xr:uid="{00000000-0005-0000-0000-0000A2180000}"/>
    <cellStyle name="Normal 3 6 2 2 2 10 2" xfId="11488" xr:uid="{00000000-0005-0000-0000-0000A3180000}"/>
    <cellStyle name="Normal 3 6 2 2 2 11" xfId="6589" xr:uid="{00000000-0005-0000-0000-0000A4180000}"/>
    <cellStyle name="Normal 3 6 2 2 2 2" xfId="845" xr:uid="{00000000-0005-0000-0000-0000A5180000}"/>
    <cellStyle name="Normal 3 6 2 2 2 2 2" xfId="1059" xr:uid="{00000000-0005-0000-0000-0000A6180000}"/>
    <cellStyle name="Normal 3 6 2 2 2 2 2 2" xfId="3493" xr:uid="{00000000-0005-0000-0000-0000A7180000}"/>
    <cellStyle name="Normal 3 6 2 2 2 2 2 2 2" xfId="9131" xr:uid="{00000000-0005-0000-0000-0000A8180000}"/>
    <cellStyle name="Normal 3 6 2 2 2 2 2 3" xfId="7021" xr:uid="{00000000-0005-0000-0000-0000A9180000}"/>
    <cellStyle name="Normal 3 6 2 2 2 2 3" xfId="1893" xr:uid="{00000000-0005-0000-0000-0000AA180000}"/>
    <cellStyle name="Normal 3 6 2 2 2 2 3 2" xfId="7841" xr:uid="{00000000-0005-0000-0000-0000AB180000}"/>
    <cellStyle name="Normal 3 6 2 2 2 2 4" xfId="3279" xr:uid="{00000000-0005-0000-0000-0000AC180000}"/>
    <cellStyle name="Normal 3 6 2 2 2 2 4 2" xfId="8924" xr:uid="{00000000-0005-0000-0000-0000AD180000}"/>
    <cellStyle name="Normal 3 6 2 2 2 2 5" xfId="4391" xr:uid="{00000000-0005-0000-0000-0000AE180000}"/>
    <cellStyle name="Normal 3 6 2 2 2 2 5 2" xfId="10013" xr:uid="{00000000-0005-0000-0000-0000AF180000}"/>
    <cellStyle name="Normal 3 6 2 2 2 2 6" xfId="5654" xr:uid="{00000000-0005-0000-0000-0000B0180000}"/>
    <cellStyle name="Normal 3 6 2 2 2 2 6 2" xfId="10991" xr:uid="{00000000-0005-0000-0000-0000B1180000}"/>
    <cellStyle name="Normal 3 6 2 2 2 2 7" xfId="6021" xr:uid="{00000000-0005-0000-0000-0000B2180000}"/>
    <cellStyle name="Normal 3 6 2 2 2 2 7 2" xfId="11358" xr:uid="{00000000-0005-0000-0000-0000B3180000}"/>
    <cellStyle name="Normal 3 6 2 2 2 2 8" xfId="6391" xr:uid="{00000000-0005-0000-0000-0000B4180000}"/>
    <cellStyle name="Normal 3 6 2 2 2 2 8 2" xfId="11725" xr:uid="{00000000-0005-0000-0000-0000B5180000}"/>
    <cellStyle name="Normal 3 6 2 2 2 2 9" xfId="6814" xr:uid="{00000000-0005-0000-0000-0000B6180000}"/>
    <cellStyle name="Normal 3 6 2 2 2 3" xfId="1549" xr:uid="{00000000-0005-0000-0000-0000B7180000}"/>
    <cellStyle name="Normal 3 6 2 2 2 3 2" xfId="2375" xr:uid="{00000000-0005-0000-0000-0000B8180000}"/>
    <cellStyle name="Normal 3 6 2 2 2 3 2 2" xfId="8323" xr:uid="{00000000-0005-0000-0000-0000B9180000}"/>
    <cellStyle name="Normal 3 6 2 2 2 3 3" xfId="3981" xr:uid="{00000000-0005-0000-0000-0000BA180000}"/>
    <cellStyle name="Normal 3 6 2 2 2 3 3 2" xfId="9613" xr:uid="{00000000-0005-0000-0000-0000BB180000}"/>
    <cellStyle name="Normal 3 6 2 2 2 3 4" xfId="4873" xr:uid="{00000000-0005-0000-0000-0000BC180000}"/>
    <cellStyle name="Normal 3 6 2 2 2 3 4 2" xfId="10495" xr:uid="{00000000-0005-0000-0000-0000BD180000}"/>
    <cellStyle name="Normal 3 6 2 2 2 3 5" xfId="7503" xr:uid="{00000000-0005-0000-0000-0000BE180000}"/>
    <cellStyle name="Normal 3 6 2 2 2 4" xfId="914" xr:uid="{00000000-0005-0000-0000-0000BF180000}"/>
    <cellStyle name="Normal 3 6 2 2 2 4 2" xfId="3348" xr:uid="{00000000-0005-0000-0000-0000C0180000}"/>
    <cellStyle name="Normal 3 6 2 2 2 4 2 2" xfId="8990" xr:uid="{00000000-0005-0000-0000-0000C1180000}"/>
    <cellStyle name="Normal 3 6 2 2 2 4 3" xfId="6880" xr:uid="{00000000-0005-0000-0000-0000C2180000}"/>
    <cellStyle name="Normal 3 6 2 2 2 5" xfId="1752" xr:uid="{00000000-0005-0000-0000-0000C3180000}"/>
    <cellStyle name="Normal 3 6 2 2 2 5 2" xfId="7700" xr:uid="{00000000-0005-0000-0000-0000C4180000}"/>
    <cellStyle name="Normal 3 6 2 2 2 6" xfId="3029" xr:uid="{00000000-0005-0000-0000-0000C5180000}"/>
    <cellStyle name="Normal 3 6 2 2 2 6 2" xfId="8687" xr:uid="{00000000-0005-0000-0000-0000C6180000}"/>
    <cellStyle name="Normal 3 6 2 2 2 7" xfId="4250" xr:uid="{00000000-0005-0000-0000-0000C7180000}"/>
    <cellStyle name="Normal 3 6 2 2 2 7 2" xfId="9872" xr:uid="{00000000-0005-0000-0000-0000C8180000}"/>
    <cellStyle name="Normal 3 6 2 2 2 8" xfId="5155" xr:uid="{00000000-0005-0000-0000-0000C9180000}"/>
    <cellStyle name="Normal 3 6 2 2 2 8 2" xfId="10752" xr:uid="{00000000-0005-0000-0000-0000CA180000}"/>
    <cellStyle name="Normal 3 6 2 2 2 9" xfId="5784" xr:uid="{00000000-0005-0000-0000-0000CB180000}"/>
    <cellStyle name="Normal 3 6 2 2 2 9 2" xfId="11121" xr:uid="{00000000-0005-0000-0000-0000CC180000}"/>
    <cellStyle name="Normal 3 6 2 2 3" xfId="383" xr:uid="{00000000-0005-0000-0000-0000CD180000}"/>
    <cellStyle name="Normal 3 6 2 2 3 10" xfId="6623" xr:uid="{00000000-0005-0000-0000-0000CE180000}"/>
    <cellStyle name="Normal 3 6 2 2 3 2" xfId="1583" xr:uid="{00000000-0005-0000-0000-0000CF180000}"/>
    <cellStyle name="Normal 3 6 2 2 3 2 2" xfId="2409" xr:uid="{00000000-0005-0000-0000-0000D0180000}"/>
    <cellStyle name="Normal 3 6 2 2 3 2 2 2" xfId="8357" xr:uid="{00000000-0005-0000-0000-0000D1180000}"/>
    <cellStyle name="Normal 3 6 2 2 3 2 3" xfId="4015" xr:uid="{00000000-0005-0000-0000-0000D2180000}"/>
    <cellStyle name="Normal 3 6 2 2 3 2 3 2" xfId="9647" xr:uid="{00000000-0005-0000-0000-0000D3180000}"/>
    <cellStyle name="Normal 3 6 2 2 3 2 4" xfId="4907" xr:uid="{00000000-0005-0000-0000-0000D4180000}"/>
    <cellStyle name="Normal 3 6 2 2 3 2 4 2" xfId="10529" xr:uid="{00000000-0005-0000-0000-0000D5180000}"/>
    <cellStyle name="Normal 3 6 2 2 3 2 5" xfId="7537" xr:uid="{00000000-0005-0000-0000-0000D6180000}"/>
    <cellStyle name="Normal 3 6 2 2 3 3" xfId="1097" xr:uid="{00000000-0005-0000-0000-0000D7180000}"/>
    <cellStyle name="Normal 3 6 2 2 3 3 2" xfId="3531" xr:uid="{00000000-0005-0000-0000-0000D8180000}"/>
    <cellStyle name="Normal 3 6 2 2 3 3 2 2" xfId="9169" xr:uid="{00000000-0005-0000-0000-0000D9180000}"/>
    <cellStyle name="Normal 3 6 2 2 3 3 3" xfId="7059" xr:uid="{00000000-0005-0000-0000-0000DA180000}"/>
    <cellStyle name="Normal 3 6 2 2 3 4" xfId="1931" xr:uid="{00000000-0005-0000-0000-0000DB180000}"/>
    <cellStyle name="Normal 3 6 2 2 3 4 2" xfId="7879" xr:uid="{00000000-0005-0000-0000-0000DC180000}"/>
    <cellStyle name="Normal 3 6 2 2 3 5" xfId="3080" xr:uid="{00000000-0005-0000-0000-0000DD180000}"/>
    <cellStyle name="Normal 3 6 2 2 3 5 2" xfId="8733" xr:uid="{00000000-0005-0000-0000-0000DE180000}"/>
    <cellStyle name="Normal 3 6 2 2 3 6" xfId="4429" xr:uid="{00000000-0005-0000-0000-0000DF180000}"/>
    <cellStyle name="Normal 3 6 2 2 3 6 2" xfId="10051" xr:uid="{00000000-0005-0000-0000-0000E0180000}"/>
    <cellStyle name="Normal 3 6 2 2 3 7" xfId="5275" xr:uid="{00000000-0005-0000-0000-0000E1180000}"/>
    <cellStyle name="Normal 3 6 2 2 3 7 2" xfId="10798" xr:uid="{00000000-0005-0000-0000-0000E2180000}"/>
    <cellStyle name="Normal 3 6 2 2 3 8" xfId="5830" xr:uid="{00000000-0005-0000-0000-0000E3180000}"/>
    <cellStyle name="Normal 3 6 2 2 3 8 2" xfId="11167" xr:uid="{00000000-0005-0000-0000-0000E4180000}"/>
    <cellStyle name="Normal 3 6 2 2 3 9" xfId="6199" xr:uid="{00000000-0005-0000-0000-0000E5180000}"/>
    <cellStyle name="Normal 3 6 2 2 3 9 2" xfId="11534" xr:uid="{00000000-0005-0000-0000-0000E6180000}"/>
    <cellStyle name="Normal 3 6 2 2 4" xfId="780" xr:uid="{00000000-0005-0000-0000-0000E7180000}"/>
    <cellStyle name="Normal 3 6 2 2 4 10" xfId="6749" xr:uid="{00000000-0005-0000-0000-0000E8180000}"/>
    <cellStyle name="Normal 3 6 2 2 4 2" xfId="1484" xr:uid="{00000000-0005-0000-0000-0000E9180000}"/>
    <cellStyle name="Normal 3 6 2 2 4 2 2" xfId="2310" xr:uid="{00000000-0005-0000-0000-0000EA180000}"/>
    <cellStyle name="Normal 3 6 2 2 4 2 2 2" xfId="8258" xr:uid="{00000000-0005-0000-0000-0000EB180000}"/>
    <cellStyle name="Normal 3 6 2 2 4 2 3" xfId="3916" xr:uid="{00000000-0005-0000-0000-0000EC180000}"/>
    <cellStyle name="Normal 3 6 2 2 4 2 3 2" xfId="9548" xr:uid="{00000000-0005-0000-0000-0000ED180000}"/>
    <cellStyle name="Normal 3 6 2 2 4 2 4" xfId="4808" xr:uid="{00000000-0005-0000-0000-0000EE180000}"/>
    <cellStyle name="Normal 3 6 2 2 4 2 4 2" xfId="10430" xr:uid="{00000000-0005-0000-0000-0000EF180000}"/>
    <cellStyle name="Normal 3 6 2 2 4 2 5" xfId="7438" xr:uid="{00000000-0005-0000-0000-0000F0180000}"/>
    <cellStyle name="Normal 3 6 2 2 4 3" xfId="994" xr:uid="{00000000-0005-0000-0000-0000F1180000}"/>
    <cellStyle name="Normal 3 6 2 2 4 3 2" xfId="3428" xr:uid="{00000000-0005-0000-0000-0000F2180000}"/>
    <cellStyle name="Normal 3 6 2 2 4 3 2 2" xfId="9066" xr:uid="{00000000-0005-0000-0000-0000F3180000}"/>
    <cellStyle name="Normal 3 6 2 2 4 3 3" xfId="6956" xr:uid="{00000000-0005-0000-0000-0000F4180000}"/>
    <cellStyle name="Normal 3 6 2 2 4 4" xfId="1828" xr:uid="{00000000-0005-0000-0000-0000F5180000}"/>
    <cellStyle name="Normal 3 6 2 2 4 4 2" xfId="7776" xr:uid="{00000000-0005-0000-0000-0000F6180000}"/>
    <cellStyle name="Normal 3 6 2 2 4 5" xfId="3214" xr:uid="{00000000-0005-0000-0000-0000F7180000}"/>
    <cellStyle name="Normal 3 6 2 2 4 5 2" xfId="8859" xr:uid="{00000000-0005-0000-0000-0000F8180000}"/>
    <cellStyle name="Normal 3 6 2 2 4 6" xfId="4326" xr:uid="{00000000-0005-0000-0000-0000F9180000}"/>
    <cellStyle name="Normal 3 6 2 2 4 6 2" xfId="9948" xr:uid="{00000000-0005-0000-0000-0000FA180000}"/>
    <cellStyle name="Normal 3 6 2 2 4 7" xfId="5589" xr:uid="{00000000-0005-0000-0000-0000FB180000}"/>
    <cellStyle name="Normal 3 6 2 2 4 7 2" xfId="10926" xr:uid="{00000000-0005-0000-0000-0000FC180000}"/>
    <cellStyle name="Normal 3 6 2 2 4 8" xfId="5956" xr:uid="{00000000-0005-0000-0000-0000FD180000}"/>
    <cellStyle name="Normal 3 6 2 2 4 8 2" xfId="11293" xr:uid="{00000000-0005-0000-0000-0000FE180000}"/>
    <cellStyle name="Normal 3 6 2 2 4 9" xfId="6326" xr:uid="{00000000-0005-0000-0000-0000FF180000}"/>
    <cellStyle name="Normal 3 6 2 2 4 9 2" xfId="11660" xr:uid="{00000000-0005-0000-0000-000000190000}"/>
    <cellStyle name="Normal 3 6 2 2 5" xfId="1245" xr:uid="{00000000-0005-0000-0000-000001190000}"/>
    <cellStyle name="Normal 3 6 2 2 5 2" xfId="2071" xr:uid="{00000000-0005-0000-0000-000002190000}"/>
    <cellStyle name="Normal 3 6 2 2 5 2 2" xfId="8019" xr:uid="{00000000-0005-0000-0000-000003190000}"/>
    <cellStyle name="Normal 3 6 2 2 5 3" xfId="3677" xr:uid="{00000000-0005-0000-0000-000004190000}"/>
    <cellStyle name="Normal 3 6 2 2 5 3 2" xfId="9309" xr:uid="{00000000-0005-0000-0000-000005190000}"/>
    <cellStyle name="Normal 3 6 2 2 5 4" xfId="4569" xr:uid="{00000000-0005-0000-0000-000006190000}"/>
    <cellStyle name="Normal 3 6 2 2 5 4 2" xfId="10191" xr:uid="{00000000-0005-0000-0000-000007190000}"/>
    <cellStyle name="Normal 3 6 2 2 5 5" xfId="7199" xr:uid="{00000000-0005-0000-0000-000008190000}"/>
    <cellStyle name="Normal 3 6 2 2 6" xfId="1345" xr:uid="{00000000-0005-0000-0000-000009190000}"/>
    <cellStyle name="Normal 3 6 2 2 6 2" xfId="2171" xr:uid="{00000000-0005-0000-0000-00000A190000}"/>
    <cellStyle name="Normal 3 6 2 2 6 2 2" xfId="8119" xr:uid="{00000000-0005-0000-0000-00000B190000}"/>
    <cellStyle name="Normal 3 6 2 2 6 3" xfId="3777" xr:uid="{00000000-0005-0000-0000-00000C190000}"/>
    <cellStyle name="Normal 3 6 2 2 6 3 2" xfId="9409" xr:uid="{00000000-0005-0000-0000-00000D190000}"/>
    <cellStyle name="Normal 3 6 2 2 6 4" xfId="4669" xr:uid="{00000000-0005-0000-0000-00000E190000}"/>
    <cellStyle name="Normal 3 6 2 2 6 4 2" xfId="10291" xr:uid="{00000000-0005-0000-0000-00000F190000}"/>
    <cellStyle name="Normal 3 6 2 2 6 5" xfId="7299" xr:uid="{00000000-0005-0000-0000-000010190000}"/>
    <cellStyle name="Normal 3 6 2 2 7" xfId="1407" xr:uid="{00000000-0005-0000-0000-000011190000}"/>
    <cellStyle name="Normal 3 6 2 2 7 2" xfId="2233" xr:uid="{00000000-0005-0000-0000-000012190000}"/>
    <cellStyle name="Normal 3 6 2 2 7 2 2" xfId="8181" xr:uid="{00000000-0005-0000-0000-000013190000}"/>
    <cellStyle name="Normal 3 6 2 2 7 3" xfId="3839" xr:uid="{00000000-0005-0000-0000-000014190000}"/>
    <cellStyle name="Normal 3 6 2 2 7 3 2" xfId="9471" xr:uid="{00000000-0005-0000-0000-000015190000}"/>
    <cellStyle name="Normal 3 6 2 2 7 4" xfId="4731" xr:uid="{00000000-0005-0000-0000-000016190000}"/>
    <cellStyle name="Normal 3 6 2 2 7 4 2" xfId="10353" xr:uid="{00000000-0005-0000-0000-000017190000}"/>
    <cellStyle name="Normal 3 6 2 2 7 5" xfId="7361" xr:uid="{00000000-0005-0000-0000-000018190000}"/>
    <cellStyle name="Normal 3 6 2 2 8" xfId="1678" xr:uid="{00000000-0005-0000-0000-000019190000}"/>
    <cellStyle name="Normal 3 6 2 2 8 2" xfId="2504" xr:uid="{00000000-0005-0000-0000-00001A190000}"/>
    <cellStyle name="Normal 3 6 2 2 8 2 2" xfId="8452" xr:uid="{00000000-0005-0000-0000-00001B190000}"/>
    <cellStyle name="Normal 3 6 2 2 8 3" xfId="4110" xr:uid="{00000000-0005-0000-0000-00001C190000}"/>
    <cellStyle name="Normal 3 6 2 2 8 3 2" xfId="9742" xr:uid="{00000000-0005-0000-0000-00001D190000}"/>
    <cellStyle name="Normal 3 6 2 2 8 4" xfId="5002" xr:uid="{00000000-0005-0000-0000-00001E190000}"/>
    <cellStyle name="Normal 3 6 2 2 8 4 2" xfId="10624" xr:uid="{00000000-0005-0000-0000-00001F190000}"/>
    <cellStyle name="Normal 3 6 2 2 8 5" xfId="7632" xr:uid="{00000000-0005-0000-0000-000020190000}"/>
    <cellStyle name="Normal 3 6 2 2 9" xfId="881" xr:uid="{00000000-0005-0000-0000-000021190000}"/>
    <cellStyle name="Normal 3 6 2 2 9 2" xfId="3315" xr:uid="{00000000-0005-0000-0000-000022190000}"/>
    <cellStyle name="Normal 3 6 2 2 9 2 2" xfId="8958" xr:uid="{00000000-0005-0000-0000-000023190000}"/>
    <cellStyle name="Normal 3 6 2 2 9 3" xfId="6848" xr:uid="{00000000-0005-0000-0000-000024190000}"/>
    <cellStyle name="Normal 3 6 2 3" xfId="263" xr:uid="{00000000-0005-0000-0000-000025190000}"/>
    <cellStyle name="Normal 3 6 2 3 10" xfId="6126" xr:uid="{00000000-0005-0000-0000-000026190000}"/>
    <cellStyle name="Normal 3 6 2 3 10 2" xfId="11462" xr:uid="{00000000-0005-0000-0000-000027190000}"/>
    <cellStyle name="Normal 3 6 2 3 11" xfId="6563" xr:uid="{00000000-0005-0000-0000-000028190000}"/>
    <cellStyle name="Normal 3 6 2 3 2" xfId="819" xr:uid="{00000000-0005-0000-0000-000029190000}"/>
    <cellStyle name="Normal 3 6 2 3 2 2" xfId="1033" xr:uid="{00000000-0005-0000-0000-00002A190000}"/>
    <cellStyle name="Normal 3 6 2 3 2 2 2" xfId="3467" xr:uid="{00000000-0005-0000-0000-00002B190000}"/>
    <cellStyle name="Normal 3 6 2 3 2 2 2 2" xfId="9105" xr:uid="{00000000-0005-0000-0000-00002C190000}"/>
    <cellStyle name="Normal 3 6 2 3 2 2 3" xfId="6995" xr:uid="{00000000-0005-0000-0000-00002D190000}"/>
    <cellStyle name="Normal 3 6 2 3 2 3" xfId="1867" xr:uid="{00000000-0005-0000-0000-00002E190000}"/>
    <cellStyle name="Normal 3 6 2 3 2 3 2" xfId="7815" xr:uid="{00000000-0005-0000-0000-00002F190000}"/>
    <cellStyle name="Normal 3 6 2 3 2 4" xfId="3253" xr:uid="{00000000-0005-0000-0000-000030190000}"/>
    <cellStyle name="Normal 3 6 2 3 2 4 2" xfId="8898" xr:uid="{00000000-0005-0000-0000-000031190000}"/>
    <cellStyle name="Normal 3 6 2 3 2 5" xfId="4365" xr:uid="{00000000-0005-0000-0000-000032190000}"/>
    <cellStyle name="Normal 3 6 2 3 2 5 2" xfId="9987" xr:uid="{00000000-0005-0000-0000-000033190000}"/>
    <cellStyle name="Normal 3 6 2 3 2 6" xfId="5628" xr:uid="{00000000-0005-0000-0000-000034190000}"/>
    <cellStyle name="Normal 3 6 2 3 2 6 2" xfId="10965" xr:uid="{00000000-0005-0000-0000-000035190000}"/>
    <cellStyle name="Normal 3 6 2 3 2 7" xfId="5995" xr:uid="{00000000-0005-0000-0000-000036190000}"/>
    <cellStyle name="Normal 3 6 2 3 2 7 2" xfId="11332" xr:uid="{00000000-0005-0000-0000-000037190000}"/>
    <cellStyle name="Normal 3 6 2 3 2 8" xfId="6365" xr:uid="{00000000-0005-0000-0000-000038190000}"/>
    <cellStyle name="Normal 3 6 2 3 2 8 2" xfId="11699" xr:uid="{00000000-0005-0000-0000-000039190000}"/>
    <cellStyle name="Normal 3 6 2 3 2 9" xfId="6788" xr:uid="{00000000-0005-0000-0000-00003A190000}"/>
    <cellStyle name="Normal 3 6 2 3 3" xfId="1523" xr:uid="{00000000-0005-0000-0000-00003B190000}"/>
    <cellStyle name="Normal 3 6 2 3 3 2" xfId="2349" xr:uid="{00000000-0005-0000-0000-00003C190000}"/>
    <cellStyle name="Normal 3 6 2 3 3 2 2" xfId="8297" xr:uid="{00000000-0005-0000-0000-00003D190000}"/>
    <cellStyle name="Normal 3 6 2 3 3 3" xfId="3955" xr:uid="{00000000-0005-0000-0000-00003E190000}"/>
    <cellStyle name="Normal 3 6 2 3 3 3 2" xfId="9587" xr:uid="{00000000-0005-0000-0000-00003F190000}"/>
    <cellStyle name="Normal 3 6 2 3 3 4" xfId="4847" xr:uid="{00000000-0005-0000-0000-000040190000}"/>
    <cellStyle name="Normal 3 6 2 3 3 4 2" xfId="10469" xr:uid="{00000000-0005-0000-0000-000041190000}"/>
    <cellStyle name="Normal 3 6 2 3 3 5" xfId="7477" xr:uid="{00000000-0005-0000-0000-000042190000}"/>
    <cellStyle name="Normal 3 6 2 3 4" xfId="897" xr:uid="{00000000-0005-0000-0000-000043190000}"/>
    <cellStyle name="Normal 3 6 2 3 4 2" xfId="3331" xr:uid="{00000000-0005-0000-0000-000044190000}"/>
    <cellStyle name="Normal 3 6 2 3 4 2 2" xfId="8974" xr:uid="{00000000-0005-0000-0000-000045190000}"/>
    <cellStyle name="Normal 3 6 2 3 4 3" xfId="6864" xr:uid="{00000000-0005-0000-0000-000046190000}"/>
    <cellStyle name="Normal 3 6 2 3 5" xfId="1736" xr:uid="{00000000-0005-0000-0000-000047190000}"/>
    <cellStyle name="Normal 3 6 2 3 5 2" xfId="7684" xr:uid="{00000000-0005-0000-0000-000048190000}"/>
    <cellStyle name="Normal 3 6 2 3 6" xfId="3003" xr:uid="{00000000-0005-0000-0000-000049190000}"/>
    <cellStyle name="Normal 3 6 2 3 6 2" xfId="8661" xr:uid="{00000000-0005-0000-0000-00004A190000}"/>
    <cellStyle name="Normal 3 6 2 3 7" xfId="4234" xr:uid="{00000000-0005-0000-0000-00004B190000}"/>
    <cellStyle name="Normal 3 6 2 3 7 2" xfId="9856" xr:uid="{00000000-0005-0000-0000-00004C190000}"/>
    <cellStyle name="Normal 3 6 2 3 8" xfId="5129" xr:uid="{00000000-0005-0000-0000-00004D190000}"/>
    <cellStyle name="Normal 3 6 2 3 8 2" xfId="10726" xr:uid="{00000000-0005-0000-0000-00004E190000}"/>
    <cellStyle name="Normal 3 6 2 3 9" xfId="5758" xr:uid="{00000000-0005-0000-0000-00004F190000}"/>
    <cellStyle name="Normal 3 6 2 3 9 2" xfId="11095" xr:uid="{00000000-0005-0000-0000-000050190000}"/>
    <cellStyle name="Normal 3 6 2 4" xfId="307" xr:uid="{00000000-0005-0000-0000-000051190000}"/>
    <cellStyle name="Normal 3 6 2 4 10" xfId="6607" xr:uid="{00000000-0005-0000-0000-000052190000}"/>
    <cellStyle name="Normal 3 6 2 4 2" xfId="1567" xr:uid="{00000000-0005-0000-0000-000053190000}"/>
    <cellStyle name="Normal 3 6 2 4 2 2" xfId="2393" xr:uid="{00000000-0005-0000-0000-000054190000}"/>
    <cellStyle name="Normal 3 6 2 4 2 2 2" xfId="8341" xr:uid="{00000000-0005-0000-0000-000055190000}"/>
    <cellStyle name="Normal 3 6 2 4 2 3" xfId="3999" xr:uid="{00000000-0005-0000-0000-000056190000}"/>
    <cellStyle name="Normal 3 6 2 4 2 3 2" xfId="9631" xr:uid="{00000000-0005-0000-0000-000057190000}"/>
    <cellStyle name="Normal 3 6 2 4 2 4" xfId="4891" xr:uid="{00000000-0005-0000-0000-000058190000}"/>
    <cellStyle name="Normal 3 6 2 4 2 4 2" xfId="10513" xr:uid="{00000000-0005-0000-0000-000059190000}"/>
    <cellStyle name="Normal 3 6 2 4 2 5" xfId="7521" xr:uid="{00000000-0005-0000-0000-00005A190000}"/>
    <cellStyle name="Normal 3 6 2 4 3" xfId="1079" xr:uid="{00000000-0005-0000-0000-00005B190000}"/>
    <cellStyle name="Normal 3 6 2 4 3 2" xfId="3513" xr:uid="{00000000-0005-0000-0000-00005C190000}"/>
    <cellStyle name="Normal 3 6 2 4 3 2 2" xfId="9151" xr:uid="{00000000-0005-0000-0000-00005D190000}"/>
    <cellStyle name="Normal 3 6 2 4 3 3" xfId="7041" xr:uid="{00000000-0005-0000-0000-00005E190000}"/>
    <cellStyle name="Normal 3 6 2 4 4" xfId="1913" xr:uid="{00000000-0005-0000-0000-00005F190000}"/>
    <cellStyle name="Normal 3 6 2 4 4 2" xfId="7861" xr:uid="{00000000-0005-0000-0000-000060190000}"/>
    <cellStyle name="Normal 3 6 2 4 5" xfId="3059" xr:uid="{00000000-0005-0000-0000-000061190000}"/>
    <cellStyle name="Normal 3 6 2 4 5 2" xfId="8717" xr:uid="{00000000-0005-0000-0000-000062190000}"/>
    <cellStyle name="Normal 3 6 2 4 6" xfId="4411" xr:uid="{00000000-0005-0000-0000-000063190000}"/>
    <cellStyle name="Normal 3 6 2 4 6 2" xfId="10033" xr:uid="{00000000-0005-0000-0000-000064190000}"/>
    <cellStyle name="Normal 3 6 2 4 7" xfId="5213" xr:uid="{00000000-0005-0000-0000-000065190000}"/>
    <cellStyle name="Normal 3 6 2 4 7 2" xfId="10782" xr:uid="{00000000-0005-0000-0000-000066190000}"/>
    <cellStyle name="Normal 3 6 2 4 8" xfId="5814" xr:uid="{00000000-0005-0000-0000-000067190000}"/>
    <cellStyle name="Normal 3 6 2 4 8 2" xfId="11151" xr:uid="{00000000-0005-0000-0000-000068190000}"/>
    <cellStyle name="Normal 3 6 2 4 9" xfId="6182" xr:uid="{00000000-0005-0000-0000-000069190000}"/>
    <cellStyle name="Normal 3 6 2 4 9 2" xfId="11518" xr:uid="{00000000-0005-0000-0000-00006A190000}"/>
    <cellStyle name="Normal 3 6 2 5" xfId="754" xr:uid="{00000000-0005-0000-0000-00006B190000}"/>
    <cellStyle name="Normal 3 6 2 5 10" xfId="6723" xr:uid="{00000000-0005-0000-0000-00006C190000}"/>
    <cellStyle name="Normal 3 6 2 5 2" xfId="1458" xr:uid="{00000000-0005-0000-0000-00006D190000}"/>
    <cellStyle name="Normal 3 6 2 5 2 2" xfId="2284" xr:uid="{00000000-0005-0000-0000-00006E190000}"/>
    <cellStyle name="Normal 3 6 2 5 2 2 2" xfId="8232" xr:uid="{00000000-0005-0000-0000-00006F190000}"/>
    <cellStyle name="Normal 3 6 2 5 2 3" xfId="3890" xr:uid="{00000000-0005-0000-0000-000070190000}"/>
    <cellStyle name="Normal 3 6 2 5 2 3 2" xfId="9522" xr:uid="{00000000-0005-0000-0000-000071190000}"/>
    <cellStyle name="Normal 3 6 2 5 2 4" xfId="4782" xr:uid="{00000000-0005-0000-0000-000072190000}"/>
    <cellStyle name="Normal 3 6 2 5 2 4 2" xfId="10404" xr:uid="{00000000-0005-0000-0000-000073190000}"/>
    <cellStyle name="Normal 3 6 2 5 2 5" xfId="7412" xr:uid="{00000000-0005-0000-0000-000074190000}"/>
    <cellStyle name="Normal 3 6 2 5 3" xfId="968" xr:uid="{00000000-0005-0000-0000-000075190000}"/>
    <cellStyle name="Normal 3 6 2 5 3 2" xfId="3402" xr:uid="{00000000-0005-0000-0000-000076190000}"/>
    <cellStyle name="Normal 3 6 2 5 3 2 2" xfId="9040" xr:uid="{00000000-0005-0000-0000-000077190000}"/>
    <cellStyle name="Normal 3 6 2 5 3 3" xfId="6930" xr:uid="{00000000-0005-0000-0000-000078190000}"/>
    <cellStyle name="Normal 3 6 2 5 4" xfId="1802" xr:uid="{00000000-0005-0000-0000-000079190000}"/>
    <cellStyle name="Normal 3 6 2 5 4 2" xfId="7750" xr:uid="{00000000-0005-0000-0000-00007A190000}"/>
    <cellStyle name="Normal 3 6 2 5 5" xfId="3188" xr:uid="{00000000-0005-0000-0000-00007B190000}"/>
    <cellStyle name="Normal 3 6 2 5 5 2" xfId="8833" xr:uid="{00000000-0005-0000-0000-00007C190000}"/>
    <cellStyle name="Normal 3 6 2 5 6" xfId="4300" xr:uid="{00000000-0005-0000-0000-00007D190000}"/>
    <cellStyle name="Normal 3 6 2 5 6 2" xfId="9922" xr:uid="{00000000-0005-0000-0000-00007E190000}"/>
    <cellStyle name="Normal 3 6 2 5 7" xfId="5563" xr:uid="{00000000-0005-0000-0000-00007F190000}"/>
    <cellStyle name="Normal 3 6 2 5 7 2" xfId="10900" xr:uid="{00000000-0005-0000-0000-000080190000}"/>
    <cellStyle name="Normal 3 6 2 5 8" xfId="5930" xr:uid="{00000000-0005-0000-0000-000081190000}"/>
    <cellStyle name="Normal 3 6 2 5 8 2" xfId="11267" xr:uid="{00000000-0005-0000-0000-000082190000}"/>
    <cellStyle name="Normal 3 6 2 5 9" xfId="6300" xr:uid="{00000000-0005-0000-0000-000083190000}"/>
    <cellStyle name="Normal 3 6 2 5 9 2" xfId="11634" xr:uid="{00000000-0005-0000-0000-000084190000}"/>
    <cellStyle name="Normal 3 6 2 6" xfId="1207" xr:uid="{00000000-0005-0000-0000-000085190000}"/>
    <cellStyle name="Normal 3 6 2 6 2" xfId="2033" xr:uid="{00000000-0005-0000-0000-000086190000}"/>
    <cellStyle name="Normal 3 6 2 6 2 2" xfId="7981" xr:uid="{00000000-0005-0000-0000-000087190000}"/>
    <cellStyle name="Normal 3 6 2 6 3" xfId="3639" xr:uid="{00000000-0005-0000-0000-000088190000}"/>
    <cellStyle name="Normal 3 6 2 6 3 2" xfId="9271" xr:uid="{00000000-0005-0000-0000-000089190000}"/>
    <cellStyle name="Normal 3 6 2 6 4" xfId="4531" xr:uid="{00000000-0005-0000-0000-00008A190000}"/>
    <cellStyle name="Normal 3 6 2 6 4 2" xfId="10153" xr:uid="{00000000-0005-0000-0000-00008B190000}"/>
    <cellStyle name="Normal 3 6 2 6 5" xfId="7161" xr:uid="{00000000-0005-0000-0000-00008C190000}"/>
    <cellStyle name="Normal 3 6 2 7" xfId="1307" xr:uid="{00000000-0005-0000-0000-00008D190000}"/>
    <cellStyle name="Normal 3 6 2 7 2" xfId="2133" xr:uid="{00000000-0005-0000-0000-00008E190000}"/>
    <cellStyle name="Normal 3 6 2 7 2 2" xfId="8081" xr:uid="{00000000-0005-0000-0000-00008F190000}"/>
    <cellStyle name="Normal 3 6 2 7 3" xfId="3739" xr:uid="{00000000-0005-0000-0000-000090190000}"/>
    <cellStyle name="Normal 3 6 2 7 3 2" xfId="9371" xr:uid="{00000000-0005-0000-0000-000091190000}"/>
    <cellStyle name="Normal 3 6 2 7 4" xfId="4631" xr:uid="{00000000-0005-0000-0000-000092190000}"/>
    <cellStyle name="Normal 3 6 2 7 4 2" xfId="10253" xr:uid="{00000000-0005-0000-0000-000093190000}"/>
    <cellStyle name="Normal 3 6 2 7 5" xfId="7261" xr:uid="{00000000-0005-0000-0000-000094190000}"/>
    <cellStyle name="Normal 3 6 2 8" xfId="1369" xr:uid="{00000000-0005-0000-0000-000095190000}"/>
    <cellStyle name="Normal 3 6 2 8 2" xfId="2195" xr:uid="{00000000-0005-0000-0000-000096190000}"/>
    <cellStyle name="Normal 3 6 2 8 2 2" xfId="8143" xr:uid="{00000000-0005-0000-0000-000097190000}"/>
    <cellStyle name="Normal 3 6 2 8 3" xfId="3801" xr:uid="{00000000-0005-0000-0000-000098190000}"/>
    <cellStyle name="Normal 3 6 2 8 3 2" xfId="9433" xr:uid="{00000000-0005-0000-0000-000099190000}"/>
    <cellStyle name="Normal 3 6 2 8 4" xfId="4693" xr:uid="{00000000-0005-0000-0000-00009A190000}"/>
    <cellStyle name="Normal 3 6 2 8 4 2" xfId="10315" xr:uid="{00000000-0005-0000-0000-00009B190000}"/>
    <cellStyle name="Normal 3 6 2 8 5" xfId="7323" xr:uid="{00000000-0005-0000-0000-00009C190000}"/>
    <cellStyle name="Normal 3 6 2 9" xfId="1662" xr:uid="{00000000-0005-0000-0000-00009D190000}"/>
    <cellStyle name="Normal 3 6 2 9 2" xfId="2488" xr:uid="{00000000-0005-0000-0000-00009E190000}"/>
    <cellStyle name="Normal 3 6 2 9 2 2" xfId="8436" xr:uid="{00000000-0005-0000-0000-00009F190000}"/>
    <cellStyle name="Normal 3 6 2 9 3" xfId="4094" xr:uid="{00000000-0005-0000-0000-0000A0190000}"/>
    <cellStyle name="Normal 3 6 2 9 3 2" xfId="9726" xr:uid="{00000000-0005-0000-0000-0000A1190000}"/>
    <cellStyle name="Normal 3 6 2 9 4" xfId="4986" xr:uid="{00000000-0005-0000-0000-0000A2190000}"/>
    <cellStyle name="Normal 3 6 2 9 4 2" xfId="10608" xr:uid="{00000000-0005-0000-0000-0000A3190000}"/>
    <cellStyle name="Normal 3 6 2 9 5" xfId="7616" xr:uid="{00000000-0005-0000-0000-0000A4190000}"/>
    <cellStyle name="Normal 3 6 3" xfId="206" xr:uid="{00000000-0005-0000-0000-0000A5190000}"/>
    <cellStyle name="Normal 3 6 3 10" xfId="1712" xr:uid="{00000000-0005-0000-0000-0000A6190000}"/>
    <cellStyle name="Normal 3 6 3 10 2" xfId="2946" xr:uid="{00000000-0005-0000-0000-0000A7190000}"/>
    <cellStyle name="Normal 3 6 3 10 2 2" xfId="8606" xr:uid="{00000000-0005-0000-0000-0000A8190000}"/>
    <cellStyle name="Normal 3 6 3 10 3" xfId="7660" xr:uid="{00000000-0005-0000-0000-0000A9190000}"/>
    <cellStyle name="Normal 3 6 3 11" xfId="2588" xr:uid="{00000000-0005-0000-0000-0000AA190000}"/>
    <cellStyle name="Normal 3 6 3 11 2" xfId="8476" xr:uid="{00000000-0005-0000-0000-0000AB190000}"/>
    <cellStyle name="Normal 3 6 3 12" xfId="4210" xr:uid="{00000000-0005-0000-0000-0000AC190000}"/>
    <cellStyle name="Normal 3 6 3 12 2" xfId="9832" xr:uid="{00000000-0005-0000-0000-0000AD190000}"/>
    <cellStyle name="Normal 3 6 3 13" xfId="5072" xr:uid="{00000000-0005-0000-0000-0000AE190000}"/>
    <cellStyle name="Normal 3 6 3 13 2" xfId="10671" xr:uid="{00000000-0005-0000-0000-0000AF190000}"/>
    <cellStyle name="Normal 3 6 3 14" xfId="5703" xr:uid="{00000000-0005-0000-0000-0000B0190000}"/>
    <cellStyle name="Normal 3 6 3 14 2" xfId="11040" xr:uid="{00000000-0005-0000-0000-0000B1190000}"/>
    <cellStyle name="Normal 3 6 3 15" xfId="6071" xr:uid="{00000000-0005-0000-0000-0000B2190000}"/>
    <cellStyle name="Normal 3 6 3 15 2" xfId="11407" xr:uid="{00000000-0005-0000-0000-0000B3190000}"/>
    <cellStyle name="Normal 3 6 3 16" xfId="6508" xr:uid="{00000000-0005-0000-0000-0000B4190000}"/>
    <cellStyle name="Normal 3 6 3 2" xfId="273" xr:uid="{00000000-0005-0000-0000-0000B5190000}"/>
    <cellStyle name="Normal 3 6 3 2 10" xfId="6136" xr:uid="{00000000-0005-0000-0000-0000B6190000}"/>
    <cellStyle name="Normal 3 6 3 2 10 2" xfId="11472" xr:uid="{00000000-0005-0000-0000-0000B7190000}"/>
    <cellStyle name="Normal 3 6 3 2 11" xfId="6573" xr:uid="{00000000-0005-0000-0000-0000B8190000}"/>
    <cellStyle name="Normal 3 6 3 2 2" xfId="829" xr:uid="{00000000-0005-0000-0000-0000B9190000}"/>
    <cellStyle name="Normal 3 6 3 2 2 2" xfId="1043" xr:uid="{00000000-0005-0000-0000-0000BA190000}"/>
    <cellStyle name="Normal 3 6 3 2 2 2 2" xfId="3477" xr:uid="{00000000-0005-0000-0000-0000BB190000}"/>
    <cellStyle name="Normal 3 6 3 2 2 2 2 2" xfId="9115" xr:uid="{00000000-0005-0000-0000-0000BC190000}"/>
    <cellStyle name="Normal 3 6 3 2 2 2 3" xfId="7005" xr:uid="{00000000-0005-0000-0000-0000BD190000}"/>
    <cellStyle name="Normal 3 6 3 2 2 3" xfId="1877" xr:uid="{00000000-0005-0000-0000-0000BE190000}"/>
    <cellStyle name="Normal 3 6 3 2 2 3 2" xfId="7825" xr:uid="{00000000-0005-0000-0000-0000BF190000}"/>
    <cellStyle name="Normal 3 6 3 2 2 4" xfId="3263" xr:uid="{00000000-0005-0000-0000-0000C0190000}"/>
    <cellStyle name="Normal 3 6 3 2 2 4 2" xfId="8908" xr:uid="{00000000-0005-0000-0000-0000C1190000}"/>
    <cellStyle name="Normal 3 6 3 2 2 5" xfId="4375" xr:uid="{00000000-0005-0000-0000-0000C2190000}"/>
    <cellStyle name="Normal 3 6 3 2 2 5 2" xfId="9997" xr:uid="{00000000-0005-0000-0000-0000C3190000}"/>
    <cellStyle name="Normal 3 6 3 2 2 6" xfId="5638" xr:uid="{00000000-0005-0000-0000-0000C4190000}"/>
    <cellStyle name="Normal 3 6 3 2 2 6 2" xfId="10975" xr:uid="{00000000-0005-0000-0000-0000C5190000}"/>
    <cellStyle name="Normal 3 6 3 2 2 7" xfId="6005" xr:uid="{00000000-0005-0000-0000-0000C6190000}"/>
    <cellStyle name="Normal 3 6 3 2 2 7 2" xfId="11342" xr:uid="{00000000-0005-0000-0000-0000C7190000}"/>
    <cellStyle name="Normal 3 6 3 2 2 8" xfId="6375" xr:uid="{00000000-0005-0000-0000-0000C8190000}"/>
    <cellStyle name="Normal 3 6 3 2 2 8 2" xfId="11709" xr:uid="{00000000-0005-0000-0000-0000C9190000}"/>
    <cellStyle name="Normal 3 6 3 2 2 9" xfId="6798" xr:uid="{00000000-0005-0000-0000-0000CA190000}"/>
    <cellStyle name="Normal 3 6 3 2 3" xfId="1533" xr:uid="{00000000-0005-0000-0000-0000CB190000}"/>
    <cellStyle name="Normal 3 6 3 2 3 2" xfId="2359" xr:uid="{00000000-0005-0000-0000-0000CC190000}"/>
    <cellStyle name="Normal 3 6 3 2 3 2 2" xfId="8307" xr:uid="{00000000-0005-0000-0000-0000CD190000}"/>
    <cellStyle name="Normal 3 6 3 2 3 3" xfId="3965" xr:uid="{00000000-0005-0000-0000-0000CE190000}"/>
    <cellStyle name="Normal 3 6 3 2 3 3 2" xfId="9597" xr:uid="{00000000-0005-0000-0000-0000CF190000}"/>
    <cellStyle name="Normal 3 6 3 2 3 4" xfId="4857" xr:uid="{00000000-0005-0000-0000-0000D0190000}"/>
    <cellStyle name="Normal 3 6 3 2 3 4 2" xfId="10479" xr:uid="{00000000-0005-0000-0000-0000D1190000}"/>
    <cellStyle name="Normal 3 6 3 2 3 5" xfId="7487" xr:uid="{00000000-0005-0000-0000-0000D2190000}"/>
    <cellStyle name="Normal 3 6 3 2 4" xfId="906" xr:uid="{00000000-0005-0000-0000-0000D3190000}"/>
    <cellStyle name="Normal 3 6 3 2 4 2" xfId="3340" xr:uid="{00000000-0005-0000-0000-0000D4190000}"/>
    <cellStyle name="Normal 3 6 3 2 4 2 2" xfId="8982" xr:uid="{00000000-0005-0000-0000-0000D5190000}"/>
    <cellStyle name="Normal 3 6 3 2 4 3" xfId="6872" xr:uid="{00000000-0005-0000-0000-0000D6190000}"/>
    <cellStyle name="Normal 3 6 3 2 5" xfId="1744" xr:uid="{00000000-0005-0000-0000-0000D7190000}"/>
    <cellStyle name="Normal 3 6 3 2 5 2" xfId="7692" xr:uid="{00000000-0005-0000-0000-0000D8190000}"/>
    <cellStyle name="Normal 3 6 3 2 6" xfId="3013" xr:uid="{00000000-0005-0000-0000-0000D9190000}"/>
    <cellStyle name="Normal 3 6 3 2 6 2" xfId="8671" xr:uid="{00000000-0005-0000-0000-0000DA190000}"/>
    <cellStyle name="Normal 3 6 3 2 7" xfId="4242" xr:uid="{00000000-0005-0000-0000-0000DB190000}"/>
    <cellStyle name="Normal 3 6 3 2 7 2" xfId="9864" xr:uid="{00000000-0005-0000-0000-0000DC190000}"/>
    <cellStyle name="Normal 3 6 3 2 8" xfId="5139" xr:uid="{00000000-0005-0000-0000-0000DD190000}"/>
    <cellStyle name="Normal 3 6 3 2 8 2" xfId="10736" xr:uid="{00000000-0005-0000-0000-0000DE190000}"/>
    <cellStyle name="Normal 3 6 3 2 9" xfId="5768" xr:uid="{00000000-0005-0000-0000-0000DF190000}"/>
    <cellStyle name="Normal 3 6 3 2 9 2" xfId="11105" xr:uid="{00000000-0005-0000-0000-0000E0190000}"/>
    <cellStyle name="Normal 3 6 3 3" xfId="375" xr:uid="{00000000-0005-0000-0000-0000E1190000}"/>
    <cellStyle name="Normal 3 6 3 3 10" xfId="6615" xr:uid="{00000000-0005-0000-0000-0000E2190000}"/>
    <cellStyle name="Normal 3 6 3 3 2" xfId="1575" xr:uid="{00000000-0005-0000-0000-0000E3190000}"/>
    <cellStyle name="Normal 3 6 3 3 2 2" xfId="2401" xr:uid="{00000000-0005-0000-0000-0000E4190000}"/>
    <cellStyle name="Normal 3 6 3 3 2 2 2" xfId="8349" xr:uid="{00000000-0005-0000-0000-0000E5190000}"/>
    <cellStyle name="Normal 3 6 3 3 2 3" xfId="4007" xr:uid="{00000000-0005-0000-0000-0000E6190000}"/>
    <cellStyle name="Normal 3 6 3 3 2 3 2" xfId="9639" xr:uid="{00000000-0005-0000-0000-0000E7190000}"/>
    <cellStyle name="Normal 3 6 3 3 2 4" xfId="4899" xr:uid="{00000000-0005-0000-0000-0000E8190000}"/>
    <cellStyle name="Normal 3 6 3 3 2 4 2" xfId="10521" xr:uid="{00000000-0005-0000-0000-0000E9190000}"/>
    <cellStyle name="Normal 3 6 3 3 2 5" xfId="7529" xr:uid="{00000000-0005-0000-0000-0000EA190000}"/>
    <cellStyle name="Normal 3 6 3 3 3" xfId="1089" xr:uid="{00000000-0005-0000-0000-0000EB190000}"/>
    <cellStyle name="Normal 3 6 3 3 3 2" xfId="3523" xr:uid="{00000000-0005-0000-0000-0000EC190000}"/>
    <cellStyle name="Normal 3 6 3 3 3 2 2" xfId="9161" xr:uid="{00000000-0005-0000-0000-0000ED190000}"/>
    <cellStyle name="Normal 3 6 3 3 3 3" xfId="7051" xr:uid="{00000000-0005-0000-0000-0000EE190000}"/>
    <cellStyle name="Normal 3 6 3 3 4" xfId="1923" xr:uid="{00000000-0005-0000-0000-0000EF190000}"/>
    <cellStyle name="Normal 3 6 3 3 4 2" xfId="7871" xr:uid="{00000000-0005-0000-0000-0000F0190000}"/>
    <cellStyle name="Normal 3 6 3 3 5" xfId="3072" xr:uid="{00000000-0005-0000-0000-0000F1190000}"/>
    <cellStyle name="Normal 3 6 3 3 5 2" xfId="8725" xr:uid="{00000000-0005-0000-0000-0000F2190000}"/>
    <cellStyle name="Normal 3 6 3 3 6" xfId="4421" xr:uid="{00000000-0005-0000-0000-0000F3190000}"/>
    <cellStyle name="Normal 3 6 3 3 6 2" xfId="10043" xr:uid="{00000000-0005-0000-0000-0000F4190000}"/>
    <cellStyle name="Normal 3 6 3 3 7" xfId="5267" xr:uid="{00000000-0005-0000-0000-0000F5190000}"/>
    <cellStyle name="Normal 3 6 3 3 7 2" xfId="10790" xr:uid="{00000000-0005-0000-0000-0000F6190000}"/>
    <cellStyle name="Normal 3 6 3 3 8" xfId="5822" xr:uid="{00000000-0005-0000-0000-0000F7190000}"/>
    <cellStyle name="Normal 3 6 3 3 8 2" xfId="11159" xr:uid="{00000000-0005-0000-0000-0000F8190000}"/>
    <cellStyle name="Normal 3 6 3 3 9" xfId="6191" xr:uid="{00000000-0005-0000-0000-0000F9190000}"/>
    <cellStyle name="Normal 3 6 3 3 9 2" xfId="11526" xr:uid="{00000000-0005-0000-0000-0000FA190000}"/>
    <cellStyle name="Normal 3 6 3 4" xfId="764" xr:uid="{00000000-0005-0000-0000-0000FB190000}"/>
    <cellStyle name="Normal 3 6 3 4 10" xfId="6733" xr:uid="{00000000-0005-0000-0000-0000FC190000}"/>
    <cellStyle name="Normal 3 6 3 4 2" xfId="1468" xr:uid="{00000000-0005-0000-0000-0000FD190000}"/>
    <cellStyle name="Normal 3 6 3 4 2 2" xfId="2294" xr:uid="{00000000-0005-0000-0000-0000FE190000}"/>
    <cellStyle name="Normal 3 6 3 4 2 2 2" xfId="8242" xr:uid="{00000000-0005-0000-0000-0000FF190000}"/>
    <cellStyle name="Normal 3 6 3 4 2 3" xfId="3900" xr:uid="{00000000-0005-0000-0000-0000001A0000}"/>
    <cellStyle name="Normal 3 6 3 4 2 3 2" xfId="9532" xr:uid="{00000000-0005-0000-0000-0000011A0000}"/>
    <cellStyle name="Normal 3 6 3 4 2 4" xfId="4792" xr:uid="{00000000-0005-0000-0000-0000021A0000}"/>
    <cellStyle name="Normal 3 6 3 4 2 4 2" xfId="10414" xr:uid="{00000000-0005-0000-0000-0000031A0000}"/>
    <cellStyle name="Normal 3 6 3 4 2 5" xfId="7422" xr:uid="{00000000-0005-0000-0000-0000041A0000}"/>
    <cellStyle name="Normal 3 6 3 4 3" xfId="978" xr:uid="{00000000-0005-0000-0000-0000051A0000}"/>
    <cellStyle name="Normal 3 6 3 4 3 2" xfId="3412" xr:uid="{00000000-0005-0000-0000-0000061A0000}"/>
    <cellStyle name="Normal 3 6 3 4 3 2 2" xfId="9050" xr:uid="{00000000-0005-0000-0000-0000071A0000}"/>
    <cellStyle name="Normal 3 6 3 4 3 3" xfId="6940" xr:uid="{00000000-0005-0000-0000-0000081A0000}"/>
    <cellStyle name="Normal 3 6 3 4 4" xfId="1812" xr:uid="{00000000-0005-0000-0000-0000091A0000}"/>
    <cellStyle name="Normal 3 6 3 4 4 2" xfId="7760" xr:uid="{00000000-0005-0000-0000-00000A1A0000}"/>
    <cellStyle name="Normal 3 6 3 4 5" xfId="3198" xr:uid="{00000000-0005-0000-0000-00000B1A0000}"/>
    <cellStyle name="Normal 3 6 3 4 5 2" xfId="8843" xr:uid="{00000000-0005-0000-0000-00000C1A0000}"/>
    <cellStyle name="Normal 3 6 3 4 6" xfId="4310" xr:uid="{00000000-0005-0000-0000-00000D1A0000}"/>
    <cellStyle name="Normal 3 6 3 4 6 2" xfId="9932" xr:uid="{00000000-0005-0000-0000-00000E1A0000}"/>
    <cellStyle name="Normal 3 6 3 4 7" xfId="5573" xr:uid="{00000000-0005-0000-0000-00000F1A0000}"/>
    <cellStyle name="Normal 3 6 3 4 7 2" xfId="10910" xr:uid="{00000000-0005-0000-0000-0000101A0000}"/>
    <cellStyle name="Normal 3 6 3 4 8" xfId="5940" xr:uid="{00000000-0005-0000-0000-0000111A0000}"/>
    <cellStyle name="Normal 3 6 3 4 8 2" xfId="11277" xr:uid="{00000000-0005-0000-0000-0000121A0000}"/>
    <cellStyle name="Normal 3 6 3 4 9" xfId="6310" xr:uid="{00000000-0005-0000-0000-0000131A0000}"/>
    <cellStyle name="Normal 3 6 3 4 9 2" xfId="11644" xr:uid="{00000000-0005-0000-0000-0000141A0000}"/>
    <cellStyle name="Normal 3 6 3 5" xfId="1219" xr:uid="{00000000-0005-0000-0000-0000151A0000}"/>
    <cellStyle name="Normal 3 6 3 5 2" xfId="2045" xr:uid="{00000000-0005-0000-0000-0000161A0000}"/>
    <cellStyle name="Normal 3 6 3 5 2 2" xfId="7993" xr:uid="{00000000-0005-0000-0000-0000171A0000}"/>
    <cellStyle name="Normal 3 6 3 5 3" xfId="3651" xr:uid="{00000000-0005-0000-0000-0000181A0000}"/>
    <cellStyle name="Normal 3 6 3 5 3 2" xfId="9283" xr:uid="{00000000-0005-0000-0000-0000191A0000}"/>
    <cellStyle name="Normal 3 6 3 5 4" xfId="4543" xr:uid="{00000000-0005-0000-0000-00001A1A0000}"/>
    <cellStyle name="Normal 3 6 3 5 4 2" xfId="10165" xr:uid="{00000000-0005-0000-0000-00001B1A0000}"/>
    <cellStyle name="Normal 3 6 3 5 5" xfId="7173" xr:uid="{00000000-0005-0000-0000-00001C1A0000}"/>
    <cellStyle name="Normal 3 6 3 6" xfId="1319" xr:uid="{00000000-0005-0000-0000-00001D1A0000}"/>
    <cellStyle name="Normal 3 6 3 6 2" xfId="2145" xr:uid="{00000000-0005-0000-0000-00001E1A0000}"/>
    <cellStyle name="Normal 3 6 3 6 2 2" xfId="8093" xr:uid="{00000000-0005-0000-0000-00001F1A0000}"/>
    <cellStyle name="Normal 3 6 3 6 3" xfId="3751" xr:uid="{00000000-0005-0000-0000-0000201A0000}"/>
    <cellStyle name="Normal 3 6 3 6 3 2" xfId="9383" xr:uid="{00000000-0005-0000-0000-0000211A0000}"/>
    <cellStyle name="Normal 3 6 3 6 4" xfId="4643" xr:uid="{00000000-0005-0000-0000-0000221A0000}"/>
    <cellStyle name="Normal 3 6 3 6 4 2" xfId="10265" xr:uid="{00000000-0005-0000-0000-0000231A0000}"/>
    <cellStyle name="Normal 3 6 3 6 5" xfId="7273" xr:uid="{00000000-0005-0000-0000-0000241A0000}"/>
    <cellStyle name="Normal 3 6 3 7" xfId="1381" xr:uid="{00000000-0005-0000-0000-0000251A0000}"/>
    <cellStyle name="Normal 3 6 3 7 2" xfId="2207" xr:uid="{00000000-0005-0000-0000-0000261A0000}"/>
    <cellStyle name="Normal 3 6 3 7 2 2" xfId="8155" xr:uid="{00000000-0005-0000-0000-0000271A0000}"/>
    <cellStyle name="Normal 3 6 3 7 3" xfId="3813" xr:uid="{00000000-0005-0000-0000-0000281A0000}"/>
    <cellStyle name="Normal 3 6 3 7 3 2" xfId="9445" xr:uid="{00000000-0005-0000-0000-0000291A0000}"/>
    <cellStyle name="Normal 3 6 3 7 4" xfId="4705" xr:uid="{00000000-0005-0000-0000-00002A1A0000}"/>
    <cellStyle name="Normal 3 6 3 7 4 2" xfId="10327" xr:uid="{00000000-0005-0000-0000-00002B1A0000}"/>
    <cellStyle name="Normal 3 6 3 7 5" xfId="7335" xr:uid="{00000000-0005-0000-0000-00002C1A0000}"/>
    <cellStyle name="Normal 3 6 3 8" xfId="1670" xr:uid="{00000000-0005-0000-0000-00002D1A0000}"/>
    <cellStyle name="Normal 3 6 3 8 2" xfId="2496" xr:uid="{00000000-0005-0000-0000-00002E1A0000}"/>
    <cellStyle name="Normal 3 6 3 8 2 2" xfId="8444" xr:uid="{00000000-0005-0000-0000-00002F1A0000}"/>
    <cellStyle name="Normal 3 6 3 8 3" xfId="4102" xr:uid="{00000000-0005-0000-0000-0000301A0000}"/>
    <cellStyle name="Normal 3 6 3 8 3 2" xfId="9734" xr:uid="{00000000-0005-0000-0000-0000311A0000}"/>
    <cellStyle name="Normal 3 6 3 8 4" xfId="4994" xr:uid="{00000000-0005-0000-0000-0000321A0000}"/>
    <cellStyle name="Normal 3 6 3 8 4 2" xfId="10616" xr:uid="{00000000-0005-0000-0000-0000331A0000}"/>
    <cellStyle name="Normal 3 6 3 8 5" xfId="7624" xr:uid="{00000000-0005-0000-0000-0000341A0000}"/>
    <cellStyle name="Normal 3 6 3 9" xfId="873" xr:uid="{00000000-0005-0000-0000-0000351A0000}"/>
    <cellStyle name="Normal 3 6 3 9 2" xfId="3307" xr:uid="{00000000-0005-0000-0000-0000361A0000}"/>
    <cellStyle name="Normal 3 6 3 9 2 2" xfId="8950" xr:uid="{00000000-0005-0000-0000-0000371A0000}"/>
    <cellStyle name="Normal 3 6 3 9 3" xfId="6840" xr:uid="{00000000-0005-0000-0000-0000381A0000}"/>
    <cellStyle name="Normal 3 6 4" xfId="177" xr:uid="{00000000-0005-0000-0000-0000391A0000}"/>
    <cellStyle name="Normal 3 6 4 10" xfId="4226" xr:uid="{00000000-0005-0000-0000-00003A1A0000}"/>
    <cellStyle name="Normal 3 6 4 10 2" xfId="9848" xr:uid="{00000000-0005-0000-0000-00003B1A0000}"/>
    <cellStyle name="Normal 3 6 4 11" xfId="5043" xr:uid="{00000000-0005-0000-0000-00003C1A0000}"/>
    <cellStyle name="Normal 3 6 4 11 2" xfId="10646" xr:uid="{00000000-0005-0000-0000-00003D1A0000}"/>
    <cellStyle name="Normal 3 6 4 12" xfId="5678" xr:uid="{00000000-0005-0000-0000-00003E1A0000}"/>
    <cellStyle name="Normal 3 6 4 12 2" xfId="11015" xr:uid="{00000000-0005-0000-0000-00003F1A0000}"/>
    <cellStyle name="Normal 3 6 4 13" xfId="6046" xr:uid="{00000000-0005-0000-0000-0000401A0000}"/>
    <cellStyle name="Normal 3 6 4 13 2" xfId="11382" xr:uid="{00000000-0005-0000-0000-0000411A0000}"/>
    <cellStyle name="Normal 3 6 4 14" xfId="6483" xr:uid="{00000000-0005-0000-0000-0000421A0000}"/>
    <cellStyle name="Normal 3 6 4 2" xfId="248" xr:uid="{00000000-0005-0000-0000-0000431A0000}"/>
    <cellStyle name="Normal 3 6 4 2 10" xfId="6111" xr:uid="{00000000-0005-0000-0000-0000441A0000}"/>
    <cellStyle name="Normal 3 6 4 2 10 2" xfId="11447" xr:uid="{00000000-0005-0000-0000-0000451A0000}"/>
    <cellStyle name="Normal 3 6 4 2 11" xfId="6548" xr:uid="{00000000-0005-0000-0000-0000461A0000}"/>
    <cellStyle name="Normal 3 6 4 2 2" xfId="804" xr:uid="{00000000-0005-0000-0000-0000471A0000}"/>
    <cellStyle name="Normal 3 6 4 2 2 2" xfId="1277" xr:uid="{00000000-0005-0000-0000-0000481A0000}"/>
    <cellStyle name="Normal 3 6 4 2 2 2 2" xfId="3709" xr:uid="{00000000-0005-0000-0000-0000491A0000}"/>
    <cellStyle name="Normal 3 6 4 2 2 2 2 2" xfId="9341" xr:uid="{00000000-0005-0000-0000-00004A1A0000}"/>
    <cellStyle name="Normal 3 6 4 2 2 2 3" xfId="7231" xr:uid="{00000000-0005-0000-0000-00004B1A0000}"/>
    <cellStyle name="Normal 3 6 4 2 2 3" xfId="2103" xr:uid="{00000000-0005-0000-0000-00004C1A0000}"/>
    <cellStyle name="Normal 3 6 4 2 2 3 2" xfId="8051" xr:uid="{00000000-0005-0000-0000-00004D1A0000}"/>
    <cellStyle name="Normal 3 6 4 2 2 4" xfId="3238" xr:uid="{00000000-0005-0000-0000-00004E1A0000}"/>
    <cellStyle name="Normal 3 6 4 2 2 4 2" xfId="8883" xr:uid="{00000000-0005-0000-0000-00004F1A0000}"/>
    <cellStyle name="Normal 3 6 4 2 2 5" xfId="4601" xr:uid="{00000000-0005-0000-0000-0000501A0000}"/>
    <cellStyle name="Normal 3 6 4 2 2 5 2" xfId="10223" xr:uid="{00000000-0005-0000-0000-0000511A0000}"/>
    <cellStyle name="Normal 3 6 4 2 2 6" xfId="5613" xr:uid="{00000000-0005-0000-0000-0000521A0000}"/>
    <cellStyle name="Normal 3 6 4 2 2 6 2" xfId="10950" xr:uid="{00000000-0005-0000-0000-0000531A0000}"/>
    <cellStyle name="Normal 3 6 4 2 2 7" xfId="5980" xr:uid="{00000000-0005-0000-0000-0000541A0000}"/>
    <cellStyle name="Normal 3 6 4 2 2 7 2" xfId="11317" xr:uid="{00000000-0005-0000-0000-0000551A0000}"/>
    <cellStyle name="Normal 3 6 4 2 2 8" xfId="6350" xr:uid="{00000000-0005-0000-0000-0000561A0000}"/>
    <cellStyle name="Normal 3 6 4 2 2 8 2" xfId="11684" xr:uid="{00000000-0005-0000-0000-0000571A0000}"/>
    <cellStyle name="Normal 3 6 4 2 2 9" xfId="6773" xr:uid="{00000000-0005-0000-0000-0000581A0000}"/>
    <cellStyle name="Normal 3 6 4 2 3" xfId="1508" xr:uid="{00000000-0005-0000-0000-0000591A0000}"/>
    <cellStyle name="Normal 3 6 4 2 3 2" xfId="2334" xr:uid="{00000000-0005-0000-0000-00005A1A0000}"/>
    <cellStyle name="Normal 3 6 4 2 3 2 2" xfId="8282" xr:uid="{00000000-0005-0000-0000-00005B1A0000}"/>
    <cellStyle name="Normal 3 6 4 2 3 3" xfId="3940" xr:uid="{00000000-0005-0000-0000-00005C1A0000}"/>
    <cellStyle name="Normal 3 6 4 2 3 3 2" xfId="9572" xr:uid="{00000000-0005-0000-0000-00005D1A0000}"/>
    <cellStyle name="Normal 3 6 4 2 3 4" xfId="4832" xr:uid="{00000000-0005-0000-0000-00005E1A0000}"/>
    <cellStyle name="Normal 3 6 4 2 3 4 2" xfId="10454" xr:uid="{00000000-0005-0000-0000-00005F1A0000}"/>
    <cellStyle name="Normal 3 6 4 2 3 5" xfId="7462" xr:uid="{00000000-0005-0000-0000-0000601A0000}"/>
    <cellStyle name="Normal 3 6 4 2 4" xfId="1018" xr:uid="{00000000-0005-0000-0000-0000611A0000}"/>
    <cellStyle name="Normal 3 6 4 2 4 2" xfId="3452" xr:uid="{00000000-0005-0000-0000-0000621A0000}"/>
    <cellStyle name="Normal 3 6 4 2 4 2 2" xfId="9090" xr:uid="{00000000-0005-0000-0000-0000631A0000}"/>
    <cellStyle name="Normal 3 6 4 2 4 3" xfId="6980" xr:uid="{00000000-0005-0000-0000-0000641A0000}"/>
    <cellStyle name="Normal 3 6 4 2 5" xfId="1852" xr:uid="{00000000-0005-0000-0000-0000651A0000}"/>
    <cellStyle name="Normal 3 6 4 2 5 2" xfId="7800" xr:uid="{00000000-0005-0000-0000-0000661A0000}"/>
    <cellStyle name="Normal 3 6 4 2 6" xfId="2988" xr:uid="{00000000-0005-0000-0000-0000671A0000}"/>
    <cellStyle name="Normal 3 6 4 2 6 2" xfId="8646" xr:uid="{00000000-0005-0000-0000-0000681A0000}"/>
    <cellStyle name="Normal 3 6 4 2 7" xfId="4350" xr:uid="{00000000-0005-0000-0000-0000691A0000}"/>
    <cellStyle name="Normal 3 6 4 2 7 2" xfId="9972" xr:uid="{00000000-0005-0000-0000-00006A1A0000}"/>
    <cellStyle name="Normal 3 6 4 2 8" xfId="5114" xr:uid="{00000000-0005-0000-0000-00006B1A0000}"/>
    <cellStyle name="Normal 3 6 4 2 8 2" xfId="10711" xr:uid="{00000000-0005-0000-0000-00006C1A0000}"/>
    <cellStyle name="Normal 3 6 4 2 9" xfId="5743" xr:uid="{00000000-0005-0000-0000-00006D1A0000}"/>
    <cellStyle name="Normal 3 6 4 2 9 2" xfId="11080" xr:uid="{00000000-0005-0000-0000-00006E1A0000}"/>
    <cellStyle name="Normal 3 6 4 3" xfId="739" xr:uid="{00000000-0005-0000-0000-00006F1A0000}"/>
    <cellStyle name="Normal 3 6 4 3 10" xfId="6708" xr:uid="{00000000-0005-0000-0000-0000701A0000}"/>
    <cellStyle name="Normal 3 6 4 3 2" xfId="1443" xr:uid="{00000000-0005-0000-0000-0000711A0000}"/>
    <cellStyle name="Normal 3 6 4 3 2 2" xfId="2269" xr:uid="{00000000-0005-0000-0000-0000721A0000}"/>
    <cellStyle name="Normal 3 6 4 3 2 2 2" xfId="8217" xr:uid="{00000000-0005-0000-0000-0000731A0000}"/>
    <cellStyle name="Normal 3 6 4 3 2 3" xfId="3875" xr:uid="{00000000-0005-0000-0000-0000741A0000}"/>
    <cellStyle name="Normal 3 6 4 3 2 3 2" xfId="9507" xr:uid="{00000000-0005-0000-0000-0000751A0000}"/>
    <cellStyle name="Normal 3 6 4 3 2 4" xfId="4767" xr:uid="{00000000-0005-0000-0000-0000761A0000}"/>
    <cellStyle name="Normal 3 6 4 3 2 4 2" xfId="10389" xr:uid="{00000000-0005-0000-0000-0000771A0000}"/>
    <cellStyle name="Normal 3 6 4 3 2 5" xfId="7397" xr:uid="{00000000-0005-0000-0000-0000781A0000}"/>
    <cellStyle name="Normal 3 6 4 3 3" xfId="952" xr:uid="{00000000-0005-0000-0000-0000791A0000}"/>
    <cellStyle name="Normal 3 6 4 3 3 2" xfId="3386" xr:uid="{00000000-0005-0000-0000-00007A1A0000}"/>
    <cellStyle name="Normal 3 6 4 3 3 2 2" xfId="9025" xr:uid="{00000000-0005-0000-0000-00007B1A0000}"/>
    <cellStyle name="Normal 3 6 4 3 3 3" xfId="6915" xr:uid="{00000000-0005-0000-0000-00007C1A0000}"/>
    <cellStyle name="Normal 3 6 4 3 4" xfId="1787" xr:uid="{00000000-0005-0000-0000-00007D1A0000}"/>
    <cellStyle name="Normal 3 6 4 3 4 2" xfId="7735" xr:uid="{00000000-0005-0000-0000-00007E1A0000}"/>
    <cellStyle name="Normal 3 6 4 3 5" xfId="3173" xr:uid="{00000000-0005-0000-0000-00007F1A0000}"/>
    <cellStyle name="Normal 3 6 4 3 5 2" xfId="8818" xr:uid="{00000000-0005-0000-0000-0000801A0000}"/>
    <cellStyle name="Normal 3 6 4 3 6" xfId="4285" xr:uid="{00000000-0005-0000-0000-0000811A0000}"/>
    <cellStyle name="Normal 3 6 4 3 6 2" xfId="9907" xr:uid="{00000000-0005-0000-0000-0000821A0000}"/>
    <cellStyle name="Normal 3 6 4 3 7" xfId="5548" xr:uid="{00000000-0005-0000-0000-0000831A0000}"/>
    <cellStyle name="Normal 3 6 4 3 7 2" xfId="10885" xr:uid="{00000000-0005-0000-0000-0000841A0000}"/>
    <cellStyle name="Normal 3 6 4 3 8" xfId="5915" xr:uid="{00000000-0005-0000-0000-0000851A0000}"/>
    <cellStyle name="Normal 3 6 4 3 8 2" xfId="11252" xr:uid="{00000000-0005-0000-0000-0000861A0000}"/>
    <cellStyle name="Normal 3 6 4 3 9" xfId="6285" xr:uid="{00000000-0005-0000-0000-0000871A0000}"/>
    <cellStyle name="Normal 3 6 4 3 9 2" xfId="11619" xr:uid="{00000000-0005-0000-0000-0000881A0000}"/>
    <cellStyle name="Normal 3 6 4 4" xfId="1231" xr:uid="{00000000-0005-0000-0000-0000891A0000}"/>
    <cellStyle name="Normal 3 6 4 4 2" xfId="2057" xr:uid="{00000000-0005-0000-0000-00008A1A0000}"/>
    <cellStyle name="Normal 3 6 4 4 2 2" xfId="8005" xr:uid="{00000000-0005-0000-0000-00008B1A0000}"/>
    <cellStyle name="Normal 3 6 4 4 3" xfId="3663" xr:uid="{00000000-0005-0000-0000-00008C1A0000}"/>
    <cellStyle name="Normal 3 6 4 4 3 2" xfId="9295" xr:uid="{00000000-0005-0000-0000-00008D1A0000}"/>
    <cellStyle name="Normal 3 6 4 4 4" xfId="4555" xr:uid="{00000000-0005-0000-0000-00008E1A0000}"/>
    <cellStyle name="Normal 3 6 4 4 4 2" xfId="10177" xr:uid="{00000000-0005-0000-0000-00008F1A0000}"/>
    <cellStyle name="Normal 3 6 4 4 5" xfId="7185" xr:uid="{00000000-0005-0000-0000-0000901A0000}"/>
    <cellStyle name="Normal 3 6 4 5" xfId="1331" xr:uid="{00000000-0005-0000-0000-0000911A0000}"/>
    <cellStyle name="Normal 3 6 4 5 2" xfId="2157" xr:uid="{00000000-0005-0000-0000-0000921A0000}"/>
    <cellStyle name="Normal 3 6 4 5 2 2" xfId="8105" xr:uid="{00000000-0005-0000-0000-0000931A0000}"/>
    <cellStyle name="Normal 3 6 4 5 3" xfId="3763" xr:uid="{00000000-0005-0000-0000-0000941A0000}"/>
    <cellStyle name="Normal 3 6 4 5 3 2" xfId="9395" xr:uid="{00000000-0005-0000-0000-0000951A0000}"/>
    <cellStyle name="Normal 3 6 4 5 4" xfId="4655" xr:uid="{00000000-0005-0000-0000-0000961A0000}"/>
    <cellStyle name="Normal 3 6 4 5 4 2" xfId="10277" xr:uid="{00000000-0005-0000-0000-0000971A0000}"/>
    <cellStyle name="Normal 3 6 4 5 5" xfId="7285" xr:uid="{00000000-0005-0000-0000-0000981A0000}"/>
    <cellStyle name="Normal 3 6 4 6" xfId="1393" xr:uid="{00000000-0005-0000-0000-0000991A0000}"/>
    <cellStyle name="Normal 3 6 4 6 2" xfId="2219" xr:uid="{00000000-0005-0000-0000-00009A1A0000}"/>
    <cellStyle name="Normal 3 6 4 6 2 2" xfId="8167" xr:uid="{00000000-0005-0000-0000-00009B1A0000}"/>
    <cellStyle name="Normal 3 6 4 6 3" xfId="3825" xr:uid="{00000000-0005-0000-0000-00009C1A0000}"/>
    <cellStyle name="Normal 3 6 4 6 3 2" xfId="9457" xr:uid="{00000000-0005-0000-0000-00009D1A0000}"/>
    <cellStyle name="Normal 3 6 4 6 4" xfId="4717" xr:uid="{00000000-0005-0000-0000-00009E1A0000}"/>
    <cellStyle name="Normal 3 6 4 6 4 2" xfId="10339" xr:uid="{00000000-0005-0000-0000-00009F1A0000}"/>
    <cellStyle name="Normal 3 6 4 6 5" xfId="7347" xr:uid="{00000000-0005-0000-0000-0000A01A0000}"/>
    <cellStyle name="Normal 3 6 4 7" xfId="889" xr:uid="{00000000-0005-0000-0000-0000A11A0000}"/>
    <cellStyle name="Normal 3 6 4 7 2" xfId="3323" xr:uid="{00000000-0005-0000-0000-0000A21A0000}"/>
    <cellStyle name="Normal 3 6 4 7 2 2" xfId="8966" xr:uid="{00000000-0005-0000-0000-0000A31A0000}"/>
    <cellStyle name="Normal 3 6 4 7 3" xfId="6856" xr:uid="{00000000-0005-0000-0000-0000A41A0000}"/>
    <cellStyle name="Normal 3 6 4 8" xfId="1728" xr:uid="{00000000-0005-0000-0000-0000A51A0000}"/>
    <cellStyle name="Normal 3 6 4 8 2" xfId="7676" xr:uid="{00000000-0005-0000-0000-0000A61A0000}"/>
    <cellStyle name="Normal 3 6 4 9" xfId="2917" xr:uid="{00000000-0005-0000-0000-0000A71A0000}"/>
    <cellStyle name="Normal 3 6 4 9 2" xfId="8581" xr:uid="{00000000-0005-0000-0000-0000A81A0000}"/>
    <cellStyle name="Normal 3 6 5" xfId="238" xr:uid="{00000000-0005-0000-0000-0000A91A0000}"/>
    <cellStyle name="Normal 3 6 5 10" xfId="6101" xr:uid="{00000000-0005-0000-0000-0000AA1A0000}"/>
    <cellStyle name="Normal 3 6 5 10 2" xfId="11437" xr:uid="{00000000-0005-0000-0000-0000AB1A0000}"/>
    <cellStyle name="Normal 3 6 5 11" xfId="6538" xr:uid="{00000000-0005-0000-0000-0000AC1A0000}"/>
    <cellStyle name="Normal 3 6 5 2" xfId="794" xr:uid="{00000000-0005-0000-0000-0000AD1A0000}"/>
    <cellStyle name="Normal 3 6 5 2 2" xfId="1255" xr:uid="{00000000-0005-0000-0000-0000AE1A0000}"/>
    <cellStyle name="Normal 3 6 5 2 2 2" xfId="3687" xr:uid="{00000000-0005-0000-0000-0000AF1A0000}"/>
    <cellStyle name="Normal 3 6 5 2 2 2 2" xfId="9319" xr:uid="{00000000-0005-0000-0000-0000B01A0000}"/>
    <cellStyle name="Normal 3 6 5 2 2 3" xfId="7209" xr:uid="{00000000-0005-0000-0000-0000B11A0000}"/>
    <cellStyle name="Normal 3 6 5 2 3" xfId="2081" xr:uid="{00000000-0005-0000-0000-0000B21A0000}"/>
    <cellStyle name="Normal 3 6 5 2 3 2" xfId="8029" xr:uid="{00000000-0005-0000-0000-0000B31A0000}"/>
    <cellStyle name="Normal 3 6 5 2 4" xfId="3228" xr:uid="{00000000-0005-0000-0000-0000B41A0000}"/>
    <cellStyle name="Normal 3 6 5 2 4 2" xfId="8873" xr:uid="{00000000-0005-0000-0000-0000B51A0000}"/>
    <cellStyle name="Normal 3 6 5 2 5" xfId="4579" xr:uid="{00000000-0005-0000-0000-0000B61A0000}"/>
    <cellStyle name="Normal 3 6 5 2 5 2" xfId="10201" xr:uid="{00000000-0005-0000-0000-0000B71A0000}"/>
    <cellStyle name="Normal 3 6 5 2 6" xfId="5603" xr:uid="{00000000-0005-0000-0000-0000B81A0000}"/>
    <cellStyle name="Normal 3 6 5 2 6 2" xfId="10940" xr:uid="{00000000-0005-0000-0000-0000B91A0000}"/>
    <cellStyle name="Normal 3 6 5 2 7" xfId="5970" xr:uid="{00000000-0005-0000-0000-0000BA1A0000}"/>
    <cellStyle name="Normal 3 6 5 2 7 2" xfId="11307" xr:uid="{00000000-0005-0000-0000-0000BB1A0000}"/>
    <cellStyle name="Normal 3 6 5 2 8" xfId="6340" xr:uid="{00000000-0005-0000-0000-0000BC1A0000}"/>
    <cellStyle name="Normal 3 6 5 2 8 2" xfId="11674" xr:uid="{00000000-0005-0000-0000-0000BD1A0000}"/>
    <cellStyle name="Normal 3 6 5 2 9" xfId="6763" xr:uid="{00000000-0005-0000-0000-0000BE1A0000}"/>
    <cellStyle name="Normal 3 6 5 3" xfId="1498" xr:uid="{00000000-0005-0000-0000-0000BF1A0000}"/>
    <cellStyle name="Normal 3 6 5 3 2" xfId="2324" xr:uid="{00000000-0005-0000-0000-0000C01A0000}"/>
    <cellStyle name="Normal 3 6 5 3 2 2" xfId="8272" xr:uid="{00000000-0005-0000-0000-0000C11A0000}"/>
    <cellStyle name="Normal 3 6 5 3 3" xfId="3930" xr:uid="{00000000-0005-0000-0000-0000C21A0000}"/>
    <cellStyle name="Normal 3 6 5 3 3 2" xfId="9562" xr:uid="{00000000-0005-0000-0000-0000C31A0000}"/>
    <cellStyle name="Normal 3 6 5 3 4" xfId="4822" xr:uid="{00000000-0005-0000-0000-0000C41A0000}"/>
    <cellStyle name="Normal 3 6 5 3 4 2" xfId="10444" xr:uid="{00000000-0005-0000-0000-0000C51A0000}"/>
    <cellStyle name="Normal 3 6 5 3 5" xfId="7452" xr:uid="{00000000-0005-0000-0000-0000C61A0000}"/>
    <cellStyle name="Normal 3 6 5 4" xfId="1008" xr:uid="{00000000-0005-0000-0000-0000C71A0000}"/>
    <cellStyle name="Normal 3 6 5 4 2" xfId="3442" xr:uid="{00000000-0005-0000-0000-0000C81A0000}"/>
    <cellStyle name="Normal 3 6 5 4 2 2" xfId="9080" xr:uid="{00000000-0005-0000-0000-0000C91A0000}"/>
    <cellStyle name="Normal 3 6 5 4 3" xfId="6970" xr:uid="{00000000-0005-0000-0000-0000CA1A0000}"/>
    <cellStyle name="Normal 3 6 5 5" xfId="1842" xr:uid="{00000000-0005-0000-0000-0000CB1A0000}"/>
    <cellStyle name="Normal 3 6 5 5 2" xfId="7790" xr:uid="{00000000-0005-0000-0000-0000CC1A0000}"/>
    <cellStyle name="Normal 3 6 5 6" xfId="2978" xr:uid="{00000000-0005-0000-0000-0000CD1A0000}"/>
    <cellStyle name="Normal 3 6 5 6 2" xfId="8636" xr:uid="{00000000-0005-0000-0000-0000CE1A0000}"/>
    <cellStyle name="Normal 3 6 5 7" xfId="4340" xr:uid="{00000000-0005-0000-0000-0000CF1A0000}"/>
    <cellStyle name="Normal 3 6 5 7 2" xfId="9962" xr:uid="{00000000-0005-0000-0000-0000D01A0000}"/>
    <cellStyle name="Normal 3 6 5 8" xfId="5104" xr:uid="{00000000-0005-0000-0000-0000D11A0000}"/>
    <cellStyle name="Normal 3 6 5 8 2" xfId="10701" xr:uid="{00000000-0005-0000-0000-0000D21A0000}"/>
    <cellStyle name="Normal 3 6 5 9" xfId="5733" xr:uid="{00000000-0005-0000-0000-0000D31A0000}"/>
    <cellStyle name="Normal 3 6 5 9 2" xfId="11070" xr:uid="{00000000-0005-0000-0000-0000D41A0000}"/>
    <cellStyle name="Normal 3 6 6" xfId="299" xr:uid="{00000000-0005-0000-0000-0000D51A0000}"/>
    <cellStyle name="Normal 3 6 6 10" xfId="6599" xr:uid="{00000000-0005-0000-0000-0000D61A0000}"/>
    <cellStyle name="Normal 3 6 6 2" xfId="1559" xr:uid="{00000000-0005-0000-0000-0000D71A0000}"/>
    <cellStyle name="Normal 3 6 6 2 2" xfId="2385" xr:uid="{00000000-0005-0000-0000-0000D81A0000}"/>
    <cellStyle name="Normal 3 6 6 2 2 2" xfId="8333" xr:uid="{00000000-0005-0000-0000-0000D91A0000}"/>
    <cellStyle name="Normal 3 6 6 2 3" xfId="3991" xr:uid="{00000000-0005-0000-0000-0000DA1A0000}"/>
    <cellStyle name="Normal 3 6 6 2 3 2" xfId="9623" xr:uid="{00000000-0005-0000-0000-0000DB1A0000}"/>
    <cellStyle name="Normal 3 6 6 2 4" xfId="4883" xr:uid="{00000000-0005-0000-0000-0000DC1A0000}"/>
    <cellStyle name="Normal 3 6 6 2 4 2" xfId="10505" xr:uid="{00000000-0005-0000-0000-0000DD1A0000}"/>
    <cellStyle name="Normal 3 6 6 2 5" xfId="7513" xr:uid="{00000000-0005-0000-0000-0000DE1A0000}"/>
    <cellStyle name="Normal 3 6 6 3" xfId="1071" xr:uid="{00000000-0005-0000-0000-0000DF1A0000}"/>
    <cellStyle name="Normal 3 6 6 3 2" xfId="3505" xr:uid="{00000000-0005-0000-0000-0000E01A0000}"/>
    <cellStyle name="Normal 3 6 6 3 2 2" xfId="9143" xr:uid="{00000000-0005-0000-0000-0000E11A0000}"/>
    <cellStyle name="Normal 3 6 6 3 3" xfId="7033" xr:uid="{00000000-0005-0000-0000-0000E21A0000}"/>
    <cellStyle name="Normal 3 6 6 4" xfId="1905" xr:uid="{00000000-0005-0000-0000-0000E31A0000}"/>
    <cellStyle name="Normal 3 6 6 4 2" xfId="7853" xr:uid="{00000000-0005-0000-0000-0000E41A0000}"/>
    <cellStyle name="Normal 3 6 6 5" xfId="3051" xr:uid="{00000000-0005-0000-0000-0000E51A0000}"/>
    <cellStyle name="Normal 3 6 6 5 2" xfId="8709" xr:uid="{00000000-0005-0000-0000-0000E61A0000}"/>
    <cellStyle name="Normal 3 6 6 6" xfId="4403" xr:uid="{00000000-0005-0000-0000-0000E71A0000}"/>
    <cellStyle name="Normal 3 6 6 6 2" xfId="10025" xr:uid="{00000000-0005-0000-0000-0000E81A0000}"/>
    <cellStyle name="Normal 3 6 6 7" xfId="5205" xr:uid="{00000000-0005-0000-0000-0000E91A0000}"/>
    <cellStyle name="Normal 3 6 6 7 2" xfId="10774" xr:uid="{00000000-0005-0000-0000-0000EA1A0000}"/>
    <cellStyle name="Normal 3 6 6 8" xfId="5806" xr:uid="{00000000-0005-0000-0000-0000EB1A0000}"/>
    <cellStyle name="Normal 3 6 6 8 2" xfId="11143" xr:uid="{00000000-0005-0000-0000-0000EC1A0000}"/>
    <cellStyle name="Normal 3 6 6 9" xfId="6174" xr:uid="{00000000-0005-0000-0000-0000ED1A0000}"/>
    <cellStyle name="Normal 3 6 6 9 2" xfId="11510" xr:uid="{00000000-0005-0000-0000-0000EE1A0000}"/>
    <cellStyle name="Normal 3 6 7" xfId="729" xr:uid="{00000000-0005-0000-0000-0000EF1A0000}"/>
    <cellStyle name="Normal 3 6 7 10" xfId="6698" xr:uid="{00000000-0005-0000-0000-0000F01A0000}"/>
    <cellStyle name="Normal 3 6 7 2" xfId="1433" xr:uid="{00000000-0005-0000-0000-0000F11A0000}"/>
    <cellStyle name="Normal 3 6 7 2 2" xfId="2259" xr:uid="{00000000-0005-0000-0000-0000F21A0000}"/>
    <cellStyle name="Normal 3 6 7 2 2 2" xfId="8207" xr:uid="{00000000-0005-0000-0000-0000F31A0000}"/>
    <cellStyle name="Normal 3 6 7 2 3" xfId="3865" xr:uid="{00000000-0005-0000-0000-0000F41A0000}"/>
    <cellStyle name="Normal 3 6 7 2 3 2" xfId="9497" xr:uid="{00000000-0005-0000-0000-0000F51A0000}"/>
    <cellStyle name="Normal 3 6 7 2 4" xfId="4757" xr:uid="{00000000-0005-0000-0000-0000F61A0000}"/>
    <cellStyle name="Normal 3 6 7 2 4 2" xfId="10379" xr:uid="{00000000-0005-0000-0000-0000F71A0000}"/>
    <cellStyle name="Normal 3 6 7 2 5" xfId="7387" xr:uid="{00000000-0005-0000-0000-0000F81A0000}"/>
    <cellStyle name="Normal 3 6 7 3" xfId="940" xr:uid="{00000000-0005-0000-0000-0000F91A0000}"/>
    <cellStyle name="Normal 3 6 7 3 2" xfId="3374" xr:uid="{00000000-0005-0000-0000-0000FA1A0000}"/>
    <cellStyle name="Normal 3 6 7 3 2 2" xfId="9015" xr:uid="{00000000-0005-0000-0000-0000FB1A0000}"/>
    <cellStyle name="Normal 3 6 7 3 3" xfId="6905" xr:uid="{00000000-0005-0000-0000-0000FC1A0000}"/>
    <cellStyle name="Normal 3 6 7 4" xfId="1777" xr:uid="{00000000-0005-0000-0000-0000FD1A0000}"/>
    <cellStyle name="Normal 3 6 7 4 2" xfId="7725" xr:uid="{00000000-0005-0000-0000-0000FE1A0000}"/>
    <cellStyle name="Normal 3 6 7 5" xfId="3163" xr:uid="{00000000-0005-0000-0000-0000FF1A0000}"/>
    <cellStyle name="Normal 3 6 7 5 2" xfId="8808" xr:uid="{00000000-0005-0000-0000-0000001B0000}"/>
    <cellStyle name="Normal 3 6 7 6" xfId="4275" xr:uid="{00000000-0005-0000-0000-0000011B0000}"/>
    <cellStyle name="Normal 3 6 7 6 2" xfId="9897" xr:uid="{00000000-0005-0000-0000-0000021B0000}"/>
    <cellStyle name="Normal 3 6 7 7" xfId="5538" xr:uid="{00000000-0005-0000-0000-0000031B0000}"/>
    <cellStyle name="Normal 3 6 7 7 2" xfId="10875" xr:uid="{00000000-0005-0000-0000-0000041B0000}"/>
    <cellStyle name="Normal 3 6 7 8" xfId="5905" xr:uid="{00000000-0005-0000-0000-0000051B0000}"/>
    <cellStyle name="Normal 3 6 7 8 2" xfId="11242" xr:uid="{00000000-0005-0000-0000-0000061B0000}"/>
    <cellStyle name="Normal 3 6 7 9" xfId="6275" xr:uid="{00000000-0005-0000-0000-0000071B0000}"/>
    <cellStyle name="Normal 3 6 7 9 2" xfId="11609" xr:uid="{00000000-0005-0000-0000-0000081B0000}"/>
    <cellStyle name="Normal 3 6 8" xfId="1193" xr:uid="{00000000-0005-0000-0000-0000091B0000}"/>
    <cellStyle name="Normal 3 6 8 2" xfId="2019" xr:uid="{00000000-0005-0000-0000-00000A1B0000}"/>
    <cellStyle name="Normal 3 6 8 2 2" xfId="7967" xr:uid="{00000000-0005-0000-0000-00000B1B0000}"/>
    <cellStyle name="Normal 3 6 8 3" xfId="3625" xr:uid="{00000000-0005-0000-0000-00000C1B0000}"/>
    <cellStyle name="Normal 3 6 8 3 2" xfId="9257" xr:uid="{00000000-0005-0000-0000-00000D1B0000}"/>
    <cellStyle name="Normal 3 6 8 4" xfId="4517" xr:uid="{00000000-0005-0000-0000-00000E1B0000}"/>
    <cellStyle name="Normal 3 6 8 4 2" xfId="10139" xr:uid="{00000000-0005-0000-0000-00000F1B0000}"/>
    <cellStyle name="Normal 3 6 8 5" xfId="7147" xr:uid="{00000000-0005-0000-0000-0000101B0000}"/>
    <cellStyle name="Normal 3 6 9" xfId="1293" xr:uid="{00000000-0005-0000-0000-0000111B0000}"/>
    <cellStyle name="Normal 3 6 9 2" xfId="2119" xr:uid="{00000000-0005-0000-0000-0000121B0000}"/>
    <cellStyle name="Normal 3 6 9 2 2" xfId="8067" xr:uid="{00000000-0005-0000-0000-0000131B0000}"/>
    <cellStyle name="Normal 3 6 9 3" xfId="3725" xr:uid="{00000000-0005-0000-0000-0000141B0000}"/>
    <cellStyle name="Normal 3 6 9 3 2" xfId="9357" xr:uid="{00000000-0005-0000-0000-0000151B0000}"/>
    <cellStyle name="Normal 3 6 9 4" xfId="4617" xr:uid="{00000000-0005-0000-0000-0000161B0000}"/>
    <cellStyle name="Normal 3 6 9 4 2" xfId="10239" xr:uid="{00000000-0005-0000-0000-0000171B0000}"/>
    <cellStyle name="Normal 3 6 9 5" xfId="7247" xr:uid="{00000000-0005-0000-0000-0000181B0000}"/>
    <cellStyle name="Normal 3 7" xfId="155" xr:uid="{00000000-0005-0000-0000-0000191B0000}"/>
    <cellStyle name="Normal 3 7 10" xfId="1650" xr:uid="{00000000-0005-0000-0000-00001A1B0000}"/>
    <cellStyle name="Normal 3 7 10 2" xfId="2476" xr:uid="{00000000-0005-0000-0000-00001B1B0000}"/>
    <cellStyle name="Normal 3 7 10 2 2" xfId="8424" xr:uid="{00000000-0005-0000-0000-00001C1B0000}"/>
    <cellStyle name="Normal 3 7 10 3" xfId="4082" xr:uid="{00000000-0005-0000-0000-00001D1B0000}"/>
    <cellStyle name="Normal 3 7 10 3 2" xfId="9714" xr:uid="{00000000-0005-0000-0000-00001E1B0000}"/>
    <cellStyle name="Normal 3 7 10 4" xfId="4974" xr:uid="{00000000-0005-0000-0000-00001F1B0000}"/>
    <cellStyle name="Normal 3 7 10 4 2" xfId="10596" xr:uid="{00000000-0005-0000-0000-0000201B0000}"/>
    <cellStyle name="Normal 3 7 10 5" xfId="7604" xr:uid="{00000000-0005-0000-0000-0000211B0000}"/>
    <cellStyle name="Normal 3 7 11" xfId="852" xr:uid="{00000000-0005-0000-0000-0000221B0000}"/>
    <cellStyle name="Normal 3 7 11 2" xfId="3286" xr:uid="{00000000-0005-0000-0000-0000231B0000}"/>
    <cellStyle name="Normal 3 7 11 2 2" xfId="8930" xr:uid="{00000000-0005-0000-0000-0000241B0000}"/>
    <cellStyle name="Normal 3 7 11 3" xfId="6820" xr:uid="{00000000-0005-0000-0000-0000251B0000}"/>
    <cellStyle name="Normal 3 7 12" xfId="1692" xr:uid="{00000000-0005-0000-0000-0000261B0000}"/>
    <cellStyle name="Normal 3 7 12 2" xfId="2899" xr:uid="{00000000-0005-0000-0000-0000271B0000}"/>
    <cellStyle name="Normal 3 7 12 2 2" xfId="8567" xr:uid="{00000000-0005-0000-0000-0000281B0000}"/>
    <cellStyle name="Normal 3 7 12 3" xfId="7640" xr:uid="{00000000-0005-0000-0000-0000291B0000}"/>
    <cellStyle name="Normal 3 7 13" xfId="2516" xr:uid="{00000000-0005-0000-0000-00002A1B0000}"/>
    <cellStyle name="Normal 3 7 13 2" xfId="8456" xr:uid="{00000000-0005-0000-0000-00002B1B0000}"/>
    <cellStyle name="Normal 3 7 14" xfId="4190" xr:uid="{00000000-0005-0000-0000-00002C1B0000}"/>
    <cellStyle name="Normal 3 7 14 2" xfId="9812" xr:uid="{00000000-0005-0000-0000-00002D1B0000}"/>
    <cellStyle name="Normal 3 7 15" xfId="5024" xr:uid="{00000000-0005-0000-0000-00002E1B0000}"/>
    <cellStyle name="Normal 3 7 15 2" xfId="10632" xr:uid="{00000000-0005-0000-0000-00002F1B0000}"/>
    <cellStyle name="Normal 3 7 16" xfId="5664" xr:uid="{00000000-0005-0000-0000-0000301B0000}"/>
    <cellStyle name="Normal 3 7 16 2" xfId="11001" xr:uid="{00000000-0005-0000-0000-0000311B0000}"/>
    <cellStyle name="Normal 3 7 17" xfId="6032" xr:uid="{00000000-0005-0000-0000-0000321B0000}"/>
    <cellStyle name="Normal 3 7 17 2" xfId="11368" xr:uid="{00000000-0005-0000-0000-0000331B0000}"/>
    <cellStyle name="Normal 3 7 18" xfId="6469" xr:uid="{00000000-0005-0000-0000-0000341B0000}"/>
    <cellStyle name="Normal 3 7 2" xfId="202" xr:uid="{00000000-0005-0000-0000-0000351B0000}"/>
    <cellStyle name="Normal 3 7 2 10" xfId="1700" xr:uid="{00000000-0005-0000-0000-0000361B0000}"/>
    <cellStyle name="Normal 3 7 2 10 2" xfId="2942" xr:uid="{00000000-0005-0000-0000-0000371B0000}"/>
    <cellStyle name="Normal 3 7 2 10 2 2" xfId="8602" xr:uid="{00000000-0005-0000-0000-0000381B0000}"/>
    <cellStyle name="Normal 3 7 2 10 3" xfId="7648" xr:uid="{00000000-0005-0000-0000-0000391B0000}"/>
    <cellStyle name="Normal 3 7 2 11" xfId="2527" xr:uid="{00000000-0005-0000-0000-00003A1B0000}"/>
    <cellStyle name="Normal 3 7 2 11 2" xfId="8464" xr:uid="{00000000-0005-0000-0000-00003B1B0000}"/>
    <cellStyle name="Normal 3 7 2 12" xfId="4198" xr:uid="{00000000-0005-0000-0000-00003C1B0000}"/>
    <cellStyle name="Normal 3 7 2 12 2" xfId="9820" xr:uid="{00000000-0005-0000-0000-00003D1B0000}"/>
    <cellStyle name="Normal 3 7 2 13" xfId="5068" xr:uid="{00000000-0005-0000-0000-00003E1B0000}"/>
    <cellStyle name="Normal 3 7 2 13 2" xfId="10667" xr:uid="{00000000-0005-0000-0000-00003F1B0000}"/>
    <cellStyle name="Normal 3 7 2 14" xfId="5699" xr:uid="{00000000-0005-0000-0000-0000401B0000}"/>
    <cellStyle name="Normal 3 7 2 14 2" xfId="11036" xr:uid="{00000000-0005-0000-0000-0000411B0000}"/>
    <cellStyle name="Normal 3 7 2 15" xfId="6067" xr:uid="{00000000-0005-0000-0000-0000421B0000}"/>
    <cellStyle name="Normal 3 7 2 15 2" xfId="11403" xr:uid="{00000000-0005-0000-0000-0000431B0000}"/>
    <cellStyle name="Normal 3 7 2 16" xfId="6504" xr:uid="{00000000-0005-0000-0000-0000441B0000}"/>
    <cellStyle name="Normal 3 7 2 2" xfId="269" xr:uid="{00000000-0005-0000-0000-0000451B0000}"/>
    <cellStyle name="Normal 3 7 2 2 10" xfId="5135" xr:uid="{00000000-0005-0000-0000-0000461B0000}"/>
    <cellStyle name="Normal 3 7 2 2 10 2" xfId="10732" xr:uid="{00000000-0005-0000-0000-0000471B0000}"/>
    <cellStyle name="Normal 3 7 2 2 11" xfId="5764" xr:uid="{00000000-0005-0000-0000-0000481B0000}"/>
    <cellStyle name="Normal 3 7 2 2 11 2" xfId="11101" xr:uid="{00000000-0005-0000-0000-0000491B0000}"/>
    <cellStyle name="Normal 3 7 2 2 12" xfId="6132" xr:uid="{00000000-0005-0000-0000-00004A1B0000}"/>
    <cellStyle name="Normal 3 7 2 2 12 2" xfId="11468" xr:uid="{00000000-0005-0000-0000-00004B1B0000}"/>
    <cellStyle name="Normal 3 7 2 2 13" xfId="6569" xr:uid="{00000000-0005-0000-0000-00004C1B0000}"/>
    <cellStyle name="Normal 3 7 2 2 2" xfId="379" xr:uid="{00000000-0005-0000-0000-00004D1B0000}"/>
    <cellStyle name="Normal 3 7 2 2 2 10" xfId="6195" xr:uid="{00000000-0005-0000-0000-00004E1B0000}"/>
    <cellStyle name="Normal 3 7 2 2 2 10 2" xfId="11530" xr:uid="{00000000-0005-0000-0000-00004F1B0000}"/>
    <cellStyle name="Normal 3 7 2 2 2 11" xfId="6619" xr:uid="{00000000-0005-0000-0000-0000501B0000}"/>
    <cellStyle name="Normal 3 7 2 2 2 2" xfId="1093" xr:uid="{00000000-0005-0000-0000-0000511B0000}"/>
    <cellStyle name="Normal 3 7 2 2 2 2 2" xfId="1927" xr:uid="{00000000-0005-0000-0000-0000521B0000}"/>
    <cellStyle name="Normal 3 7 2 2 2 2 2 2" xfId="7875" xr:uid="{00000000-0005-0000-0000-0000531B0000}"/>
    <cellStyle name="Normal 3 7 2 2 2 2 3" xfId="3527" xr:uid="{00000000-0005-0000-0000-0000541B0000}"/>
    <cellStyle name="Normal 3 7 2 2 2 2 3 2" xfId="9165" xr:uid="{00000000-0005-0000-0000-0000551B0000}"/>
    <cellStyle name="Normal 3 7 2 2 2 2 4" xfId="4425" xr:uid="{00000000-0005-0000-0000-0000561B0000}"/>
    <cellStyle name="Normal 3 7 2 2 2 2 4 2" xfId="10047" xr:uid="{00000000-0005-0000-0000-0000571B0000}"/>
    <cellStyle name="Normal 3 7 2 2 2 2 5" xfId="7055" xr:uid="{00000000-0005-0000-0000-0000581B0000}"/>
    <cellStyle name="Normal 3 7 2 2 2 3" xfId="1579" xr:uid="{00000000-0005-0000-0000-0000591B0000}"/>
    <cellStyle name="Normal 3 7 2 2 2 3 2" xfId="2405" xr:uid="{00000000-0005-0000-0000-00005A1B0000}"/>
    <cellStyle name="Normal 3 7 2 2 2 3 2 2" xfId="8353" xr:uid="{00000000-0005-0000-0000-00005B1B0000}"/>
    <cellStyle name="Normal 3 7 2 2 2 3 3" xfId="4011" xr:uid="{00000000-0005-0000-0000-00005C1B0000}"/>
    <cellStyle name="Normal 3 7 2 2 2 3 3 2" xfId="9643" xr:uid="{00000000-0005-0000-0000-00005D1B0000}"/>
    <cellStyle name="Normal 3 7 2 2 2 3 4" xfId="4903" xr:uid="{00000000-0005-0000-0000-00005E1B0000}"/>
    <cellStyle name="Normal 3 7 2 2 2 3 4 2" xfId="10525" xr:uid="{00000000-0005-0000-0000-00005F1B0000}"/>
    <cellStyle name="Normal 3 7 2 2 2 3 5" xfId="7533" xr:uid="{00000000-0005-0000-0000-0000601B0000}"/>
    <cellStyle name="Normal 3 7 2 2 2 4" xfId="910" xr:uid="{00000000-0005-0000-0000-0000611B0000}"/>
    <cellStyle name="Normal 3 7 2 2 2 4 2" xfId="3344" xr:uid="{00000000-0005-0000-0000-0000621B0000}"/>
    <cellStyle name="Normal 3 7 2 2 2 4 2 2" xfId="8986" xr:uid="{00000000-0005-0000-0000-0000631B0000}"/>
    <cellStyle name="Normal 3 7 2 2 2 4 3" xfId="6876" xr:uid="{00000000-0005-0000-0000-0000641B0000}"/>
    <cellStyle name="Normal 3 7 2 2 2 5" xfId="1748" xr:uid="{00000000-0005-0000-0000-0000651B0000}"/>
    <cellStyle name="Normal 3 7 2 2 2 5 2" xfId="7696" xr:uid="{00000000-0005-0000-0000-0000661B0000}"/>
    <cellStyle name="Normal 3 7 2 2 2 6" xfId="3076" xr:uid="{00000000-0005-0000-0000-0000671B0000}"/>
    <cellStyle name="Normal 3 7 2 2 2 6 2" xfId="8729" xr:uid="{00000000-0005-0000-0000-0000681B0000}"/>
    <cellStyle name="Normal 3 7 2 2 2 7" xfId="4246" xr:uid="{00000000-0005-0000-0000-0000691B0000}"/>
    <cellStyle name="Normal 3 7 2 2 2 7 2" xfId="9868" xr:uid="{00000000-0005-0000-0000-00006A1B0000}"/>
    <cellStyle name="Normal 3 7 2 2 2 8" xfId="5271" xr:uid="{00000000-0005-0000-0000-00006B1B0000}"/>
    <cellStyle name="Normal 3 7 2 2 2 8 2" xfId="10794" xr:uid="{00000000-0005-0000-0000-00006C1B0000}"/>
    <cellStyle name="Normal 3 7 2 2 2 9" xfId="5826" xr:uid="{00000000-0005-0000-0000-00006D1B0000}"/>
    <cellStyle name="Normal 3 7 2 2 2 9 2" xfId="11163" xr:uid="{00000000-0005-0000-0000-00006E1B0000}"/>
    <cellStyle name="Normal 3 7 2 2 3" xfId="825" xr:uid="{00000000-0005-0000-0000-00006F1B0000}"/>
    <cellStyle name="Normal 3 7 2 2 3 2" xfId="1039" xr:uid="{00000000-0005-0000-0000-0000701B0000}"/>
    <cellStyle name="Normal 3 7 2 2 3 2 2" xfId="3473" xr:uid="{00000000-0005-0000-0000-0000711B0000}"/>
    <cellStyle name="Normal 3 7 2 2 3 2 2 2" xfId="9111" xr:uid="{00000000-0005-0000-0000-0000721B0000}"/>
    <cellStyle name="Normal 3 7 2 2 3 2 3" xfId="7001" xr:uid="{00000000-0005-0000-0000-0000731B0000}"/>
    <cellStyle name="Normal 3 7 2 2 3 3" xfId="1873" xr:uid="{00000000-0005-0000-0000-0000741B0000}"/>
    <cellStyle name="Normal 3 7 2 2 3 3 2" xfId="7821" xr:uid="{00000000-0005-0000-0000-0000751B0000}"/>
    <cellStyle name="Normal 3 7 2 2 3 4" xfId="3259" xr:uid="{00000000-0005-0000-0000-0000761B0000}"/>
    <cellStyle name="Normal 3 7 2 2 3 4 2" xfId="8904" xr:uid="{00000000-0005-0000-0000-0000771B0000}"/>
    <cellStyle name="Normal 3 7 2 2 3 5" xfId="4371" xr:uid="{00000000-0005-0000-0000-0000781B0000}"/>
    <cellStyle name="Normal 3 7 2 2 3 5 2" xfId="9993" xr:uid="{00000000-0005-0000-0000-0000791B0000}"/>
    <cellStyle name="Normal 3 7 2 2 3 6" xfId="5634" xr:uid="{00000000-0005-0000-0000-00007A1B0000}"/>
    <cellStyle name="Normal 3 7 2 2 3 6 2" xfId="10971" xr:uid="{00000000-0005-0000-0000-00007B1B0000}"/>
    <cellStyle name="Normal 3 7 2 2 3 7" xfId="6001" xr:uid="{00000000-0005-0000-0000-00007C1B0000}"/>
    <cellStyle name="Normal 3 7 2 2 3 7 2" xfId="11338" xr:uid="{00000000-0005-0000-0000-00007D1B0000}"/>
    <cellStyle name="Normal 3 7 2 2 3 8" xfId="6371" xr:uid="{00000000-0005-0000-0000-00007E1B0000}"/>
    <cellStyle name="Normal 3 7 2 2 3 8 2" xfId="11705" xr:uid="{00000000-0005-0000-0000-00007F1B0000}"/>
    <cellStyle name="Normal 3 7 2 2 3 9" xfId="6794" xr:uid="{00000000-0005-0000-0000-0000801B0000}"/>
    <cellStyle name="Normal 3 7 2 2 4" xfId="1529" xr:uid="{00000000-0005-0000-0000-0000811B0000}"/>
    <cellStyle name="Normal 3 7 2 2 4 2" xfId="2355" xr:uid="{00000000-0005-0000-0000-0000821B0000}"/>
    <cellStyle name="Normal 3 7 2 2 4 2 2" xfId="8303" xr:uid="{00000000-0005-0000-0000-0000831B0000}"/>
    <cellStyle name="Normal 3 7 2 2 4 3" xfId="3961" xr:uid="{00000000-0005-0000-0000-0000841B0000}"/>
    <cellStyle name="Normal 3 7 2 2 4 3 2" xfId="9593" xr:uid="{00000000-0005-0000-0000-0000851B0000}"/>
    <cellStyle name="Normal 3 7 2 2 4 4" xfId="4853" xr:uid="{00000000-0005-0000-0000-0000861B0000}"/>
    <cellStyle name="Normal 3 7 2 2 4 4 2" xfId="10475" xr:uid="{00000000-0005-0000-0000-0000871B0000}"/>
    <cellStyle name="Normal 3 7 2 2 4 5" xfId="7483" xr:uid="{00000000-0005-0000-0000-0000881B0000}"/>
    <cellStyle name="Normal 3 7 2 2 5" xfId="1674" xr:uid="{00000000-0005-0000-0000-0000891B0000}"/>
    <cellStyle name="Normal 3 7 2 2 5 2" xfId="2500" xr:uid="{00000000-0005-0000-0000-00008A1B0000}"/>
    <cellStyle name="Normal 3 7 2 2 5 2 2" xfId="8448" xr:uid="{00000000-0005-0000-0000-00008B1B0000}"/>
    <cellStyle name="Normal 3 7 2 2 5 3" xfId="4106" xr:uid="{00000000-0005-0000-0000-00008C1B0000}"/>
    <cellStyle name="Normal 3 7 2 2 5 3 2" xfId="9738" xr:uid="{00000000-0005-0000-0000-00008D1B0000}"/>
    <cellStyle name="Normal 3 7 2 2 5 4" xfId="4998" xr:uid="{00000000-0005-0000-0000-00008E1B0000}"/>
    <cellStyle name="Normal 3 7 2 2 5 4 2" xfId="10620" xr:uid="{00000000-0005-0000-0000-00008F1B0000}"/>
    <cellStyle name="Normal 3 7 2 2 5 5" xfId="7628" xr:uid="{00000000-0005-0000-0000-0000901B0000}"/>
    <cellStyle name="Normal 3 7 2 2 6" xfId="877" xr:uid="{00000000-0005-0000-0000-0000911B0000}"/>
    <cellStyle name="Normal 3 7 2 2 6 2" xfId="3311" xr:uid="{00000000-0005-0000-0000-0000921B0000}"/>
    <cellStyle name="Normal 3 7 2 2 6 2 2" xfId="8954" xr:uid="{00000000-0005-0000-0000-0000931B0000}"/>
    <cellStyle name="Normal 3 7 2 2 6 3" xfId="6844" xr:uid="{00000000-0005-0000-0000-0000941B0000}"/>
    <cellStyle name="Normal 3 7 2 2 7" xfId="1716" xr:uid="{00000000-0005-0000-0000-0000951B0000}"/>
    <cellStyle name="Normal 3 7 2 2 7 2" xfId="3009" xr:uid="{00000000-0005-0000-0000-0000961B0000}"/>
    <cellStyle name="Normal 3 7 2 2 7 2 2" xfId="8667" xr:uid="{00000000-0005-0000-0000-0000971B0000}"/>
    <cellStyle name="Normal 3 7 2 2 7 3" xfId="7664" xr:uid="{00000000-0005-0000-0000-0000981B0000}"/>
    <cellStyle name="Normal 3 7 2 2 8" xfId="2592" xr:uid="{00000000-0005-0000-0000-0000991B0000}"/>
    <cellStyle name="Normal 3 7 2 2 8 2" xfId="8480" xr:uid="{00000000-0005-0000-0000-00009A1B0000}"/>
    <cellStyle name="Normal 3 7 2 2 9" xfId="4214" xr:uid="{00000000-0005-0000-0000-00009B1B0000}"/>
    <cellStyle name="Normal 3 7 2 2 9 2" xfId="9836" xr:uid="{00000000-0005-0000-0000-00009C1B0000}"/>
    <cellStyle name="Normal 3 7 2 3" xfId="303" xr:uid="{00000000-0005-0000-0000-00009D1B0000}"/>
    <cellStyle name="Normal 3 7 2 3 10" xfId="6178" xr:uid="{00000000-0005-0000-0000-00009E1B0000}"/>
    <cellStyle name="Normal 3 7 2 3 10 2" xfId="11514" xr:uid="{00000000-0005-0000-0000-00009F1B0000}"/>
    <cellStyle name="Normal 3 7 2 3 11" xfId="6603" xr:uid="{00000000-0005-0000-0000-0000A01B0000}"/>
    <cellStyle name="Normal 3 7 2 3 2" xfId="1075" xr:uid="{00000000-0005-0000-0000-0000A11B0000}"/>
    <cellStyle name="Normal 3 7 2 3 2 2" xfId="1909" xr:uid="{00000000-0005-0000-0000-0000A21B0000}"/>
    <cellStyle name="Normal 3 7 2 3 2 2 2" xfId="7857" xr:uid="{00000000-0005-0000-0000-0000A31B0000}"/>
    <cellStyle name="Normal 3 7 2 3 2 3" xfId="3509" xr:uid="{00000000-0005-0000-0000-0000A41B0000}"/>
    <cellStyle name="Normal 3 7 2 3 2 3 2" xfId="9147" xr:uid="{00000000-0005-0000-0000-0000A51B0000}"/>
    <cellStyle name="Normal 3 7 2 3 2 4" xfId="4407" xr:uid="{00000000-0005-0000-0000-0000A61B0000}"/>
    <cellStyle name="Normal 3 7 2 3 2 4 2" xfId="10029" xr:uid="{00000000-0005-0000-0000-0000A71B0000}"/>
    <cellStyle name="Normal 3 7 2 3 2 5" xfId="7037" xr:uid="{00000000-0005-0000-0000-0000A81B0000}"/>
    <cellStyle name="Normal 3 7 2 3 3" xfId="1563" xr:uid="{00000000-0005-0000-0000-0000A91B0000}"/>
    <cellStyle name="Normal 3 7 2 3 3 2" xfId="2389" xr:uid="{00000000-0005-0000-0000-0000AA1B0000}"/>
    <cellStyle name="Normal 3 7 2 3 3 2 2" xfId="8337" xr:uid="{00000000-0005-0000-0000-0000AB1B0000}"/>
    <cellStyle name="Normal 3 7 2 3 3 3" xfId="3995" xr:uid="{00000000-0005-0000-0000-0000AC1B0000}"/>
    <cellStyle name="Normal 3 7 2 3 3 3 2" xfId="9627" xr:uid="{00000000-0005-0000-0000-0000AD1B0000}"/>
    <cellStyle name="Normal 3 7 2 3 3 4" xfId="4887" xr:uid="{00000000-0005-0000-0000-0000AE1B0000}"/>
    <cellStyle name="Normal 3 7 2 3 3 4 2" xfId="10509" xr:uid="{00000000-0005-0000-0000-0000AF1B0000}"/>
    <cellStyle name="Normal 3 7 2 3 3 5" xfId="7517" xr:uid="{00000000-0005-0000-0000-0000B01B0000}"/>
    <cellStyle name="Normal 3 7 2 3 4" xfId="893" xr:uid="{00000000-0005-0000-0000-0000B11B0000}"/>
    <cellStyle name="Normal 3 7 2 3 4 2" xfId="3327" xr:uid="{00000000-0005-0000-0000-0000B21B0000}"/>
    <cellStyle name="Normal 3 7 2 3 4 2 2" xfId="8970" xr:uid="{00000000-0005-0000-0000-0000B31B0000}"/>
    <cellStyle name="Normal 3 7 2 3 4 3" xfId="6860" xr:uid="{00000000-0005-0000-0000-0000B41B0000}"/>
    <cellStyle name="Normal 3 7 2 3 5" xfId="1732" xr:uid="{00000000-0005-0000-0000-0000B51B0000}"/>
    <cellStyle name="Normal 3 7 2 3 5 2" xfId="7680" xr:uid="{00000000-0005-0000-0000-0000B61B0000}"/>
    <cellStyle name="Normal 3 7 2 3 6" xfId="3055" xr:uid="{00000000-0005-0000-0000-0000B71B0000}"/>
    <cellStyle name="Normal 3 7 2 3 6 2" xfId="8713" xr:uid="{00000000-0005-0000-0000-0000B81B0000}"/>
    <cellStyle name="Normal 3 7 2 3 7" xfId="4230" xr:uid="{00000000-0005-0000-0000-0000B91B0000}"/>
    <cellStyle name="Normal 3 7 2 3 7 2" xfId="9852" xr:uid="{00000000-0005-0000-0000-0000BA1B0000}"/>
    <cellStyle name="Normal 3 7 2 3 8" xfId="5209" xr:uid="{00000000-0005-0000-0000-0000BB1B0000}"/>
    <cellStyle name="Normal 3 7 2 3 8 2" xfId="10778" xr:uid="{00000000-0005-0000-0000-0000BC1B0000}"/>
    <cellStyle name="Normal 3 7 2 3 9" xfId="5810" xr:uid="{00000000-0005-0000-0000-0000BD1B0000}"/>
    <cellStyle name="Normal 3 7 2 3 9 2" xfId="11147" xr:uid="{00000000-0005-0000-0000-0000BE1B0000}"/>
    <cellStyle name="Normal 3 7 2 4" xfId="760" xr:uid="{00000000-0005-0000-0000-0000BF1B0000}"/>
    <cellStyle name="Normal 3 7 2 4 10" xfId="6729" xr:uid="{00000000-0005-0000-0000-0000C01B0000}"/>
    <cellStyle name="Normal 3 7 2 4 2" xfId="1464" xr:uid="{00000000-0005-0000-0000-0000C11B0000}"/>
    <cellStyle name="Normal 3 7 2 4 2 2" xfId="2290" xr:uid="{00000000-0005-0000-0000-0000C21B0000}"/>
    <cellStyle name="Normal 3 7 2 4 2 2 2" xfId="8238" xr:uid="{00000000-0005-0000-0000-0000C31B0000}"/>
    <cellStyle name="Normal 3 7 2 4 2 3" xfId="3896" xr:uid="{00000000-0005-0000-0000-0000C41B0000}"/>
    <cellStyle name="Normal 3 7 2 4 2 3 2" xfId="9528" xr:uid="{00000000-0005-0000-0000-0000C51B0000}"/>
    <cellStyle name="Normal 3 7 2 4 2 4" xfId="4788" xr:uid="{00000000-0005-0000-0000-0000C61B0000}"/>
    <cellStyle name="Normal 3 7 2 4 2 4 2" xfId="10410" xr:uid="{00000000-0005-0000-0000-0000C71B0000}"/>
    <cellStyle name="Normal 3 7 2 4 2 5" xfId="7418" xr:uid="{00000000-0005-0000-0000-0000C81B0000}"/>
    <cellStyle name="Normal 3 7 2 4 3" xfId="974" xr:uid="{00000000-0005-0000-0000-0000C91B0000}"/>
    <cellStyle name="Normal 3 7 2 4 3 2" xfId="3408" xr:uid="{00000000-0005-0000-0000-0000CA1B0000}"/>
    <cellStyle name="Normal 3 7 2 4 3 2 2" xfId="9046" xr:uid="{00000000-0005-0000-0000-0000CB1B0000}"/>
    <cellStyle name="Normal 3 7 2 4 3 3" xfId="6936" xr:uid="{00000000-0005-0000-0000-0000CC1B0000}"/>
    <cellStyle name="Normal 3 7 2 4 4" xfId="1808" xr:uid="{00000000-0005-0000-0000-0000CD1B0000}"/>
    <cellStyle name="Normal 3 7 2 4 4 2" xfId="7756" xr:uid="{00000000-0005-0000-0000-0000CE1B0000}"/>
    <cellStyle name="Normal 3 7 2 4 5" xfId="3194" xr:uid="{00000000-0005-0000-0000-0000CF1B0000}"/>
    <cellStyle name="Normal 3 7 2 4 5 2" xfId="8839" xr:uid="{00000000-0005-0000-0000-0000D01B0000}"/>
    <cellStyle name="Normal 3 7 2 4 6" xfId="4306" xr:uid="{00000000-0005-0000-0000-0000D11B0000}"/>
    <cellStyle name="Normal 3 7 2 4 6 2" xfId="9928" xr:uid="{00000000-0005-0000-0000-0000D21B0000}"/>
    <cellStyle name="Normal 3 7 2 4 7" xfId="5569" xr:uid="{00000000-0005-0000-0000-0000D31B0000}"/>
    <cellStyle name="Normal 3 7 2 4 7 2" xfId="10906" xr:uid="{00000000-0005-0000-0000-0000D41B0000}"/>
    <cellStyle name="Normal 3 7 2 4 8" xfId="5936" xr:uid="{00000000-0005-0000-0000-0000D51B0000}"/>
    <cellStyle name="Normal 3 7 2 4 8 2" xfId="11273" xr:uid="{00000000-0005-0000-0000-0000D61B0000}"/>
    <cellStyle name="Normal 3 7 2 4 9" xfId="6306" xr:uid="{00000000-0005-0000-0000-0000D71B0000}"/>
    <cellStyle name="Normal 3 7 2 4 9 2" xfId="11640" xr:uid="{00000000-0005-0000-0000-0000D81B0000}"/>
    <cellStyle name="Normal 3 7 2 5" xfId="1214" xr:uid="{00000000-0005-0000-0000-0000D91B0000}"/>
    <cellStyle name="Normal 3 7 2 5 2" xfId="2040" xr:uid="{00000000-0005-0000-0000-0000DA1B0000}"/>
    <cellStyle name="Normal 3 7 2 5 2 2" xfId="7988" xr:uid="{00000000-0005-0000-0000-0000DB1B0000}"/>
    <cellStyle name="Normal 3 7 2 5 3" xfId="3646" xr:uid="{00000000-0005-0000-0000-0000DC1B0000}"/>
    <cellStyle name="Normal 3 7 2 5 3 2" xfId="9278" xr:uid="{00000000-0005-0000-0000-0000DD1B0000}"/>
    <cellStyle name="Normal 3 7 2 5 4" xfId="4538" xr:uid="{00000000-0005-0000-0000-0000DE1B0000}"/>
    <cellStyle name="Normal 3 7 2 5 4 2" xfId="10160" xr:uid="{00000000-0005-0000-0000-0000DF1B0000}"/>
    <cellStyle name="Normal 3 7 2 5 5" xfId="7168" xr:uid="{00000000-0005-0000-0000-0000E01B0000}"/>
    <cellStyle name="Normal 3 7 2 6" xfId="1314" xr:uid="{00000000-0005-0000-0000-0000E11B0000}"/>
    <cellStyle name="Normal 3 7 2 6 2" xfId="2140" xr:uid="{00000000-0005-0000-0000-0000E21B0000}"/>
    <cellStyle name="Normal 3 7 2 6 2 2" xfId="8088" xr:uid="{00000000-0005-0000-0000-0000E31B0000}"/>
    <cellStyle name="Normal 3 7 2 6 3" xfId="3746" xr:uid="{00000000-0005-0000-0000-0000E41B0000}"/>
    <cellStyle name="Normal 3 7 2 6 3 2" xfId="9378" xr:uid="{00000000-0005-0000-0000-0000E51B0000}"/>
    <cellStyle name="Normal 3 7 2 6 4" xfId="4638" xr:uid="{00000000-0005-0000-0000-0000E61B0000}"/>
    <cellStyle name="Normal 3 7 2 6 4 2" xfId="10260" xr:uid="{00000000-0005-0000-0000-0000E71B0000}"/>
    <cellStyle name="Normal 3 7 2 6 5" xfId="7268" xr:uid="{00000000-0005-0000-0000-0000E81B0000}"/>
    <cellStyle name="Normal 3 7 2 7" xfId="1376" xr:uid="{00000000-0005-0000-0000-0000E91B0000}"/>
    <cellStyle name="Normal 3 7 2 7 2" xfId="2202" xr:uid="{00000000-0005-0000-0000-0000EA1B0000}"/>
    <cellStyle name="Normal 3 7 2 7 2 2" xfId="8150" xr:uid="{00000000-0005-0000-0000-0000EB1B0000}"/>
    <cellStyle name="Normal 3 7 2 7 3" xfId="3808" xr:uid="{00000000-0005-0000-0000-0000EC1B0000}"/>
    <cellStyle name="Normal 3 7 2 7 3 2" xfId="9440" xr:uid="{00000000-0005-0000-0000-0000ED1B0000}"/>
    <cellStyle name="Normal 3 7 2 7 4" xfId="4700" xr:uid="{00000000-0005-0000-0000-0000EE1B0000}"/>
    <cellStyle name="Normal 3 7 2 7 4 2" xfId="10322" xr:uid="{00000000-0005-0000-0000-0000EF1B0000}"/>
    <cellStyle name="Normal 3 7 2 7 5" xfId="7330" xr:uid="{00000000-0005-0000-0000-0000F01B0000}"/>
    <cellStyle name="Normal 3 7 2 8" xfId="1658" xr:uid="{00000000-0005-0000-0000-0000F11B0000}"/>
    <cellStyle name="Normal 3 7 2 8 2" xfId="2484" xr:uid="{00000000-0005-0000-0000-0000F21B0000}"/>
    <cellStyle name="Normal 3 7 2 8 2 2" xfId="8432" xr:uid="{00000000-0005-0000-0000-0000F31B0000}"/>
    <cellStyle name="Normal 3 7 2 8 3" xfId="4090" xr:uid="{00000000-0005-0000-0000-0000F41B0000}"/>
    <cellStyle name="Normal 3 7 2 8 3 2" xfId="9722" xr:uid="{00000000-0005-0000-0000-0000F51B0000}"/>
    <cellStyle name="Normal 3 7 2 8 4" xfId="4982" xr:uid="{00000000-0005-0000-0000-0000F61B0000}"/>
    <cellStyle name="Normal 3 7 2 8 4 2" xfId="10604" xr:uid="{00000000-0005-0000-0000-0000F71B0000}"/>
    <cellStyle name="Normal 3 7 2 8 5" xfId="7612" xr:uid="{00000000-0005-0000-0000-0000F81B0000}"/>
    <cellStyle name="Normal 3 7 2 9" xfId="860" xr:uid="{00000000-0005-0000-0000-0000F91B0000}"/>
    <cellStyle name="Normal 3 7 2 9 2" xfId="3294" xr:uid="{00000000-0005-0000-0000-0000FA1B0000}"/>
    <cellStyle name="Normal 3 7 2 9 2 2" xfId="8938" xr:uid="{00000000-0005-0000-0000-0000FB1B0000}"/>
    <cellStyle name="Normal 3 7 2 9 3" xfId="6828" xr:uid="{00000000-0005-0000-0000-0000FC1B0000}"/>
    <cellStyle name="Normal 3 7 3" xfId="191" xr:uid="{00000000-0005-0000-0000-0000FD1B0000}"/>
    <cellStyle name="Normal 3 7 3 10" xfId="1708" xr:uid="{00000000-0005-0000-0000-0000FE1B0000}"/>
    <cellStyle name="Normal 3 7 3 10 2" xfId="2931" xr:uid="{00000000-0005-0000-0000-0000FF1B0000}"/>
    <cellStyle name="Normal 3 7 3 10 2 2" xfId="8592" xr:uid="{00000000-0005-0000-0000-0000001C0000}"/>
    <cellStyle name="Normal 3 7 3 10 3" xfId="7656" xr:uid="{00000000-0005-0000-0000-0000011C0000}"/>
    <cellStyle name="Normal 3 7 3 11" xfId="2584" xr:uid="{00000000-0005-0000-0000-0000021C0000}"/>
    <cellStyle name="Normal 3 7 3 11 2" xfId="8472" xr:uid="{00000000-0005-0000-0000-0000031C0000}"/>
    <cellStyle name="Normal 3 7 3 12" xfId="4206" xr:uid="{00000000-0005-0000-0000-0000041C0000}"/>
    <cellStyle name="Normal 3 7 3 12 2" xfId="9828" xr:uid="{00000000-0005-0000-0000-0000051C0000}"/>
    <cellStyle name="Normal 3 7 3 13" xfId="5057" xr:uid="{00000000-0005-0000-0000-0000061C0000}"/>
    <cellStyle name="Normal 3 7 3 13 2" xfId="10657" xr:uid="{00000000-0005-0000-0000-0000071C0000}"/>
    <cellStyle name="Normal 3 7 3 14" xfId="5689" xr:uid="{00000000-0005-0000-0000-0000081C0000}"/>
    <cellStyle name="Normal 3 7 3 14 2" xfId="11026" xr:uid="{00000000-0005-0000-0000-0000091C0000}"/>
    <cellStyle name="Normal 3 7 3 15" xfId="6057" xr:uid="{00000000-0005-0000-0000-00000A1C0000}"/>
    <cellStyle name="Normal 3 7 3 15 2" xfId="11393" xr:uid="{00000000-0005-0000-0000-00000B1C0000}"/>
    <cellStyle name="Normal 3 7 3 16" xfId="6494" xr:uid="{00000000-0005-0000-0000-00000C1C0000}"/>
    <cellStyle name="Normal 3 7 3 2" xfId="259" xr:uid="{00000000-0005-0000-0000-00000D1C0000}"/>
    <cellStyle name="Normal 3 7 3 2 10" xfId="6122" xr:uid="{00000000-0005-0000-0000-00000E1C0000}"/>
    <cellStyle name="Normal 3 7 3 2 10 2" xfId="11458" xr:uid="{00000000-0005-0000-0000-00000F1C0000}"/>
    <cellStyle name="Normal 3 7 3 2 11" xfId="6559" xr:uid="{00000000-0005-0000-0000-0000101C0000}"/>
    <cellStyle name="Normal 3 7 3 2 2" xfId="815" xr:uid="{00000000-0005-0000-0000-0000111C0000}"/>
    <cellStyle name="Normal 3 7 3 2 2 2" xfId="1029" xr:uid="{00000000-0005-0000-0000-0000121C0000}"/>
    <cellStyle name="Normal 3 7 3 2 2 2 2" xfId="3463" xr:uid="{00000000-0005-0000-0000-0000131C0000}"/>
    <cellStyle name="Normal 3 7 3 2 2 2 2 2" xfId="9101" xr:uid="{00000000-0005-0000-0000-0000141C0000}"/>
    <cellStyle name="Normal 3 7 3 2 2 2 3" xfId="6991" xr:uid="{00000000-0005-0000-0000-0000151C0000}"/>
    <cellStyle name="Normal 3 7 3 2 2 3" xfId="1863" xr:uid="{00000000-0005-0000-0000-0000161C0000}"/>
    <cellStyle name="Normal 3 7 3 2 2 3 2" xfId="7811" xr:uid="{00000000-0005-0000-0000-0000171C0000}"/>
    <cellStyle name="Normal 3 7 3 2 2 4" xfId="3249" xr:uid="{00000000-0005-0000-0000-0000181C0000}"/>
    <cellStyle name="Normal 3 7 3 2 2 4 2" xfId="8894" xr:uid="{00000000-0005-0000-0000-0000191C0000}"/>
    <cellStyle name="Normal 3 7 3 2 2 5" xfId="4361" xr:uid="{00000000-0005-0000-0000-00001A1C0000}"/>
    <cellStyle name="Normal 3 7 3 2 2 5 2" xfId="9983" xr:uid="{00000000-0005-0000-0000-00001B1C0000}"/>
    <cellStyle name="Normal 3 7 3 2 2 6" xfId="5624" xr:uid="{00000000-0005-0000-0000-00001C1C0000}"/>
    <cellStyle name="Normal 3 7 3 2 2 6 2" xfId="10961" xr:uid="{00000000-0005-0000-0000-00001D1C0000}"/>
    <cellStyle name="Normal 3 7 3 2 2 7" xfId="5991" xr:uid="{00000000-0005-0000-0000-00001E1C0000}"/>
    <cellStyle name="Normal 3 7 3 2 2 7 2" xfId="11328" xr:uid="{00000000-0005-0000-0000-00001F1C0000}"/>
    <cellStyle name="Normal 3 7 3 2 2 8" xfId="6361" xr:uid="{00000000-0005-0000-0000-0000201C0000}"/>
    <cellStyle name="Normal 3 7 3 2 2 8 2" xfId="11695" xr:uid="{00000000-0005-0000-0000-0000211C0000}"/>
    <cellStyle name="Normal 3 7 3 2 2 9" xfId="6784" xr:uid="{00000000-0005-0000-0000-0000221C0000}"/>
    <cellStyle name="Normal 3 7 3 2 3" xfId="1519" xr:uid="{00000000-0005-0000-0000-0000231C0000}"/>
    <cellStyle name="Normal 3 7 3 2 3 2" xfId="2345" xr:uid="{00000000-0005-0000-0000-0000241C0000}"/>
    <cellStyle name="Normal 3 7 3 2 3 2 2" xfId="8293" xr:uid="{00000000-0005-0000-0000-0000251C0000}"/>
    <cellStyle name="Normal 3 7 3 2 3 3" xfId="3951" xr:uid="{00000000-0005-0000-0000-0000261C0000}"/>
    <cellStyle name="Normal 3 7 3 2 3 3 2" xfId="9583" xr:uid="{00000000-0005-0000-0000-0000271C0000}"/>
    <cellStyle name="Normal 3 7 3 2 3 4" xfId="4843" xr:uid="{00000000-0005-0000-0000-0000281C0000}"/>
    <cellStyle name="Normal 3 7 3 2 3 4 2" xfId="10465" xr:uid="{00000000-0005-0000-0000-0000291C0000}"/>
    <cellStyle name="Normal 3 7 3 2 3 5" xfId="7473" xr:uid="{00000000-0005-0000-0000-00002A1C0000}"/>
    <cellStyle name="Normal 3 7 3 2 4" xfId="902" xr:uid="{00000000-0005-0000-0000-00002B1C0000}"/>
    <cellStyle name="Normal 3 7 3 2 4 2" xfId="3336" xr:uid="{00000000-0005-0000-0000-00002C1C0000}"/>
    <cellStyle name="Normal 3 7 3 2 4 2 2" xfId="8978" xr:uid="{00000000-0005-0000-0000-00002D1C0000}"/>
    <cellStyle name="Normal 3 7 3 2 4 3" xfId="6868" xr:uid="{00000000-0005-0000-0000-00002E1C0000}"/>
    <cellStyle name="Normal 3 7 3 2 5" xfId="1740" xr:uid="{00000000-0005-0000-0000-00002F1C0000}"/>
    <cellStyle name="Normal 3 7 3 2 5 2" xfId="7688" xr:uid="{00000000-0005-0000-0000-0000301C0000}"/>
    <cellStyle name="Normal 3 7 3 2 6" xfId="2999" xr:uid="{00000000-0005-0000-0000-0000311C0000}"/>
    <cellStyle name="Normal 3 7 3 2 6 2" xfId="8657" xr:uid="{00000000-0005-0000-0000-0000321C0000}"/>
    <cellStyle name="Normal 3 7 3 2 7" xfId="4238" xr:uid="{00000000-0005-0000-0000-0000331C0000}"/>
    <cellStyle name="Normal 3 7 3 2 7 2" xfId="9860" xr:uid="{00000000-0005-0000-0000-0000341C0000}"/>
    <cellStyle name="Normal 3 7 3 2 8" xfId="5125" xr:uid="{00000000-0005-0000-0000-0000351C0000}"/>
    <cellStyle name="Normal 3 7 3 2 8 2" xfId="10722" xr:uid="{00000000-0005-0000-0000-0000361C0000}"/>
    <cellStyle name="Normal 3 7 3 2 9" xfId="5754" xr:uid="{00000000-0005-0000-0000-0000371C0000}"/>
    <cellStyle name="Normal 3 7 3 2 9 2" xfId="11091" xr:uid="{00000000-0005-0000-0000-0000381C0000}"/>
    <cellStyle name="Normal 3 7 3 3" xfId="371" xr:uid="{00000000-0005-0000-0000-0000391C0000}"/>
    <cellStyle name="Normal 3 7 3 3 10" xfId="6611" xr:uid="{00000000-0005-0000-0000-00003A1C0000}"/>
    <cellStyle name="Normal 3 7 3 3 2" xfId="1571" xr:uid="{00000000-0005-0000-0000-00003B1C0000}"/>
    <cellStyle name="Normal 3 7 3 3 2 2" xfId="2397" xr:uid="{00000000-0005-0000-0000-00003C1C0000}"/>
    <cellStyle name="Normal 3 7 3 3 2 2 2" xfId="8345" xr:uid="{00000000-0005-0000-0000-00003D1C0000}"/>
    <cellStyle name="Normal 3 7 3 3 2 3" xfId="4003" xr:uid="{00000000-0005-0000-0000-00003E1C0000}"/>
    <cellStyle name="Normal 3 7 3 3 2 3 2" xfId="9635" xr:uid="{00000000-0005-0000-0000-00003F1C0000}"/>
    <cellStyle name="Normal 3 7 3 3 2 4" xfId="4895" xr:uid="{00000000-0005-0000-0000-0000401C0000}"/>
    <cellStyle name="Normal 3 7 3 3 2 4 2" xfId="10517" xr:uid="{00000000-0005-0000-0000-0000411C0000}"/>
    <cellStyle name="Normal 3 7 3 3 2 5" xfId="7525" xr:uid="{00000000-0005-0000-0000-0000421C0000}"/>
    <cellStyle name="Normal 3 7 3 3 3" xfId="1085" xr:uid="{00000000-0005-0000-0000-0000431C0000}"/>
    <cellStyle name="Normal 3 7 3 3 3 2" xfId="3519" xr:uid="{00000000-0005-0000-0000-0000441C0000}"/>
    <cellStyle name="Normal 3 7 3 3 3 2 2" xfId="9157" xr:uid="{00000000-0005-0000-0000-0000451C0000}"/>
    <cellStyle name="Normal 3 7 3 3 3 3" xfId="7047" xr:uid="{00000000-0005-0000-0000-0000461C0000}"/>
    <cellStyle name="Normal 3 7 3 3 4" xfId="1919" xr:uid="{00000000-0005-0000-0000-0000471C0000}"/>
    <cellStyle name="Normal 3 7 3 3 4 2" xfId="7867" xr:uid="{00000000-0005-0000-0000-0000481C0000}"/>
    <cellStyle name="Normal 3 7 3 3 5" xfId="3068" xr:uid="{00000000-0005-0000-0000-0000491C0000}"/>
    <cellStyle name="Normal 3 7 3 3 5 2" xfId="8721" xr:uid="{00000000-0005-0000-0000-00004A1C0000}"/>
    <cellStyle name="Normal 3 7 3 3 6" xfId="4417" xr:uid="{00000000-0005-0000-0000-00004B1C0000}"/>
    <cellStyle name="Normal 3 7 3 3 6 2" xfId="10039" xr:uid="{00000000-0005-0000-0000-00004C1C0000}"/>
    <cellStyle name="Normal 3 7 3 3 7" xfId="5263" xr:uid="{00000000-0005-0000-0000-00004D1C0000}"/>
    <cellStyle name="Normal 3 7 3 3 7 2" xfId="10786" xr:uid="{00000000-0005-0000-0000-00004E1C0000}"/>
    <cellStyle name="Normal 3 7 3 3 8" xfId="5818" xr:uid="{00000000-0005-0000-0000-00004F1C0000}"/>
    <cellStyle name="Normal 3 7 3 3 8 2" xfId="11155" xr:uid="{00000000-0005-0000-0000-0000501C0000}"/>
    <cellStyle name="Normal 3 7 3 3 9" xfId="6187" xr:uid="{00000000-0005-0000-0000-0000511C0000}"/>
    <cellStyle name="Normal 3 7 3 3 9 2" xfId="11522" xr:uid="{00000000-0005-0000-0000-0000521C0000}"/>
    <cellStyle name="Normal 3 7 3 4" xfId="750" xr:uid="{00000000-0005-0000-0000-0000531C0000}"/>
    <cellStyle name="Normal 3 7 3 4 10" xfId="6719" xr:uid="{00000000-0005-0000-0000-0000541C0000}"/>
    <cellStyle name="Normal 3 7 3 4 2" xfId="1454" xr:uid="{00000000-0005-0000-0000-0000551C0000}"/>
    <cellStyle name="Normal 3 7 3 4 2 2" xfId="2280" xr:uid="{00000000-0005-0000-0000-0000561C0000}"/>
    <cellStyle name="Normal 3 7 3 4 2 2 2" xfId="8228" xr:uid="{00000000-0005-0000-0000-0000571C0000}"/>
    <cellStyle name="Normal 3 7 3 4 2 3" xfId="3886" xr:uid="{00000000-0005-0000-0000-0000581C0000}"/>
    <cellStyle name="Normal 3 7 3 4 2 3 2" xfId="9518" xr:uid="{00000000-0005-0000-0000-0000591C0000}"/>
    <cellStyle name="Normal 3 7 3 4 2 4" xfId="4778" xr:uid="{00000000-0005-0000-0000-00005A1C0000}"/>
    <cellStyle name="Normal 3 7 3 4 2 4 2" xfId="10400" xr:uid="{00000000-0005-0000-0000-00005B1C0000}"/>
    <cellStyle name="Normal 3 7 3 4 2 5" xfId="7408" xr:uid="{00000000-0005-0000-0000-00005C1C0000}"/>
    <cellStyle name="Normal 3 7 3 4 3" xfId="964" xr:uid="{00000000-0005-0000-0000-00005D1C0000}"/>
    <cellStyle name="Normal 3 7 3 4 3 2" xfId="3398" xr:uid="{00000000-0005-0000-0000-00005E1C0000}"/>
    <cellStyle name="Normal 3 7 3 4 3 2 2" xfId="9036" xr:uid="{00000000-0005-0000-0000-00005F1C0000}"/>
    <cellStyle name="Normal 3 7 3 4 3 3" xfId="6926" xr:uid="{00000000-0005-0000-0000-0000601C0000}"/>
    <cellStyle name="Normal 3 7 3 4 4" xfId="1798" xr:uid="{00000000-0005-0000-0000-0000611C0000}"/>
    <cellStyle name="Normal 3 7 3 4 4 2" xfId="7746" xr:uid="{00000000-0005-0000-0000-0000621C0000}"/>
    <cellStyle name="Normal 3 7 3 4 5" xfId="3184" xr:uid="{00000000-0005-0000-0000-0000631C0000}"/>
    <cellStyle name="Normal 3 7 3 4 5 2" xfId="8829" xr:uid="{00000000-0005-0000-0000-0000641C0000}"/>
    <cellStyle name="Normal 3 7 3 4 6" xfId="4296" xr:uid="{00000000-0005-0000-0000-0000651C0000}"/>
    <cellStyle name="Normal 3 7 3 4 6 2" xfId="9918" xr:uid="{00000000-0005-0000-0000-0000661C0000}"/>
    <cellStyle name="Normal 3 7 3 4 7" xfId="5559" xr:uid="{00000000-0005-0000-0000-0000671C0000}"/>
    <cellStyle name="Normal 3 7 3 4 7 2" xfId="10896" xr:uid="{00000000-0005-0000-0000-0000681C0000}"/>
    <cellStyle name="Normal 3 7 3 4 8" xfId="5926" xr:uid="{00000000-0005-0000-0000-0000691C0000}"/>
    <cellStyle name="Normal 3 7 3 4 8 2" xfId="11263" xr:uid="{00000000-0005-0000-0000-00006A1C0000}"/>
    <cellStyle name="Normal 3 7 3 4 9" xfId="6296" xr:uid="{00000000-0005-0000-0000-00006B1C0000}"/>
    <cellStyle name="Normal 3 7 3 4 9 2" xfId="11630" xr:uid="{00000000-0005-0000-0000-00006C1C0000}"/>
    <cellStyle name="Normal 3 7 3 5" xfId="1241" xr:uid="{00000000-0005-0000-0000-00006D1C0000}"/>
    <cellStyle name="Normal 3 7 3 5 2" xfId="2067" xr:uid="{00000000-0005-0000-0000-00006E1C0000}"/>
    <cellStyle name="Normal 3 7 3 5 2 2" xfId="8015" xr:uid="{00000000-0005-0000-0000-00006F1C0000}"/>
    <cellStyle name="Normal 3 7 3 5 3" xfId="3673" xr:uid="{00000000-0005-0000-0000-0000701C0000}"/>
    <cellStyle name="Normal 3 7 3 5 3 2" xfId="9305" xr:uid="{00000000-0005-0000-0000-0000711C0000}"/>
    <cellStyle name="Normal 3 7 3 5 4" xfId="4565" xr:uid="{00000000-0005-0000-0000-0000721C0000}"/>
    <cellStyle name="Normal 3 7 3 5 4 2" xfId="10187" xr:uid="{00000000-0005-0000-0000-0000731C0000}"/>
    <cellStyle name="Normal 3 7 3 5 5" xfId="7195" xr:uid="{00000000-0005-0000-0000-0000741C0000}"/>
    <cellStyle name="Normal 3 7 3 6" xfId="1341" xr:uid="{00000000-0005-0000-0000-0000751C0000}"/>
    <cellStyle name="Normal 3 7 3 6 2" xfId="2167" xr:uid="{00000000-0005-0000-0000-0000761C0000}"/>
    <cellStyle name="Normal 3 7 3 6 2 2" xfId="8115" xr:uid="{00000000-0005-0000-0000-0000771C0000}"/>
    <cellStyle name="Normal 3 7 3 6 3" xfId="3773" xr:uid="{00000000-0005-0000-0000-0000781C0000}"/>
    <cellStyle name="Normal 3 7 3 6 3 2" xfId="9405" xr:uid="{00000000-0005-0000-0000-0000791C0000}"/>
    <cellStyle name="Normal 3 7 3 6 4" xfId="4665" xr:uid="{00000000-0005-0000-0000-00007A1C0000}"/>
    <cellStyle name="Normal 3 7 3 6 4 2" xfId="10287" xr:uid="{00000000-0005-0000-0000-00007B1C0000}"/>
    <cellStyle name="Normal 3 7 3 6 5" xfId="7295" xr:uid="{00000000-0005-0000-0000-00007C1C0000}"/>
    <cellStyle name="Normal 3 7 3 7" xfId="1403" xr:uid="{00000000-0005-0000-0000-00007D1C0000}"/>
    <cellStyle name="Normal 3 7 3 7 2" xfId="2229" xr:uid="{00000000-0005-0000-0000-00007E1C0000}"/>
    <cellStyle name="Normal 3 7 3 7 2 2" xfId="8177" xr:uid="{00000000-0005-0000-0000-00007F1C0000}"/>
    <cellStyle name="Normal 3 7 3 7 3" xfId="3835" xr:uid="{00000000-0005-0000-0000-0000801C0000}"/>
    <cellStyle name="Normal 3 7 3 7 3 2" xfId="9467" xr:uid="{00000000-0005-0000-0000-0000811C0000}"/>
    <cellStyle name="Normal 3 7 3 7 4" xfId="4727" xr:uid="{00000000-0005-0000-0000-0000821C0000}"/>
    <cellStyle name="Normal 3 7 3 7 4 2" xfId="10349" xr:uid="{00000000-0005-0000-0000-0000831C0000}"/>
    <cellStyle name="Normal 3 7 3 7 5" xfId="7357" xr:uid="{00000000-0005-0000-0000-0000841C0000}"/>
    <cellStyle name="Normal 3 7 3 8" xfId="1666" xr:uid="{00000000-0005-0000-0000-0000851C0000}"/>
    <cellStyle name="Normal 3 7 3 8 2" xfId="2492" xr:uid="{00000000-0005-0000-0000-0000861C0000}"/>
    <cellStyle name="Normal 3 7 3 8 2 2" xfId="8440" xr:uid="{00000000-0005-0000-0000-0000871C0000}"/>
    <cellStyle name="Normal 3 7 3 8 3" xfId="4098" xr:uid="{00000000-0005-0000-0000-0000881C0000}"/>
    <cellStyle name="Normal 3 7 3 8 3 2" xfId="9730" xr:uid="{00000000-0005-0000-0000-0000891C0000}"/>
    <cellStyle name="Normal 3 7 3 8 4" xfId="4990" xr:uid="{00000000-0005-0000-0000-00008A1C0000}"/>
    <cellStyle name="Normal 3 7 3 8 4 2" xfId="10612" xr:uid="{00000000-0005-0000-0000-00008B1C0000}"/>
    <cellStyle name="Normal 3 7 3 8 5" xfId="7620" xr:uid="{00000000-0005-0000-0000-00008C1C0000}"/>
    <cellStyle name="Normal 3 7 3 9" xfId="869" xr:uid="{00000000-0005-0000-0000-00008D1C0000}"/>
    <cellStyle name="Normal 3 7 3 9 2" xfId="3303" xr:uid="{00000000-0005-0000-0000-00008E1C0000}"/>
    <cellStyle name="Normal 3 7 3 9 2 2" xfId="8946" xr:uid="{00000000-0005-0000-0000-00008F1C0000}"/>
    <cellStyle name="Normal 3 7 3 9 3" xfId="6836" xr:uid="{00000000-0005-0000-0000-0000901C0000}"/>
    <cellStyle name="Normal 3 7 4" xfId="234" xr:uid="{00000000-0005-0000-0000-0000911C0000}"/>
    <cellStyle name="Normal 3 7 4 10" xfId="6097" xr:uid="{00000000-0005-0000-0000-0000921C0000}"/>
    <cellStyle name="Normal 3 7 4 10 2" xfId="11433" xr:uid="{00000000-0005-0000-0000-0000931C0000}"/>
    <cellStyle name="Normal 3 7 4 11" xfId="6534" xr:uid="{00000000-0005-0000-0000-0000941C0000}"/>
    <cellStyle name="Normal 3 7 4 2" xfId="790" xr:uid="{00000000-0005-0000-0000-0000951C0000}"/>
    <cellStyle name="Normal 3 7 4 2 2" xfId="1004" xr:uid="{00000000-0005-0000-0000-0000961C0000}"/>
    <cellStyle name="Normal 3 7 4 2 2 2" xfId="3438" xr:uid="{00000000-0005-0000-0000-0000971C0000}"/>
    <cellStyle name="Normal 3 7 4 2 2 2 2" xfId="9076" xr:uid="{00000000-0005-0000-0000-0000981C0000}"/>
    <cellStyle name="Normal 3 7 4 2 2 3" xfId="6966" xr:uid="{00000000-0005-0000-0000-0000991C0000}"/>
    <cellStyle name="Normal 3 7 4 2 3" xfId="1838" xr:uid="{00000000-0005-0000-0000-00009A1C0000}"/>
    <cellStyle name="Normal 3 7 4 2 3 2" xfId="7786" xr:uid="{00000000-0005-0000-0000-00009B1C0000}"/>
    <cellStyle name="Normal 3 7 4 2 4" xfId="3224" xr:uid="{00000000-0005-0000-0000-00009C1C0000}"/>
    <cellStyle name="Normal 3 7 4 2 4 2" xfId="8869" xr:uid="{00000000-0005-0000-0000-00009D1C0000}"/>
    <cellStyle name="Normal 3 7 4 2 5" xfId="4336" xr:uid="{00000000-0005-0000-0000-00009E1C0000}"/>
    <cellStyle name="Normal 3 7 4 2 5 2" xfId="9958" xr:uid="{00000000-0005-0000-0000-00009F1C0000}"/>
    <cellStyle name="Normal 3 7 4 2 6" xfId="5599" xr:uid="{00000000-0005-0000-0000-0000A01C0000}"/>
    <cellStyle name="Normal 3 7 4 2 6 2" xfId="10936" xr:uid="{00000000-0005-0000-0000-0000A11C0000}"/>
    <cellStyle name="Normal 3 7 4 2 7" xfId="5966" xr:uid="{00000000-0005-0000-0000-0000A21C0000}"/>
    <cellStyle name="Normal 3 7 4 2 7 2" xfId="11303" xr:uid="{00000000-0005-0000-0000-0000A31C0000}"/>
    <cellStyle name="Normal 3 7 4 2 8" xfId="6336" xr:uid="{00000000-0005-0000-0000-0000A41C0000}"/>
    <cellStyle name="Normal 3 7 4 2 8 2" xfId="11670" xr:uid="{00000000-0005-0000-0000-0000A51C0000}"/>
    <cellStyle name="Normal 3 7 4 2 9" xfId="6759" xr:uid="{00000000-0005-0000-0000-0000A61C0000}"/>
    <cellStyle name="Normal 3 7 4 3" xfId="1494" xr:uid="{00000000-0005-0000-0000-0000A71C0000}"/>
    <cellStyle name="Normal 3 7 4 3 2" xfId="2320" xr:uid="{00000000-0005-0000-0000-0000A81C0000}"/>
    <cellStyle name="Normal 3 7 4 3 2 2" xfId="8268" xr:uid="{00000000-0005-0000-0000-0000A91C0000}"/>
    <cellStyle name="Normal 3 7 4 3 3" xfId="3926" xr:uid="{00000000-0005-0000-0000-0000AA1C0000}"/>
    <cellStyle name="Normal 3 7 4 3 3 2" xfId="9558" xr:uid="{00000000-0005-0000-0000-0000AB1C0000}"/>
    <cellStyle name="Normal 3 7 4 3 4" xfId="4818" xr:uid="{00000000-0005-0000-0000-0000AC1C0000}"/>
    <cellStyle name="Normal 3 7 4 3 4 2" xfId="10440" xr:uid="{00000000-0005-0000-0000-0000AD1C0000}"/>
    <cellStyle name="Normal 3 7 4 3 5" xfId="7448" xr:uid="{00000000-0005-0000-0000-0000AE1C0000}"/>
    <cellStyle name="Normal 3 7 4 4" xfId="885" xr:uid="{00000000-0005-0000-0000-0000AF1C0000}"/>
    <cellStyle name="Normal 3 7 4 4 2" xfId="3319" xr:uid="{00000000-0005-0000-0000-0000B01C0000}"/>
    <cellStyle name="Normal 3 7 4 4 2 2" xfId="8962" xr:uid="{00000000-0005-0000-0000-0000B11C0000}"/>
    <cellStyle name="Normal 3 7 4 4 3" xfId="6852" xr:uid="{00000000-0005-0000-0000-0000B21C0000}"/>
    <cellStyle name="Normal 3 7 4 5" xfId="1724" xr:uid="{00000000-0005-0000-0000-0000B31C0000}"/>
    <cellStyle name="Normal 3 7 4 5 2" xfId="7672" xr:uid="{00000000-0005-0000-0000-0000B41C0000}"/>
    <cellStyle name="Normal 3 7 4 6" xfId="2974" xr:uid="{00000000-0005-0000-0000-0000B51C0000}"/>
    <cellStyle name="Normal 3 7 4 6 2" xfId="8632" xr:uid="{00000000-0005-0000-0000-0000B61C0000}"/>
    <cellStyle name="Normal 3 7 4 7" xfId="4222" xr:uid="{00000000-0005-0000-0000-0000B71C0000}"/>
    <cellStyle name="Normal 3 7 4 7 2" xfId="9844" xr:uid="{00000000-0005-0000-0000-0000B81C0000}"/>
    <cellStyle name="Normal 3 7 4 8" xfId="5100" xr:uid="{00000000-0005-0000-0000-0000B91C0000}"/>
    <cellStyle name="Normal 3 7 4 8 2" xfId="10697" xr:uid="{00000000-0005-0000-0000-0000BA1C0000}"/>
    <cellStyle name="Normal 3 7 4 9" xfId="5729" xr:uid="{00000000-0005-0000-0000-0000BB1C0000}"/>
    <cellStyle name="Normal 3 7 4 9 2" xfId="11066" xr:uid="{00000000-0005-0000-0000-0000BC1C0000}"/>
    <cellStyle name="Normal 3 7 5" xfId="295" xr:uid="{00000000-0005-0000-0000-0000BD1C0000}"/>
    <cellStyle name="Normal 3 7 5 10" xfId="6595" xr:uid="{00000000-0005-0000-0000-0000BE1C0000}"/>
    <cellStyle name="Normal 3 7 5 2" xfId="1555" xr:uid="{00000000-0005-0000-0000-0000BF1C0000}"/>
    <cellStyle name="Normal 3 7 5 2 2" xfId="2381" xr:uid="{00000000-0005-0000-0000-0000C01C0000}"/>
    <cellStyle name="Normal 3 7 5 2 2 2" xfId="8329" xr:uid="{00000000-0005-0000-0000-0000C11C0000}"/>
    <cellStyle name="Normal 3 7 5 2 3" xfId="3987" xr:uid="{00000000-0005-0000-0000-0000C21C0000}"/>
    <cellStyle name="Normal 3 7 5 2 3 2" xfId="9619" xr:uid="{00000000-0005-0000-0000-0000C31C0000}"/>
    <cellStyle name="Normal 3 7 5 2 4" xfId="4879" xr:uid="{00000000-0005-0000-0000-0000C41C0000}"/>
    <cellStyle name="Normal 3 7 5 2 4 2" xfId="10501" xr:uid="{00000000-0005-0000-0000-0000C51C0000}"/>
    <cellStyle name="Normal 3 7 5 2 5" xfId="7509" xr:uid="{00000000-0005-0000-0000-0000C61C0000}"/>
    <cellStyle name="Normal 3 7 5 3" xfId="1067" xr:uid="{00000000-0005-0000-0000-0000C71C0000}"/>
    <cellStyle name="Normal 3 7 5 3 2" xfId="3501" xr:uid="{00000000-0005-0000-0000-0000C81C0000}"/>
    <cellStyle name="Normal 3 7 5 3 2 2" xfId="9139" xr:uid="{00000000-0005-0000-0000-0000C91C0000}"/>
    <cellStyle name="Normal 3 7 5 3 3" xfId="7029" xr:uid="{00000000-0005-0000-0000-0000CA1C0000}"/>
    <cellStyle name="Normal 3 7 5 4" xfId="1901" xr:uid="{00000000-0005-0000-0000-0000CB1C0000}"/>
    <cellStyle name="Normal 3 7 5 4 2" xfId="7849" xr:uid="{00000000-0005-0000-0000-0000CC1C0000}"/>
    <cellStyle name="Normal 3 7 5 5" xfId="3047" xr:uid="{00000000-0005-0000-0000-0000CD1C0000}"/>
    <cellStyle name="Normal 3 7 5 5 2" xfId="8705" xr:uid="{00000000-0005-0000-0000-0000CE1C0000}"/>
    <cellStyle name="Normal 3 7 5 6" xfId="4399" xr:uid="{00000000-0005-0000-0000-0000CF1C0000}"/>
    <cellStyle name="Normal 3 7 5 6 2" xfId="10021" xr:uid="{00000000-0005-0000-0000-0000D01C0000}"/>
    <cellStyle name="Normal 3 7 5 7" xfId="5201" xr:uid="{00000000-0005-0000-0000-0000D11C0000}"/>
    <cellStyle name="Normal 3 7 5 7 2" xfId="10770" xr:uid="{00000000-0005-0000-0000-0000D21C0000}"/>
    <cellStyle name="Normal 3 7 5 8" xfId="5802" xr:uid="{00000000-0005-0000-0000-0000D31C0000}"/>
    <cellStyle name="Normal 3 7 5 8 2" xfId="11139" xr:uid="{00000000-0005-0000-0000-0000D41C0000}"/>
    <cellStyle name="Normal 3 7 5 9" xfId="6170" xr:uid="{00000000-0005-0000-0000-0000D51C0000}"/>
    <cellStyle name="Normal 3 7 5 9 2" xfId="11506" xr:uid="{00000000-0005-0000-0000-0000D61C0000}"/>
    <cellStyle name="Normal 3 7 6" xfId="725" xr:uid="{00000000-0005-0000-0000-0000D71C0000}"/>
    <cellStyle name="Normal 3 7 6 10" xfId="6694" xr:uid="{00000000-0005-0000-0000-0000D81C0000}"/>
    <cellStyle name="Normal 3 7 6 2" xfId="1429" xr:uid="{00000000-0005-0000-0000-0000D91C0000}"/>
    <cellStyle name="Normal 3 7 6 2 2" xfId="2255" xr:uid="{00000000-0005-0000-0000-0000DA1C0000}"/>
    <cellStyle name="Normal 3 7 6 2 2 2" xfId="8203" xr:uid="{00000000-0005-0000-0000-0000DB1C0000}"/>
    <cellStyle name="Normal 3 7 6 2 3" xfId="3861" xr:uid="{00000000-0005-0000-0000-0000DC1C0000}"/>
    <cellStyle name="Normal 3 7 6 2 3 2" xfId="9493" xr:uid="{00000000-0005-0000-0000-0000DD1C0000}"/>
    <cellStyle name="Normal 3 7 6 2 4" xfId="4753" xr:uid="{00000000-0005-0000-0000-0000DE1C0000}"/>
    <cellStyle name="Normal 3 7 6 2 4 2" xfId="10375" xr:uid="{00000000-0005-0000-0000-0000DF1C0000}"/>
    <cellStyle name="Normal 3 7 6 2 5" xfId="7383" xr:uid="{00000000-0005-0000-0000-0000E01C0000}"/>
    <cellStyle name="Normal 3 7 6 3" xfId="936" xr:uid="{00000000-0005-0000-0000-0000E11C0000}"/>
    <cellStyle name="Normal 3 7 6 3 2" xfId="3370" xr:uid="{00000000-0005-0000-0000-0000E21C0000}"/>
    <cellStyle name="Normal 3 7 6 3 2 2" xfId="9011" xr:uid="{00000000-0005-0000-0000-0000E31C0000}"/>
    <cellStyle name="Normal 3 7 6 3 3" xfId="6901" xr:uid="{00000000-0005-0000-0000-0000E41C0000}"/>
    <cellStyle name="Normal 3 7 6 4" xfId="1773" xr:uid="{00000000-0005-0000-0000-0000E51C0000}"/>
    <cellStyle name="Normal 3 7 6 4 2" xfId="7721" xr:uid="{00000000-0005-0000-0000-0000E61C0000}"/>
    <cellStyle name="Normal 3 7 6 5" xfId="3159" xr:uid="{00000000-0005-0000-0000-0000E71C0000}"/>
    <cellStyle name="Normal 3 7 6 5 2" xfId="8804" xr:uid="{00000000-0005-0000-0000-0000E81C0000}"/>
    <cellStyle name="Normal 3 7 6 6" xfId="4271" xr:uid="{00000000-0005-0000-0000-0000E91C0000}"/>
    <cellStyle name="Normal 3 7 6 6 2" xfId="9893" xr:uid="{00000000-0005-0000-0000-0000EA1C0000}"/>
    <cellStyle name="Normal 3 7 6 7" xfId="5534" xr:uid="{00000000-0005-0000-0000-0000EB1C0000}"/>
    <cellStyle name="Normal 3 7 6 7 2" xfId="10871" xr:uid="{00000000-0005-0000-0000-0000EC1C0000}"/>
    <cellStyle name="Normal 3 7 6 8" xfId="5901" xr:uid="{00000000-0005-0000-0000-0000ED1C0000}"/>
    <cellStyle name="Normal 3 7 6 8 2" xfId="11238" xr:uid="{00000000-0005-0000-0000-0000EE1C0000}"/>
    <cellStyle name="Normal 3 7 6 9" xfId="6271" xr:uid="{00000000-0005-0000-0000-0000EF1C0000}"/>
    <cellStyle name="Normal 3 7 6 9 2" xfId="11605" xr:uid="{00000000-0005-0000-0000-0000F01C0000}"/>
    <cellStyle name="Normal 3 7 7" xfId="1203" xr:uid="{00000000-0005-0000-0000-0000F11C0000}"/>
    <cellStyle name="Normal 3 7 7 2" xfId="2029" xr:uid="{00000000-0005-0000-0000-0000F21C0000}"/>
    <cellStyle name="Normal 3 7 7 2 2" xfId="7977" xr:uid="{00000000-0005-0000-0000-0000F31C0000}"/>
    <cellStyle name="Normal 3 7 7 3" xfId="3635" xr:uid="{00000000-0005-0000-0000-0000F41C0000}"/>
    <cellStyle name="Normal 3 7 7 3 2" xfId="9267" xr:uid="{00000000-0005-0000-0000-0000F51C0000}"/>
    <cellStyle name="Normal 3 7 7 4" xfId="4527" xr:uid="{00000000-0005-0000-0000-0000F61C0000}"/>
    <cellStyle name="Normal 3 7 7 4 2" xfId="10149" xr:uid="{00000000-0005-0000-0000-0000F71C0000}"/>
    <cellStyle name="Normal 3 7 7 5" xfId="7157" xr:uid="{00000000-0005-0000-0000-0000F81C0000}"/>
    <cellStyle name="Normal 3 7 8" xfId="1303" xr:uid="{00000000-0005-0000-0000-0000F91C0000}"/>
    <cellStyle name="Normal 3 7 8 2" xfId="2129" xr:uid="{00000000-0005-0000-0000-0000FA1C0000}"/>
    <cellStyle name="Normal 3 7 8 2 2" xfId="8077" xr:uid="{00000000-0005-0000-0000-0000FB1C0000}"/>
    <cellStyle name="Normal 3 7 8 3" xfId="3735" xr:uid="{00000000-0005-0000-0000-0000FC1C0000}"/>
    <cellStyle name="Normal 3 7 8 3 2" xfId="9367" xr:uid="{00000000-0005-0000-0000-0000FD1C0000}"/>
    <cellStyle name="Normal 3 7 8 4" xfId="4627" xr:uid="{00000000-0005-0000-0000-0000FE1C0000}"/>
    <cellStyle name="Normal 3 7 8 4 2" xfId="10249" xr:uid="{00000000-0005-0000-0000-0000FF1C0000}"/>
    <cellStyle name="Normal 3 7 8 5" xfId="7257" xr:uid="{00000000-0005-0000-0000-0000001D0000}"/>
    <cellStyle name="Normal 3 7 9" xfId="1365" xr:uid="{00000000-0005-0000-0000-0000011D0000}"/>
    <cellStyle name="Normal 3 7 9 2" xfId="2191" xr:uid="{00000000-0005-0000-0000-0000021D0000}"/>
    <cellStyle name="Normal 3 7 9 2 2" xfId="8139" xr:uid="{00000000-0005-0000-0000-0000031D0000}"/>
    <cellStyle name="Normal 3 7 9 3" xfId="3797" xr:uid="{00000000-0005-0000-0000-0000041D0000}"/>
    <cellStyle name="Normal 3 7 9 3 2" xfId="9429" xr:uid="{00000000-0005-0000-0000-0000051D0000}"/>
    <cellStyle name="Normal 3 7 9 4" xfId="4689" xr:uid="{00000000-0005-0000-0000-0000061D0000}"/>
    <cellStyle name="Normal 3 7 9 4 2" xfId="10311" xr:uid="{00000000-0005-0000-0000-0000071D0000}"/>
    <cellStyle name="Normal 3 7 9 5" xfId="7319" xr:uid="{00000000-0005-0000-0000-0000081D0000}"/>
    <cellStyle name="Normal 3 8" xfId="173" xr:uid="{00000000-0005-0000-0000-0000091D0000}"/>
    <cellStyle name="Normal 3 8 10" xfId="5039" xr:uid="{00000000-0005-0000-0000-00000A1D0000}"/>
    <cellStyle name="Normal 3 8 10 2" xfId="10642" xr:uid="{00000000-0005-0000-0000-00000B1D0000}"/>
    <cellStyle name="Normal 3 8 11" xfId="5674" xr:uid="{00000000-0005-0000-0000-00000C1D0000}"/>
    <cellStyle name="Normal 3 8 11 2" xfId="11011" xr:uid="{00000000-0005-0000-0000-00000D1D0000}"/>
    <cellStyle name="Normal 3 8 12" xfId="6042" xr:uid="{00000000-0005-0000-0000-00000E1D0000}"/>
    <cellStyle name="Normal 3 8 12 2" xfId="11378" xr:uid="{00000000-0005-0000-0000-00000F1D0000}"/>
    <cellStyle name="Normal 3 8 13" xfId="6479" xr:uid="{00000000-0005-0000-0000-0000101D0000}"/>
    <cellStyle name="Normal 3 8 2" xfId="244" xr:uid="{00000000-0005-0000-0000-0000111D0000}"/>
    <cellStyle name="Normal 3 8 2 10" xfId="6107" xr:uid="{00000000-0005-0000-0000-0000121D0000}"/>
    <cellStyle name="Normal 3 8 2 10 2" xfId="11443" xr:uid="{00000000-0005-0000-0000-0000131D0000}"/>
    <cellStyle name="Normal 3 8 2 11" xfId="6544" xr:uid="{00000000-0005-0000-0000-0000141D0000}"/>
    <cellStyle name="Normal 3 8 2 2" xfId="800" xr:uid="{00000000-0005-0000-0000-0000151D0000}"/>
    <cellStyle name="Normal 3 8 2 2 2" xfId="1273" xr:uid="{00000000-0005-0000-0000-0000161D0000}"/>
    <cellStyle name="Normal 3 8 2 2 2 2" xfId="3705" xr:uid="{00000000-0005-0000-0000-0000171D0000}"/>
    <cellStyle name="Normal 3 8 2 2 2 2 2" xfId="9337" xr:uid="{00000000-0005-0000-0000-0000181D0000}"/>
    <cellStyle name="Normal 3 8 2 2 2 3" xfId="7227" xr:uid="{00000000-0005-0000-0000-0000191D0000}"/>
    <cellStyle name="Normal 3 8 2 2 3" xfId="2099" xr:uid="{00000000-0005-0000-0000-00001A1D0000}"/>
    <cellStyle name="Normal 3 8 2 2 3 2" xfId="8047" xr:uid="{00000000-0005-0000-0000-00001B1D0000}"/>
    <cellStyle name="Normal 3 8 2 2 4" xfId="3234" xr:uid="{00000000-0005-0000-0000-00001C1D0000}"/>
    <cellStyle name="Normal 3 8 2 2 4 2" xfId="8879" xr:uid="{00000000-0005-0000-0000-00001D1D0000}"/>
    <cellStyle name="Normal 3 8 2 2 5" xfId="4597" xr:uid="{00000000-0005-0000-0000-00001E1D0000}"/>
    <cellStyle name="Normal 3 8 2 2 5 2" xfId="10219" xr:uid="{00000000-0005-0000-0000-00001F1D0000}"/>
    <cellStyle name="Normal 3 8 2 2 6" xfId="5609" xr:uid="{00000000-0005-0000-0000-0000201D0000}"/>
    <cellStyle name="Normal 3 8 2 2 6 2" xfId="10946" xr:uid="{00000000-0005-0000-0000-0000211D0000}"/>
    <cellStyle name="Normal 3 8 2 2 7" xfId="5976" xr:uid="{00000000-0005-0000-0000-0000221D0000}"/>
    <cellStyle name="Normal 3 8 2 2 7 2" xfId="11313" xr:uid="{00000000-0005-0000-0000-0000231D0000}"/>
    <cellStyle name="Normal 3 8 2 2 8" xfId="6346" xr:uid="{00000000-0005-0000-0000-0000241D0000}"/>
    <cellStyle name="Normal 3 8 2 2 8 2" xfId="11680" xr:uid="{00000000-0005-0000-0000-0000251D0000}"/>
    <cellStyle name="Normal 3 8 2 2 9" xfId="6769" xr:uid="{00000000-0005-0000-0000-0000261D0000}"/>
    <cellStyle name="Normal 3 8 2 3" xfId="1504" xr:uid="{00000000-0005-0000-0000-0000271D0000}"/>
    <cellStyle name="Normal 3 8 2 3 2" xfId="2330" xr:uid="{00000000-0005-0000-0000-0000281D0000}"/>
    <cellStyle name="Normal 3 8 2 3 2 2" xfId="8278" xr:uid="{00000000-0005-0000-0000-0000291D0000}"/>
    <cellStyle name="Normal 3 8 2 3 3" xfId="3936" xr:uid="{00000000-0005-0000-0000-00002A1D0000}"/>
    <cellStyle name="Normal 3 8 2 3 3 2" xfId="9568" xr:uid="{00000000-0005-0000-0000-00002B1D0000}"/>
    <cellStyle name="Normal 3 8 2 3 4" xfId="4828" xr:uid="{00000000-0005-0000-0000-00002C1D0000}"/>
    <cellStyle name="Normal 3 8 2 3 4 2" xfId="10450" xr:uid="{00000000-0005-0000-0000-00002D1D0000}"/>
    <cellStyle name="Normal 3 8 2 3 5" xfId="7458" xr:uid="{00000000-0005-0000-0000-00002E1D0000}"/>
    <cellStyle name="Normal 3 8 2 4" xfId="1014" xr:uid="{00000000-0005-0000-0000-00002F1D0000}"/>
    <cellStyle name="Normal 3 8 2 4 2" xfId="3448" xr:uid="{00000000-0005-0000-0000-0000301D0000}"/>
    <cellStyle name="Normal 3 8 2 4 2 2" xfId="9086" xr:uid="{00000000-0005-0000-0000-0000311D0000}"/>
    <cellStyle name="Normal 3 8 2 4 3" xfId="6976" xr:uid="{00000000-0005-0000-0000-0000321D0000}"/>
    <cellStyle name="Normal 3 8 2 5" xfId="1848" xr:uid="{00000000-0005-0000-0000-0000331D0000}"/>
    <cellStyle name="Normal 3 8 2 5 2" xfId="7796" xr:uid="{00000000-0005-0000-0000-0000341D0000}"/>
    <cellStyle name="Normal 3 8 2 6" xfId="2984" xr:uid="{00000000-0005-0000-0000-0000351D0000}"/>
    <cellStyle name="Normal 3 8 2 6 2" xfId="8642" xr:uid="{00000000-0005-0000-0000-0000361D0000}"/>
    <cellStyle name="Normal 3 8 2 7" xfId="4346" xr:uid="{00000000-0005-0000-0000-0000371D0000}"/>
    <cellStyle name="Normal 3 8 2 7 2" xfId="9968" xr:uid="{00000000-0005-0000-0000-0000381D0000}"/>
    <cellStyle name="Normal 3 8 2 8" xfId="5110" xr:uid="{00000000-0005-0000-0000-0000391D0000}"/>
    <cellStyle name="Normal 3 8 2 8 2" xfId="10707" xr:uid="{00000000-0005-0000-0000-00003A1D0000}"/>
    <cellStyle name="Normal 3 8 2 9" xfId="5739" xr:uid="{00000000-0005-0000-0000-00003B1D0000}"/>
    <cellStyle name="Normal 3 8 2 9 2" xfId="11076" xr:uid="{00000000-0005-0000-0000-00003C1D0000}"/>
    <cellStyle name="Normal 3 8 3" xfId="370" xr:uid="{00000000-0005-0000-0000-00003D1D0000}"/>
    <cellStyle name="Normal 3 8 3 2" xfId="3067" xr:uid="{00000000-0005-0000-0000-00003E1D0000}"/>
    <cellStyle name="Normal 3 8 3 3" xfId="5262" xr:uid="{00000000-0005-0000-0000-00003F1D0000}"/>
    <cellStyle name="Normal 3 8 4" xfId="735" xr:uid="{00000000-0005-0000-0000-0000401D0000}"/>
    <cellStyle name="Normal 3 8 4 10" xfId="6704" xr:uid="{00000000-0005-0000-0000-0000411D0000}"/>
    <cellStyle name="Normal 3 8 4 2" xfId="1439" xr:uid="{00000000-0005-0000-0000-0000421D0000}"/>
    <cellStyle name="Normal 3 8 4 2 2" xfId="2265" xr:uid="{00000000-0005-0000-0000-0000431D0000}"/>
    <cellStyle name="Normal 3 8 4 2 2 2" xfId="8213" xr:uid="{00000000-0005-0000-0000-0000441D0000}"/>
    <cellStyle name="Normal 3 8 4 2 3" xfId="3871" xr:uid="{00000000-0005-0000-0000-0000451D0000}"/>
    <cellStyle name="Normal 3 8 4 2 3 2" xfId="9503" xr:uid="{00000000-0005-0000-0000-0000461D0000}"/>
    <cellStyle name="Normal 3 8 4 2 4" xfId="4763" xr:uid="{00000000-0005-0000-0000-0000471D0000}"/>
    <cellStyle name="Normal 3 8 4 2 4 2" xfId="10385" xr:uid="{00000000-0005-0000-0000-0000481D0000}"/>
    <cellStyle name="Normal 3 8 4 2 5" xfId="7393" xr:uid="{00000000-0005-0000-0000-0000491D0000}"/>
    <cellStyle name="Normal 3 8 4 3" xfId="948" xr:uid="{00000000-0005-0000-0000-00004A1D0000}"/>
    <cellStyle name="Normal 3 8 4 3 2" xfId="3382" xr:uid="{00000000-0005-0000-0000-00004B1D0000}"/>
    <cellStyle name="Normal 3 8 4 3 2 2" xfId="9021" xr:uid="{00000000-0005-0000-0000-00004C1D0000}"/>
    <cellStyle name="Normal 3 8 4 3 3" xfId="6911" xr:uid="{00000000-0005-0000-0000-00004D1D0000}"/>
    <cellStyle name="Normal 3 8 4 4" xfId="1783" xr:uid="{00000000-0005-0000-0000-00004E1D0000}"/>
    <cellStyle name="Normal 3 8 4 4 2" xfId="7731" xr:uid="{00000000-0005-0000-0000-00004F1D0000}"/>
    <cellStyle name="Normal 3 8 4 5" xfId="3169" xr:uid="{00000000-0005-0000-0000-0000501D0000}"/>
    <cellStyle name="Normal 3 8 4 5 2" xfId="8814" xr:uid="{00000000-0005-0000-0000-0000511D0000}"/>
    <cellStyle name="Normal 3 8 4 6" xfId="4281" xr:uid="{00000000-0005-0000-0000-0000521D0000}"/>
    <cellStyle name="Normal 3 8 4 6 2" xfId="9903" xr:uid="{00000000-0005-0000-0000-0000531D0000}"/>
    <cellStyle name="Normal 3 8 4 7" xfId="5544" xr:uid="{00000000-0005-0000-0000-0000541D0000}"/>
    <cellStyle name="Normal 3 8 4 7 2" xfId="10881" xr:uid="{00000000-0005-0000-0000-0000551D0000}"/>
    <cellStyle name="Normal 3 8 4 8" xfId="5911" xr:uid="{00000000-0005-0000-0000-0000561D0000}"/>
    <cellStyle name="Normal 3 8 4 8 2" xfId="11248" xr:uid="{00000000-0005-0000-0000-0000571D0000}"/>
    <cellStyle name="Normal 3 8 4 9" xfId="6281" xr:uid="{00000000-0005-0000-0000-0000581D0000}"/>
    <cellStyle name="Normal 3 8 4 9 2" xfId="11615" xr:uid="{00000000-0005-0000-0000-0000591D0000}"/>
    <cellStyle name="Normal 3 8 5" xfId="1227" xr:uid="{00000000-0005-0000-0000-00005A1D0000}"/>
    <cellStyle name="Normal 3 8 5 2" xfId="2053" xr:uid="{00000000-0005-0000-0000-00005B1D0000}"/>
    <cellStyle name="Normal 3 8 5 2 2" xfId="8001" xr:uid="{00000000-0005-0000-0000-00005C1D0000}"/>
    <cellStyle name="Normal 3 8 5 3" xfId="3659" xr:uid="{00000000-0005-0000-0000-00005D1D0000}"/>
    <cellStyle name="Normal 3 8 5 3 2" xfId="9291" xr:uid="{00000000-0005-0000-0000-00005E1D0000}"/>
    <cellStyle name="Normal 3 8 5 4" xfId="4551" xr:uid="{00000000-0005-0000-0000-00005F1D0000}"/>
    <cellStyle name="Normal 3 8 5 4 2" xfId="10173" xr:uid="{00000000-0005-0000-0000-0000601D0000}"/>
    <cellStyle name="Normal 3 8 5 5" xfId="7181" xr:uid="{00000000-0005-0000-0000-0000611D0000}"/>
    <cellStyle name="Normal 3 8 6" xfId="1327" xr:uid="{00000000-0005-0000-0000-0000621D0000}"/>
    <cellStyle name="Normal 3 8 6 2" xfId="2153" xr:uid="{00000000-0005-0000-0000-0000631D0000}"/>
    <cellStyle name="Normal 3 8 6 2 2" xfId="8101" xr:uid="{00000000-0005-0000-0000-0000641D0000}"/>
    <cellStyle name="Normal 3 8 6 3" xfId="3759" xr:uid="{00000000-0005-0000-0000-0000651D0000}"/>
    <cellStyle name="Normal 3 8 6 3 2" xfId="9391" xr:uid="{00000000-0005-0000-0000-0000661D0000}"/>
    <cellStyle name="Normal 3 8 6 4" xfId="4651" xr:uid="{00000000-0005-0000-0000-0000671D0000}"/>
    <cellStyle name="Normal 3 8 6 4 2" xfId="10273" xr:uid="{00000000-0005-0000-0000-0000681D0000}"/>
    <cellStyle name="Normal 3 8 6 5" xfId="7281" xr:uid="{00000000-0005-0000-0000-0000691D0000}"/>
    <cellStyle name="Normal 3 8 7" xfId="1389" xr:uid="{00000000-0005-0000-0000-00006A1D0000}"/>
    <cellStyle name="Normal 3 8 7 2" xfId="2215" xr:uid="{00000000-0005-0000-0000-00006B1D0000}"/>
    <cellStyle name="Normal 3 8 7 2 2" xfId="8163" xr:uid="{00000000-0005-0000-0000-00006C1D0000}"/>
    <cellStyle name="Normal 3 8 7 3" xfId="3821" xr:uid="{00000000-0005-0000-0000-00006D1D0000}"/>
    <cellStyle name="Normal 3 8 7 3 2" xfId="9453" xr:uid="{00000000-0005-0000-0000-00006E1D0000}"/>
    <cellStyle name="Normal 3 8 7 4" xfId="4713" xr:uid="{00000000-0005-0000-0000-00006F1D0000}"/>
    <cellStyle name="Normal 3 8 7 4 2" xfId="10335" xr:uid="{00000000-0005-0000-0000-0000701D0000}"/>
    <cellStyle name="Normal 3 8 7 5" xfId="7343" xr:uid="{00000000-0005-0000-0000-0000711D0000}"/>
    <cellStyle name="Normal 3 8 8" xfId="2913" xr:uid="{00000000-0005-0000-0000-0000721D0000}"/>
    <cellStyle name="Normal 3 8 8 2" xfId="8577" xr:uid="{00000000-0005-0000-0000-0000731D0000}"/>
    <cellStyle name="Normal 3 8 9" xfId="2583" xr:uid="{00000000-0005-0000-0000-0000741D0000}"/>
    <cellStyle name="Normal 3 9" xfId="560" xr:uid="{00000000-0005-0000-0000-0000751D0000}"/>
    <cellStyle name="Normal 3 9 2" xfId="1251" xr:uid="{00000000-0005-0000-0000-0000761D0000}"/>
    <cellStyle name="Normal 3 9 2 2" xfId="2077" xr:uid="{00000000-0005-0000-0000-0000771D0000}"/>
    <cellStyle name="Normal 3 9 2 2 2" xfId="8025" xr:uid="{00000000-0005-0000-0000-0000781D0000}"/>
    <cellStyle name="Normal 3 9 2 3" xfId="3683" xr:uid="{00000000-0005-0000-0000-0000791D0000}"/>
    <cellStyle name="Normal 3 9 2 3 2" xfId="9315" xr:uid="{00000000-0005-0000-0000-00007A1D0000}"/>
    <cellStyle name="Normal 3 9 2 4" xfId="4575" xr:uid="{00000000-0005-0000-0000-00007B1D0000}"/>
    <cellStyle name="Normal 3 9 2 4 2" xfId="10197" xr:uid="{00000000-0005-0000-0000-00007C1D0000}"/>
    <cellStyle name="Normal 3 9 2 5" xfId="7205" xr:uid="{00000000-0005-0000-0000-00007D1D0000}"/>
    <cellStyle name="Normal 3 9 3" xfId="2757" xr:uid="{00000000-0005-0000-0000-00007E1D0000}"/>
    <cellStyle name="Normal 3 9 4" xfId="5396" xr:uid="{00000000-0005-0000-0000-00007F1D0000}"/>
    <cellStyle name="Normal 30" xfId="567" xr:uid="{00000000-0005-0000-0000-0000801D0000}"/>
    <cellStyle name="Normal 30 2" xfId="568" xr:uid="{00000000-0005-0000-0000-0000811D0000}"/>
    <cellStyle name="Normal 30 2 2" xfId="2765" xr:uid="{00000000-0005-0000-0000-0000821D0000}"/>
    <cellStyle name="Normal 30 2 3" xfId="5404" xr:uid="{00000000-0005-0000-0000-0000831D0000}"/>
    <cellStyle name="Normal 30 3" xfId="2764" xr:uid="{00000000-0005-0000-0000-0000841D0000}"/>
    <cellStyle name="Normal 30 4" xfId="5403" xr:uid="{00000000-0005-0000-0000-0000851D0000}"/>
    <cellStyle name="Normal 31" xfId="569" xr:uid="{00000000-0005-0000-0000-0000861D0000}"/>
    <cellStyle name="Normal 31 2" xfId="570" xr:uid="{00000000-0005-0000-0000-0000871D0000}"/>
    <cellStyle name="Normal 31 2 2" xfId="2767" xr:uid="{00000000-0005-0000-0000-0000881D0000}"/>
    <cellStyle name="Normal 31 2 3" xfId="5406" xr:uid="{00000000-0005-0000-0000-0000891D0000}"/>
    <cellStyle name="Normal 31 3" xfId="2766" xr:uid="{00000000-0005-0000-0000-00008A1D0000}"/>
    <cellStyle name="Normal 31 4" xfId="5405" xr:uid="{00000000-0005-0000-0000-00008B1D0000}"/>
    <cellStyle name="Normal 32" xfId="571" xr:uid="{00000000-0005-0000-0000-00008C1D0000}"/>
    <cellStyle name="Normal 32 2" xfId="2768" xr:uid="{00000000-0005-0000-0000-00008D1D0000}"/>
    <cellStyle name="Normal 32 3" xfId="5407" xr:uid="{00000000-0005-0000-0000-00008E1D0000}"/>
    <cellStyle name="Normal 33" xfId="572" xr:uid="{00000000-0005-0000-0000-00008F1D0000}"/>
    <cellStyle name="Normal 33 2" xfId="2769" xr:uid="{00000000-0005-0000-0000-0000901D0000}"/>
    <cellStyle name="Normal 33 3" xfId="5408" xr:uid="{00000000-0005-0000-0000-0000911D0000}"/>
    <cellStyle name="Normal 34" xfId="573" xr:uid="{00000000-0005-0000-0000-0000921D0000}"/>
    <cellStyle name="Normal 34 2" xfId="2770" xr:uid="{00000000-0005-0000-0000-0000931D0000}"/>
    <cellStyle name="Normal 34 3" xfId="5409" xr:uid="{00000000-0005-0000-0000-0000941D0000}"/>
    <cellStyle name="Normal 35" xfId="574" xr:uid="{00000000-0005-0000-0000-0000951D0000}"/>
    <cellStyle name="Normal 35 2" xfId="2771" xr:uid="{00000000-0005-0000-0000-0000961D0000}"/>
    <cellStyle name="Normal 35 3" xfId="5410" xr:uid="{00000000-0005-0000-0000-0000971D0000}"/>
    <cellStyle name="Normal 36" xfId="575" xr:uid="{00000000-0005-0000-0000-0000981D0000}"/>
    <cellStyle name="Normal 36 2" xfId="2772" xr:uid="{00000000-0005-0000-0000-0000991D0000}"/>
    <cellStyle name="Normal 36 3" xfId="5411" xr:uid="{00000000-0005-0000-0000-00009A1D0000}"/>
    <cellStyle name="Normal 37" xfId="576" xr:uid="{00000000-0005-0000-0000-00009B1D0000}"/>
    <cellStyle name="Normal 37 2" xfId="2773" xr:uid="{00000000-0005-0000-0000-00009C1D0000}"/>
    <cellStyle name="Normal 37 3" xfId="5412" xr:uid="{00000000-0005-0000-0000-00009D1D0000}"/>
    <cellStyle name="Normal 38" xfId="577" xr:uid="{00000000-0005-0000-0000-00009E1D0000}"/>
    <cellStyle name="Normal 38 2" xfId="2774" xr:uid="{00000000-0005-0000-0000-00009F1D0000}"/>
    <cellStyle name="Normal 38 3" xfId="5413" xr:uid="{00000000-0005-0000-0000-0000A01D0000}"/>
    <cellStyle name="Normal 39" xfId="578" xr:uid="{00000000-0005-0000-0000-0000A11D0000}"/>
    <cellStyle name="Normal 39 2" xfId="2775" xr:uid="{00000000-0005-0000-0000-0000A21D0000}"/>
    <cellStyle name="Normal 39 3" xfId="5414" xr:uid="{00000000-0005-0000-0000-0000A31D0000}"/>
    <cellStyle name="Normal 4" xfId="126" xr:uid="{00000000-0005-0000-0000-0000A41D0000}"/>
    <cellStyle name="Normal 4 2" xfId="146" xr:uid="{00000000-0005-0000-0000-0000A51D0000}"/>
    <cellStyle name="Normal 4 2 2" xfId="580" xr:uid="{00000000-0005-0000-0000-0000A61D0000}"/>
    <cellStyle name="Normal 4 2 2 2" xfId="2777" xr:uid="{00000000-0005-0000-0000-0000A71D0000}"/>
    <cellStyle name="Normal 4 2 2 3" xfId="5416" xr:uid="{00000000-0005-0000-0000-0000A81D0000}"/>
    <cellStyle name="Normal 4 2 3" xfId="2515" xr:uid="{00000000-0005-0000-0000-0000A91D0000}"/>
    <cellStyle name="Normal 4 2 4" xfId="5017" xr:uid="{00000000-0005-0000-0000-0000AA1D0000}"/>
    <cellStyle name="Normal 4 3" xfId="131" xr:uid="{00000000-0005-0000-0000-0000AB1D0000}"/>
    <cellStyle name="Normal 4 3 2" xfId="2582" xr:uid="{00000000-0005-0000-0000-0000AC1D0000}"/>
    <cellStyle name="Normal 4 3 3" xfId="5015" xr:uid="{00000000-0005-0000-0000-0000AD1D0000}"/>
    <cellStyle name="Normal 4 4" xfId="354" xr:uid="{00000000-0005-0000-0000-0000AE1D0000}"/>
    <cellStyle name="Normal 4 4 2" xfId="2572" xr:uid="{00000000-0005-0000-0000-0000AF1D0000}"/>
    <cellStyle name="Normal 4 4 3" xfId="5254" xr:uid="{00000000-0005-0000-0000-0000B01D0000}"/>
    <cellStyle name="Normal 4 5" xfId="579" xr:uid="{00000000-0005-0000-0000-0000B11D0000}"/>
    <cellStyle name="Normal 4 5 2" xfId="2776" xr:uid="{00000000-0005-0000-0000-0000B21D0000}"/>
    <cellStyle name="Normal 4 5 3" xfId="5415" xr:uid="{00000000-0005-0000-0000-0000B31D0000}"/>
    <cellStyle name="Normal 4 6" xfId="2510" xr:uid="{00000000-0005-0000-0000-0000B41D0000}"/>
    <cellStyle name="Normal 4 7" xfId="5013" xr:uid="{00000000-0005-0000-0000-0000B51D0000}"/>
    <cellStyle name="Normal 4_TFRB" xfId="581" xr:uid="{00000000-0005-0000-0000-0000B61D0000}"/>
    <cellStyle name="Normal 40" xfId="582" xr:uid="{00000000-0005-0000-0000-0000B71D0000}"/>
    <cellStyle name="Normal 40 2" xfId="2778" xr:uid="{00000000-0005-0000-0000-0000B81D0000}"/>
    <cellStyle name="Normal 40 3" xfId="5417" xr:uid="{00000000-0005-0000-0000-0000B91D0000}"/>
    <cellStyle name="Normal 41" xfId="583" xr:uid="{00000000-0005-0000-0000-0000BA1D0000}"/>
    <cellStyle name="Normal 41 2" xfId="2779" xr:uid="{00000000-0005-0000-0000-0000BB1D0000}"/>
    <cellStyle name="Normal 41 3" xfId="5418" xr:uid="{00000000-0005-0000-0000-0000BC1D0000}"/>
    <cellStyle name="Normal 42" xfId="584" xr:uid="{00000000-0005-0000-0000-0000BD1D0000}"/>
    <cellStyle name="Normal 42 2" xfId="2780" xr:uid="{00000000-0005-0000-0000-0000BE1D0000}"/>
    <cellStyle name="Normal 42 3" xfId="5419" xr:uid="{00000000-0005-0000-0000-0000BF1D0000}"/>
    <cellStyle name="Normal 43" xfId="585" xr:uid="{00000000-0005-0000-0000-0000C01D0000}"/>
    <cellStyle name="Normal 43 2" xfId="2781" xr:uid="{00000000-0005-0000-0000-0000C11D0000}"/>
    <cellStyle name="Normal 43 3" xfId="5420" xr:uid="{00000000-0005-0000-0000-0000C21D0000}"/>
    <cellStyle name="Normal 44" xfId="586" xr:uid="{00000000-0005-0000-0000-0000C31D0000}"/>
    <cellStyle name="Normal 44 2" xfId="2782" xr:uid="{00000000-0005-0000-0000-0000C41D0000}"/>
    <cellStyle name="Normal 44 3" xfId="5421" xr:uid="{00000000-0005-0000-0000-0000C51D0000}"/>
    <cellStyle name="Normal 45" xfId="587" xr:uid="{00000000-0005-0000-0000-0000C61D0000}"/>
    <cellStyle name="Normal 45 2" xfId="2783" xr:uid="{00000000-0005-0000-0000-0000C71D0000}"/>
    <cellStyle name="Normal 45 3" xfId="5422" xr:uid="{00000000-0005-0000-0000-0000C81D0000}"/>
    <cellStyle name="Normal 46" xfId="588" xr:uid="{00000000-0005-0000-0000-0000C91D0000}"/>
    <cellStyle name="Normal 46 2" xfId="2784" xr:uid="{00000000-0005-0000-0000-0000CA1D0000}"/>
    <cellStyle name="Normal 46 3" xfId="5423" xr:uid="{00000000-0005-0000-0000-0000CB1D0000}"/>
    <cellStyle name="Normal 47" xfId="589" xr:uid="{00000000-0005-0000-0000-0000CC1D0000}"/>
    <cellStyle name="Normal 47 2" xfId="2785" xr:uid="{00000000-0005-0000-0000-0000CD1D0000}"/>
    <cellStyle name="Normal 47 3" xfId="5424" xr:uid="{00000000-0005-0000-0000-0000CE1D0000}"/>
    <cellStyle name="Normal 48" xfId="590" xr:uid="{00000000-0005-0000-0000-0000CF1D0000}"/>
    <cellStyle name="Normal 48 2" xfId="2786" xr:uid="{00000000-0005-0000-0000-0000D01D0000}"/>
    <cellStyle name="Normal 48 3" xfId="5425" xr:uid="{00000000-0005-0000-0000-0000D11D0000}"/>
    <cellStyle name="Normal 49" xfId="591" xr:uid="{00000000-0005-0000-0000-0000D21D0000}"/>
    <cellStyle name="Normal 49 2" xfId="2787" xr:uid="{00000000-0005-0000-0000-0000D31D0000}"/>
    <cellStyle name="Normal 49 3" xfId="5426" xr:uid="{00000000-0005-0000-0000-0000D41D0000}"/>
    <cellStyle name="Normal 5" xfId="148" xr:uid="{00000000-0005-0000-0000-0000D51D0000}"/>
    <cellStyle name="Normal 5 10" xfId="2517" xr:uid="{00000000-0005-0000-0000-0000D61D0000}"/>
    <cellStyle name="Normal 5 11" xfId="5018" xr:uid="{00000000-0005-0000-0000-0000D71D0000}"/>
    <cellStyle name="Normal 5 11 2" xfId="10628" xr:uid="{00000000-0005-0000-0000-0000D81D0000}"/>
    <cellStyle name="Normal 5 12" xfId="5660" xr:uid="{00000000-0005-0000-0000-0000D91D0000}"/>
    <cellStyle name="Normal 5 12 2" xfId="10997" xr:uid="{00000000-0005-0000-0000-0000DA1D0000}"/>
    <cellStyle name="Normal 5 13" xfId="6028" xr:uid="{00000000-0005-0000-0000-0000DB1D0000}"/>
    <cellStyle name="Normal 5 13 2" xfId="11364" xr:uid="{00000000-0005-0000-0000-0000DC1D0000}"/>
    <cellStyle name="Normal 5 14" xfId="6465" xr:uid="{00000000-0005-0000-0000-0000DD1D0000}"/>
    <cellStyle name="Normal 5 2" xfId="151" xr:uid="{00000000-0005-0000-0000-0000DE1D0000}"/>
    <cellStyle name="Normal 5 2 10" xfId="5662" xr:uid="{00000000-0005-0000-0000-0000DF1D0000}"/>
    <cellStyle name="Normal 5 2 10 2" xfId="10999" xr:uid="{00000000-0005-0000-0000-0000E01D0000}"/>
    <cellStyle name="Normal 5 2 11" xfId="6030" xr:uid="{00000000-0005-0000-0000-0000E11D0000}"/>
    <cellStyle name="Normal 5 2 11 2" xfId="11366" xr:uid="{00000000-0005-0000-0000-0000E21D0000}"/>
    <cellStyle name="Normal 5 2 12" xfId="6467" xr:uid="{00000000-0005-0000-0000-0000E31D0000}"/>
    <cellStyle name="Normal 5 2 2" xfId="161" xr:uid="{00000000-0005-0000-0000-0000E41D0000}"/>
    <cellStyle name="Normal 5 2 2 2" xfId="593" xr:uid="{00000000-0005-0000-0000-0000E51D0000}"/>
    <cellStyle name="Normal 5 2 2 2 2" xfId="3123" xr:uid="{00000000-0005-0000-0000-0000E61D0000}"/>
    <cellStyle name="Normal 5 2 2 2 3" xfId="5428" xr:uid="{00000000-0005-0000-0000-0000E71D0000}"/>
    <cellStyle name="Normal 5 2 2 3" xfId="2902" xr:uid="{00000000-0005-0000-0000-0000E81D0000}"/>
    <cellStyle name="Normal 5 2 2 4" xfId="2789" xr:uid="{00000000-0005-0000-0000-0000E91D0000}"/>
    <cellStyle name="Normal 5 2 2 5" xfId="5028" xr:uid="{00000000-0005-0000-0000-0000EA1D0000}"/>
    <cellStyle name="Normal 5 2 3" xfId="188" xr:uid="{00000000-0005-0000-0000-0000EB1D0000}"/>
    <cellStyle name="Normal 5 2 3 10" xfId="2928" xr:uid="{00000000-0005-0000-0000-0000EC1D0000}"/>
    <cellStyle name="Normal 5 2 3 10 2" xfId="8590" xr:uid="{00000000-0005-0000-0000-0000ED1D0000}"/>
    <cellStyle name="Normal 5 2 3 11" xfId="4294" xr:uid="{00000000-0005-0000-0000-0000EE1D0000}"/>
    <cellStyle name="Normal 5 2 3 11 2" xfId="9916" xr:uid="{00000000-0005-0000-0000-0000EF1D0000}"/>
    <cellStyle name="Normal 5 2 3 12" xfId="5054" xr:uid="{00000000-0005-0000-0000-0000F01D0000}"/>
    <cellStyle name="Normal 5 2 3 12 2" xfId="10655" xr:uid="{00000000-0005-0000-0000-0000F11D0000}"/>
    <cellStyle name="Normal 5 2 3 13" xfId="5687" xr:uid="{00000000-0005-0000-0000-0000F21D0000}"/>
    <cellStyle name="Normal 5 2 3 13 2" xfId="11024" xr:uid="{00000000-0005-0000-0000-0000F31D0000}"/>
    <cellStyle name="Normal 5 2 3 14" xfId="6055" xr:uid="{00000000-0005-0000-0000-0000F41D0000}"/>
    <cellStyle name="Normal 5 2 3 14 2" xfId="11391" xr:uid="{00000000-0005-0000-0000-0000F51D0000}"/>
    <cellStyle name="Normal 5 2 3 15" xfId="6492" xr:uid="{00000000-0005-0000-0000-0000F61D0000}"/>
    <cellStyle name="Normal 5 2 3 2" xfId="219" xr:uid="{00000000-0005-0000-0000-0000F71D0000}"/>
    <cellStyle name="Normal 5 2 3 2 10" xfId="4321" xr:uid="{00000000-0005-0000-0000-0000F81D0000}"/>
    <cellStyle name="Normal 5 2 3 2 10 2" xfId="9943" xr:uid="{00000000-0005-0000-0000-0000F91D0000}"/>
    <cellStyle name="Normal 5 2 3 2 11" xfId="5085" xr:uid="{00000000-0005-0000-0000-0000FA1D0000}"/>
    <cellStyle name="Normal 5 2 3 2 11 2" xfId="10682" xr:uid="{00000000-0005-0000-0000-0000FB1D0000}"/>
    <cellStyle name="Normal 5 2 3 2 12" xfId="5714" xr:uid="{00000000-0005-0000-0000-0000FC1D0000}"/>
    <cellStyle name="Normal 5 2 3 2 12 2" xfId="11051" xr:uid="{00000000-0005-0000-0000-0000FD1D0000}"/>
    <cellStyle name="Normal 5 2 3 2 13" xfId="6082" xr:uid="{00000000-0005-0000-0000-0000FE1D0000}"/>
    <cellStyle name="Normal 5 2 3 2 13 2" xfId="11418" xr:uid="{00000000-0005-0000-0000-0000FF1D0000}"/>
    <cellStyle name="Normal 5 2 3 2 14" xfId="6519" xr:uid="{00000000-0005-0000-0000-0000001E0000}"/>
    <cellStyle name="Normal 5 2 3 2 2" xfId="284" xr:uid="{00000000-0005-0000-0000-0000011E0000}"/>
    <cellStyle name="Normal 5 2 3 2 2 10" xfId="6147" xr:uid="{00000000-0005-0000-0000-0000021E0000}"/>
    <cellStyle name="Normal 5 2 3 2 2 10 2" xfId="11483" xr:uid="{00000000-0005-0000-0000-0000031E0000}"/>
    <cellStyle name="Normal 5 2 3 2 2 11" xfId="6584" xr:uid="{00000000-0005-0000-0000-0000041E0000}"/>
    <cellStyle name="Normal 5 2 3 2 2 2" xfId="840" xr:uid="{00000000-0005-0000-0000-0000051E0000}"/>
    <cellStyle name="Normal 5 2 3 2 2 2 2" xfId="1285" xr:uid="{00000000-0005-0000-0000-0000061E0000}"/>
    <cellStyle name="Normal 5 2 3 2 2 2 2 2" xfId="3717" xr:uid="{00000000-0005-0000-0000-0000071E0000}"/>
    <cellStyle name="Normal 5 2 3 2 2 2 2 2 2" xfId="9349" xr:uid="{00000000-0005-0000-0000-0000081E0000}"/>
    <cellStyle name="Normal 5 2 3 2 2 2 2 3" xfId="7239" xr:uid="{00000000-0005-0000-0000-0000091E0000}"/>
    <cellStyle name="Normal 5 2 3 2 2 2 3" xfId="2111" xr:uid="{00000000-0005-0000-0000-00000A1E0000}"/>
    <cellStyle name="Normal 5 2 3 2 2 2 3 2" xfId="8059" xr:uid="{00000000-0005-0000-0000-00000B1E0000}"/>
    <cellStyle name="Normal 5 2 3 2 2 2 4" xfId="3274" xr:uid="{00000000-0005-0000-0000-00000C1E0000}"/>
    <cellStyle name="Normal 5 2 3 2 2 2 4 2" xfId="8919" xr:uid="{00000000-0005-0000-0000-00000D1E0000}"/>
    <cellStyle name="Normal 5 2 3 2 2 2 5" xfId="4609" xr:uid="{00000000-0005-0000-0000-00000E1E0000}"/>
    <cellStyle name="Normal 5 2 3 2 2 2 5 2" xfId="10231" xr:uid="{00000000-0005-0000-0000-00000F1E0000}"/>
    <cellStyle name="Normal 5 2 3 2 2 2 6" xfId="5649" xr:uid="{00000000-0005-0000-0000-0000101E0000}"/>
    <cellStyle name="Normal 5 2 3 2 2 2 6 2" xfId="10986" xr:uid="{00000000-0005-0000-0000-0000111E0000}"/>
    <cellStyle name="Normal 5 2 3 2 2 2 7" xfId="6016" xr:uid="{00000000-0005-0000-0000-0000121E0000}"/>
    <cellStyle name="Normal 5 2 3 2 2 2 7 2" xfId="11353" xr:uid="{00000000-0005-0000-0000-0000131E0000}"/>
    <cellStyle name="Normal 5 2 3 2 2 2 8" xfId="6386" xr:uid="{00000000-0005-0000-0000-0000141E0000}"/>
    <cellStyle name="Normal 5 2 3 2 2 2 8 2" xfId="11720" xr:uid="{00000000-0005-0000-0000-0000151E0000}"/>
    <cellStyle name="Normal 5 2 3 2 2 2 9" xfId="6809" xr:uid="{00000000-0005-0000-0000-0000161E0000}"/>
    <cellStyle name="Normal 5 2 3 2 2 3" xfId="1544" xr:uid="{00000000-0005-0000-0000-0000171E0000}"/>
    <cellStyle name="Normal 5 2 3 2 2 3 2" xfId="2370" xr:uid="{00000000-0005-0000-0000-0000181E0000}"/>
    <cellStyle name="Normal 5 2 3 2 2 3 2 2" xfId="8318" xr:uid="{00000000-0005-0000-0000-0000191E0000}"/>
    <cellStyle name="Normal 5 2 3 2 2 3 3" xfId="3976" xr:uid="{00000000-0005-0000-0000-00001A1E0000}"/>
    <cellStyle name="Normal 5 2 3 2 2 3 3 2" xfId="9608" xr:uid="{00000000-0005-0000-0000-00001B1E0000}"/>
    <cellStyle name="Normal 5 2 3 2 2 3 4" xfId="4868" xr:uid="{00000000-0005-0000-0000-00001C1E0000}"/>
    <cellStyle name="Normal 5 2 3 2 2 3 4 2" xfId="10490" xr:uid="{00000000-0005-0000-0000-00001D1E0000}"/>
    <cellStyle name="Normal 5 2 3 2 2 3 5" xfId="7498" xr:uid="{00000000-0005-0000-0000-00001E1E0000}"/>
    <cellStyle name="Normal 5 2 3 2 2 4" xfId="1054" xr:uid="{00000000-0005-0000-0000-00001F1E0000}"/>
    <cellStyle name="Normal 5 2 3 2 2 4 2" xfId="3488" xr:uid="{00000000-0005-0000-0000-0000201E0000}"/>
    <cellStyle name="Normal 5 2 3 2 2 4 2 2" xfId="9126" xr:uid="{00000000-0005-0000-0000-0000211E0000}"/>
    <cellStyle name="Normal 5 2 3 2 2 4 3" xfId="7016" xr:uid="{00000000-0005-0000-0000-0000221E0000}"/>
    <cellStyle name="Normal 5 2 3 2 2 5" xfId="1888" xr:uid="{00000000-0005-0000-0000-0000231E0000}"/>
    <cellStyle name="Normal 5 2 3 2 2 5 2" xfId="7836" xr:uid="{00000000-0005-0000-0000-0000241E0000}"/>
    <cellStyle name="Normal 5 2 3 2 2 6" xfId="3024" xr:uid="{00000000-0005-0000-0000-0000251E0000}"/>
    <cellStyle name="Normal 5 2 3 2 2 6 2" xfId="8682" xr:uid="{00000000-0005-0000-0000-0000261E0000}"/>
    <cellStyle name="Normal 5 2 3 2 2 7" xfId="4386" xr:uid="{00000000-0005-0000-0000-0000271E0000}"/>
    <cellStyle name="Normal 5 2 3 2 2 7 2" xfId="10008" xr:uid="{00000000-0005-0000-0000-0000281E0000}"/>
    <cellStyle name="Normal 5 2 3 2 2 8" xfId="5150" xr:uid="{00000000-0005-0000-0000-0000291E0000}"/>
    <cellStyle name="Normal 5 2 3 2 2 8 2" xfId="10747" xr:uid="{00000000-0005-0000-0000-00002A1E0000}"/>
    <cellStyle name="Normal 5 2 3 2 2 9" xfId="5779" xr:uid="{00000000-0005-0000-0000-00002B1E0000}"/>
    <cellStyle name="Normal 5 2 3 2 2 9 2" xfId="11116" xr:uid="{00000000-0005-0000-0000-00002C1E0000}"/>
    <cellStyle name="Normal 5 2 3 2 3" xfId="775" xr:uid="{00000000-0005-0000-0000-00002D1E0000}"/>
    <cellStyle name="Normal 5 2 3 2 3 10" xfId="6744" xr:uid="{00000000-0005-0000-0000-00002E1E0000}"/>
    <cellStyle name="Normal 5 2 3 2 3 2" xfId="1479" xr:uid="{00000000-0005-0000-0000-00002F1E0000}"/>
    <cellStyle name="Normal 5 2 3 2 3 2 2" xfId="2305" xr:uid="{00000000-0005-0000-0000-0000301E0000}"/>
    <cellStyle name="Normal 5 2 3 2 3 2 2 2" xfId="8253" xr:uid="{00000000-0005-0000-0000-0000311E0000}"/>
    <cellStyle name="Normal 5 2 3 2 3 2 3" xfId="3911" xr:uid="{00000000-0005-0000-0000-0000321E0000}"/>
    <cellStyle name="Normal 5 2 3 2 3 2 3 2" xfId="9543" xr:uid="{00000000-0005-0000-0000-0000331E0000}"/>
    <cellStyle name="Normal 5 2 3 2 3 2 4" xfId="4803" xr:uid="{00000000-0005-0000-0000-0000341E0000}"/>
    <cellStyle name="Normal 5 2 3 2 3 2 4 2" xfId="10425" xr:uid="{00000000-0005-0000-0000-0000351E0000}"/>
    <cellStyle name="Normal 5 2 3 2 3 2 5" xfId="7433" xr:uid="{00000000-0005-0000-0000-0000361E0000}"/>
    <cellStyle name="Normal 5 2 3 2 3 3" xfId="1176" xr:uid="{00000000-0005-0000-0000-0000371E0000}"/>
    <cellStyle name="Normal 5 2 3 2 3 3 2" xfId="3609" xr:uid="{00000000-0005-0000-0000-0000381E0000}"/>
    <cellStyle name="Normal 5 2 3 2 3 3 2 2" xfId="9243" xr:uid="{00000000-0005-0000-0000-0000391E0000}"/>
    <cellStyle name="Normal 5 2 3 2 3 3 3" xfId="7133" xr:uid="{00000000-0005-0000-0000-00003A1E0000}"/>
    <cellStyle name="Normal 5 2 3 2 3 4" xfId="2005" xr:uid="{00000000-0005-0000-0000-00003B1E0000}"/>
    <cellStyle name="Normal 5 2 3 2 3 4 2" xfId="7953" xr:uid="{00000000-0005-0000-0000-00003C1E0000}"/>
    <cellStyle name="Normal 5 2 3 2 3 5" xfId="3209" xr:uid="{00000000-0005-0000-0000-00003D1E0000}"/>
    <cellStyle name="Normal 5 2 3 2 3 5 2" xfId="8854" xr:uid="{00000000-0005-0000-0000-00003E1E0000}"/>
    <cellStyle name="Normal 5 2 3 2 3 6" xfId="4503" xr:uid="{00000000-0005-0000-0000-00003F1E0000}"/>
    <cellStyle name="Normal 5 2 3 2 3 6 2" xfId="10125" xr:uid="{00000000-0005-0000-0000-0000401E0000}"/>
    <cellStyle name="Normal 5 2 3 2 3 7" xfId="5584" xr:uid="{00000000-0005-0000-0000-0000411E0000}"/>
    <cellStyle name="Normal 5 2 3 2 3 7 2" xfId="10921" xr:uid="{00000000-0005-0000-0000-0000421E0000}"/>
    <cellStyle name="Normal 5 2 3 2 3 8" xfId="5951" xr:uid="{00000000-0005-0000-0000-0000431E0000}"/>
    <cellStyle name="Normal 5 2 3 2 3 8 2" xfId="11288" xr:uid="{00000000-0005-0000-0000-0000441E0000}"/>
    <cellStyle name="Normal 5 2 3 2 3 9" xfId="6321" xr:uid="{00000000-0005-0000-0000-0000451E0000}"/>
    <cellStyle name="Normal 5 2 3 2 3 9 2" xfId="11655" xr:uid="{00000000-0005-0000-0000-0000461E0000}"/>
    <cellStyle name="Normal 5 2 3 2 4" xfId="1239" xr:uid="{00000000-0005-0000-0000-0000471E0000}"/>
    <cellStyle name="Normal 5 2 3 2 4 2" xfId="2065" xr:uid="{00000000-0005-0000-0000-0000481E0000}"/>
    <cellStyle name="Normal 5 2 3 2 4 2 2" xfId="8013" xr:uid="{00000000-0005-0000-0000-0000491E0000}"/>
    <cellStyle name="Normal 5 2 3 2 4 3" xfId="3671" xr:uid="{00000000-0005-0000-0000-00004A1E0000}"/>
    <cellStyle name="Normal 5 2 3 2 4 3 2" xfId="9303" xr:uid="{00000000-0005-0000-0000-00004B1E0000}"/>
    <cellStyle name="Normal 5 2 3 2 4 4" xfId="4563" xr:uid="{00000000-0005-0000-0000-00004C1E0000}"/>
    <cellStyle name="Normal 5 2 3 2 4 4 2" xfId="10185" xr:uid="{00000000-0005-0000-0000-00004D1E0000}"/>
    <cellStyle name="Normal 5 2 3 2 4 5" xfId="7193" xr:uid="{00000000-0005-0000-0000-00004E1E0000}"/>
    <cellStyle name="Normal 5 2 3 2 5" xfId="1339" xr:uid="{00000000-0005-0000-0000-00004F1E0000}"/>
    <cellStyle name="Normal 5 2 3 2 5 2" xfId="2165" xr:uid="{00000000-0005-0000-0000-0000501E0000}"/>
    <cellStyle name="Normal 5 2 3 2 5 2 2" xfId="8113" xr:uid="{00000000-0005-0000-0000-0000511E0000}"/>
    <cellStyle name="Normal 5 2 3 2 5 3" xfId="3771" xr:uid="{00000000-0005-0000-0000-0000521E0000}"/>
    <cellStyle name="Normal 5 2 3 2 5 3 2" xfId="9403" xr:uid="{00000000-0005-0000-0000-0000531E0000}"/>
    <cellStyle name="Normal 5 2 3 2 5 4" xfId="4663" xr:uid="{00000000-0005-0000-0000-0000541E0000}"/>
    <cellStyle name="Normal 5 2 3 2 5 4 2" xfId="10285" xr:uid="{00000000-0005-0000-0000-0000551E0000}"/>
    <cellStyle name="Normal 5 2 3 2 5 5" xfId="7293" xr:uid="{00000000-0005-0000-0000-0000561E0000}"/>
    <cellStyle name="Normal 5 2 3 2 6" xfId="1401" xr:uid="{00000000-0005-0000-0000-0000571E0000}"/>
    <cellStyle name="Normal 5 2 3 2 6 2" xfId="2227" xr:uid="{00000000-0005-0000-0000-0000581E0000}"/>
    <cellStyle name="Normal 5 2 3 2 6 2 2" xfId="8175" xr:uid="{00000000-0005-0000-0000-0000591E0000}"/>
    <cellStyle name="Normal 5 2 3 2 6 3" xfId="3833" xr:uid="{00000000-0005-0000-0000-00005A1E0000}"/>
    <cellStyle name="Normal 5 2 3 2 6 3 2" xfId="9465" xr:uid="{00000000-0005-0000-0000-00005B1E0000}"/>
    <cellStyle name="Normal 5 2 3 2 6 4" xfId="4725" xr:uid="{00000000-0005-0000-0000-00005C1E0000}"/>
    <cellStyle name="Normal 5 2 3 2 6 4 2" xfId="10347" xr:uid="{00000000-0005-0000-0000-00005D1E0000}"/>
    <cellStyle name="Normal 5 2 3 2 6 5" xfId="7355" xr:uid="{00000000-0005-0000-0000-00005E1E0000}"/>
    <cellStyle name="Normal 5 2 3 2 7" xfId="989" xr:uid="{00000000-0005-0000-0000-00005F1E0000}"/>
    <cellStyle name="Normal 5 2 3 2 7 2" xfId="3423" xr:uid="{00000000-0005-0000-0000-0000601E0000}"/>
    <cellStyle name="Normal 5 2 3 2 7 2 2" xfId="9061" xr:uid="{00000000-0005-0000-0000-0000611E0000}"/>
    <cellStyle name="Normal 5 2 3 2 7 3" xfId="6951" xr:uid="{00000000-0005-0000-0000-0000621E0000}"/>
    <cellStyle name="Normal 5 2 3 2 8" xfId="1823" xr:uid="{00000000-0005-0000-0000-0000631E0000}"/>
    <cellStyle name="Normal 5 2 3 2 8 2" xfId="7771" xr:uid="{00000000-0005-0000-0000-0000641E0000}"/>
    <cellStyle name="Normal 5 2 3 2 9" xfId="2959" xr:uid="{00000000-0005-0000-0000-0000651E0000}"/>
    <cellStyle name="Normal 5 2 3 2 9 2" xfId="8617" xr:uid="{00000000-0005-0000-0000-0000661E0000}"/>
    <cellStyle name="Normal 5 2 3 3" xfId="257" xr:uid="{00000000-0005-0000-0000-0000671E0000}"/>
    <cellStyle name="Normal 5 2 3 3 10" xfId="6120" xr:uid="{00000000-0005-0000-0000-0000681E0000}"/>
    <cellStyle name="Normal 5 2 3 3 10 2" xfId="11456" xr:uid="{00000000-0005-0000-0000-0000691E0000}"/>
    <cellStyle name="Normal 5 2 3 3 11" xfId="6557" xr:uid="{00000000-0005-0000-0000-00006A1E0000}"/>
    <cellStyle name="Normal 5 2 3 3 2" xfId="813" xr:uid="{00000000-0005-0000-0000-00006B1E0000}"/>
    <cellStyle name="Normal 5 2 3 3 2 2" xfId="1263" xr:uid="{00000000-0005-0000-0000-00006C1E0000}"/>
    <cellStyle name="Normal 5 2 3 3 2 2 2" xfId="3695" xr:uid="{00000000-0005-0000-0000-00006D1E0000}"/>
    <cellStyle name="Normal 5 2 3 3 2 2 2 2" xfId="9327" xr:uid="{00000000-0005-0000-0000-00006E1E0000}"/>
    <cellStyle name="Normal 5 2 3 3 2 2 3" xfId="7217" xr:uid="{00000000-0005-0000-0000-00006F1E0000}"/>
    <cellStyle name="Normal 5 2 3 3 2 3" xfId="2089" xr:uid="{00000000-0005-0000-0000-0000701E0000}"/>
    <cellStyle name="Normal 5 2 3 3 2 3 2" xfId="8037" xr:uid="{00000000-0005-0000-0000-0000711E0000}"/>
    <cellStyle name="Normal 5 2 3 3 2 4" xfId="3247" xr:uid="{00000000-0005-0000-0000-0000721E0000}"/>
    <cellStyle name="Normal 5 2 3 3 2 4 2" xfId="8892" xr:uid="{00000000-0005-0000-0000-0000731E0000}"/>
    <cellStyle name="Normal 5 2 3 3 2 5" xfId="4587" xr:uid="{00000000-0005-0000-0000-0000741E0000}"/>
    <cellStyle name="Normal 5 2 3 3 2 5 2" xfId="10209" xr:uid="{00000000-0005-0000-0000-0000751E0000}"/>
    <cellStyle name="Normal 5 2 3 3 2 6" xfId="5622" xr:uid="{00000000-0005-0000-0000-0000761E0000}"/>
    <cellStyle name="Normal 5 2 3 3 2 6 2" xfId="10959" xr:uid="{00000000-0005-0000-0000-0000771E0000}"/>
    <cellStyle name="Normal 5 2 3 3 2 7" xfId="5989" xr:uid="{00000000-0005-0000-0000-0000781E0000}"/>
    <cellStyle name="Normal 5 2 3 3 2 7 2" xfId="11326" xr:uid="{00000000-0005-0000-0000-0000791E0000}"/>
    <cellStyle name="Normal 5 2 3 3 2 8" xfId="6359" xr:uid="{00000000-0005-0000-0000-00007A1E0000}"/>
    <cellStyle name="Normal 5 2 3 3 2 8 2" xfId="11693" xr:uid="{00000000-0005-0000-0000-00007B1E0000}"/>
    <cellStyle name="Normal 5 2 3 3 2 9" xfId="6782" xr:uid="{00000000-0005-0000-0000-00007C1E0000}"/>
    <cellStyle name="Normal 5 2 3 3 3" xfId="1517" xr:uid="{00000000-0005-0000-0000-00007D1E0000}"/>
    <cellStyle name="Normal 5 2 3 3 3 2" xfId="2343" xr:uid="{00000000-0005-0000-0000-00007E1E0000}"/>
    <cellStyle name="Normal 5 2 3 3 3 2 2" xfId="8291" xr:uid="{00000000-0005-0000-0000-00007F1E0000}"/>
    <cellStyle name="Normal 5 2 3 3 3 3" xfId="3949" xr:uid="{00000000-0005-0000-0000-0000801E0000}"/>
    <cellStyle name="Normal 5 2 3 3 3 3 2" xfId="9581" xr:uid="{00000000-0005-0000-0000-0000811E0000}"/>
    <cellStyle name="Normal 5 2 3 3 3 4" xfId="4841" xr:uid="{00000000-0005-0000-0000-0000821E0000}"/>
    <cellStyle name="Normal 5 2 3 3 3 4 2" xfId="10463" xr:uid="{00000000-0005-0000-0000-0000831E0000}"/>
    <cellStyle name="Normal 5 2 3 3 3 5" xfId="7471" xr:uid="{00000000-0005-0000-0000-0000841E0000}"/>
    <cellStyle name="Normal 5 2 3 3 4" xfId="1027" xr:uid="{00000000-0005-0000-0000-0000851E0000}"/>
    <cellStyle name="Normal 5 2 3 3 4 2" xfId="3461" xr:uid="{00000000-0005-0000-0000-0000861E0000}"/>
    <cellStyle name="Normal 5 2 3 3 4 2 2" xfId="9099" xr:uid="{00000000-0005-0000-0000-0000871E0000}"/>
    <cellStyle name="Normal 5 2 3 3 4 3" xfId="6989" xr:uid="{00000000-0005-0000-0000-0000881E0000}"/>
    <cellStyle name="Normal 5 2 3 3 5" xfId="1861" xr:uid="{00000000-0005-0000-0000-0000891E0000}"/>
    <cellStyle name="Normal 5 2 3 3 5 2" xfId="7809" xr:uid="{00000000-0005-0000-0000-00008A1E0000}"/>
    <cellStyle name="Normal 5 2 3 3 6" xfId="2997" xr:uid="{00000000-0005-0000-0000-00008B1E0000}"/>
    <cellStyle name="Normal 5 2 3 3 6 2" xfId="8655" xr:uid="{00000000-0005-0000-0000-00008C1E0000}"/>
    <cellStyle name="Normal 5 2 3 3 7" xfId="4359" xr:uid="{00000000-0005-0000-0000-00008D1E0000}"/>
    <cellStyle name="Normal 5 2 3 3 7 2" xfId="9981" xr:uid="{00000000-0005-0000-0000-00008E1E0000}"/>
    <cellStyle name="Normal 5 2 3 3 8" xfId="5123" xr:uid="{00000000-0005-0000-0000-00008F1E0000}"/>
    <cellStyle name="Normal 5 2 3 3 8 2" xfId="10720" xr:uid="{00000000-0005-0000-0000-0000901E0000}"/>
    <cellStyle name="Normal 5 2 3 3 9" xfId="5752" xr:uid="{00000000-0005-0000-0000-0000911E0000}"/>
    <cellStyle name="Normal 5 2 3 3 9 2" xfId="11089" xr:uid="{00000000-0005-0000-0000-0000921E0000}"/>
    <cellStyle name="Normal 5 2 3 4" xfId="748" xr:uid="{00000000-0005-0000-0000-0000931E0000}"/>
    <cellStyle name="Normal 5 2 3 4 10" xfId="6717" xr:uid="{00000000-0005-0000-0000-0000941E0000}"/>
    <cellStyle name="Normal 5 2 3 4 2" xfId="1452" xr:uid="{00000000-0005-0000-0000-0000951E0000}"/>
    <cellStyle name="Normal 5 2 3 4 2 2" xfId="2278" xr:uid="{00000000-0005-0000-0000-0000961E0000}"/>
    <cellStyle name="Normal 5 2 3 4 2 2 2" xfId="8226" xr:uid="{00000000-0005-0000-0000-0000971E0000}"/>
    <cellStyle name="Normal 5 2 3 4 2 3" xfId="3884" xr:uid="{00000000-0005-0000-0000-0000981E0000}"/>
    <cellStyle name="Normal 5 2 3 4 2 3 2" xfId="9516" xr:uid="{00000000-0005-0000-0000-0000991E0000}"/>
    <cellStyle name="Normal 5 2 3 4 2 4" xfId="4776" xr:uid="{00000000-0005-0000-0000-00009A1E0000}"/>
    <cellStyle name="Normal 5 2 3 4 2 4 2" xfId="10398" xr:uid="{00000000-0005-0000-0000-00009B1E0000}"/>
    <cellStyle name="Normal 5 2 3 4 2 5" xfId="7406" xr:uid="{00000000-0005-0000-0000-00009C1E0000}"/>
    <cellStyle name="Normal 5 2 3 4 3" xfId="1083" xr:uid="{00000000-0005-0000-0000-00009D1E0000}"/>
    <cellStyle name="Normal 5 2 3 4 3 2" xfId="3517" xr:uid="{00000000-0005-0000-0000-00009E1E0000}"/>
    <cellStyle name="Normal 5 2 3 4 3 2 2" xfId="9155" xr:uid="{00000000-0005-0000-0000-00009F1E0000}"/>
    <cellStyle name="Normal 5 2 3 4 3 3" xfId="7045" xr:uid="{00000000-0005-0000-0000-0000A01E0000}"/>
    <cellStyle name="Normal 5 2 3 4 4" xfId="1917" xr:uid="{00000000-0005-0000-0000-0000A11E0000}"/>
    <cellStyle name="Normal 5 2 3 4 4 2" xfId="7865" xr:uid="{00000000-0005-0000-0000-0000A21E0000}"/>
    <cellStyle name="Normal 5 2 3 4 5" xfId="3182" xr:uid="{00000000-0005-0000-0000-0000A31E0000}"/>
    <cellStyle name="Normal 5 2 3 4 5 2" xfId="8827" xr:uid="{00000000-0005-0000-0000-0000A41E0000}"/>
    <cellStyle name="Normal 5 2 3 4 6" xfId="4415" xr:uid="{00000000-0005-0000-0000-0000A51E0000}"/>
    <cellStyle name="Normal 5 2 3 4 6 2" xfId="10037" xr:uid="{00000000-0005-0000-0000-0000A61E0000}"/>
    <cellStyle name="Normal 5 2 3 4 7" xfId="5557" xr:uid="{00000000-0005-0000-0000-0000A71E0000}"/>
    <cellStyle name="Normal 5 2 3 4 7 2" xfId="10894" xr:uid="{00000000-0005-0000-0000-0000A81E0000}"/>
    <cellStyle name="Normal 5 2 3 4 8" xfId="5924" xr:uid="{00000000-0005-0000-0000-0000A91E0000}"/>
    <cellStyle name="Normal 5 2 3 4 8 2" xfId="11261" xr:uid="{00000000-0005-0000-0000-0000AA1E0000}"/>
    <cellStyle name="Normal 5 2 3 4 9" xfId="6294" xr:uid="{00000000-0005-0000-0000-0000AB1E0000}"/>
    <cellStyle name="Normal 5 2 3 4 9 2" xfId="11628" xr:uid="{00000000-0005-0000-0000-0000AC1E0000}"/>
    <cellStyle name="Normal 5 2 3 5" xfId="1201" xr:uid="{00000000-0005-0000-0000-0000AD1E0000}"/>
    <cellStyle name="Normal 5 2 3 5 2" xfId="2027" xr:uid="{00000000-0005-0000-0000-0000AE1E0000}"/>
    <cellStyle name="Normal 5 2 3 5 2 2" xfId="7975" xr:uid="{00000000-0005-0000-0000-0000AF1E0000}"/>
    <cellStyle name="Normal 5 2 3 5 3" xfId="3633" xr:uid="{00000000-0005-0000-0000-0000B01E0000}"/>
    <cellStyle name="Normal 5 2 3 5 3 2" xfId="9265" xr:uid="{00000000-0005-0000-0000-0000B11E0000}"/>
    <cellStyle name="Normal 5 2 3 5 4" xfId="4525" xr:uid="{00000000-0005-0000-0000-0000B21E0000}"/>
    <cellStyle name="Normal 5 2 3 5 4 2" xfId="10147" xr:uid="{00000000-0005-0000-0000-0000B31E0000}"/>
    <cellStyle name="Normal 5 2 3 5 5" xfId="7155" xr:uid="{00000000-0005-0000-0000-0000B41E0000}"/>
    <cellStyle name="Normal 5 2 3 6" xfId="1301" xr:uid="{00000000-0005-0000-0000-0000B51E0000}"/>
    <cellStyle name="Normal 5 2 3 6 2" xfId="2127" xr:uid="{00000000-0005-0000-0000-0000B61E0000}"/>
    <cellStyle name="Normal 5 2 3 6 2 2" xfId="8075" xr:uid="{00000000-0005-0000-0000-0000B71E0000}"/>
    <cellStyle name="Normal 5 2 3 6 3" xfId="3733" xr:uid="{00000000-0005-0000-0000-0000B81E0000}"/>
    <cellStyle name="Normal 5 2 3 6 3 2" xfId="9365" xr:uid="{00000000-0005-0000-0000-0000B91E0000}"/>
    <cellStyle name="Normal 5 2 3 6 4" xfId="4625" xr:uid="{00000000-0005-0000-0000-0000BA1E0000}"/>
    <cellStyle name="Normal 5 2 3 6 4 2" xfId="10247" xr:uid="{00000000-0005-0000-0000-0000BB1E0000}"/>
    <cellStyle name="Normal 5 2 3 6 5" xfId="7255" xr:uid="{00000000-0005-0000-0000-0000BC1E0000}"/>
    <cellStyle name="Normal 5 2 3 7" xfId="1363" xr:uid="{00000000-0005-0000-0000-0000BD1E0000}"/>
    <cellStyle name="Normal 5 2 3 7 2" xfId="2189" xr:uid="{00000000-0005-0000-0000-0000BE1E0000}"/>
    <cellStyle name="Normal 5 2 3 7 2 2" xfId="8137" xr:uid="{00000000-0005-0000-0000-0000BF1E0000}"/>
    <cellStyle name="Normal 5 2 3 7 3" xfId="3795" xr:uid="{00000000-0005-0000-0000-0000C01E0000}"/>
    <cellStyle name="Normal 5 2 3 7 3 2" xfId="9427" xr:uid="{00000000-0005-0000-0000-0000C11E0000}"/>
    <cellStyle name="Normal 5 2 3 7 4" xfId="4687" xr:uid="{00000000-0005-0000-0000-0000C21E0000}"/>
    <cellStyle name="Normal 5 2 3 7 4 2" xfId="10309" xr:uid="{00000000-0005-0000-0000-0000C31E0000}"/>
    <cellStyle name="Normal 5 2 3 7 5" xfId="7317" xr:uid="{00000000-0005-0000-0000-0000C41E0000}"/>
    <cellStyle name="Normal 5 2 3 8" xfId="962" xr:uid="{00000000-0005-0000-0000-0000C51E0000}"/>
    <cellStyle name="Normal 5 2 3 8 2" xfId="3396" xr:uid="{00000000-0005-0000-0000-0000C61E0000}"/>
    <cellStyle name="Normal 5 2 3 8 2 2" xfId="9034" xr:uid="{00000000-0005-0000-0000-0000C71E0000}"/>
    <cellStyle name="Normal 5 2 3 8 3" xfId="6924" xr:uid="{00000000-0005-0000-0000-0000C81E0000}"/>
    <cellStyle name="Normal 5 2 3 9" xfId="1796" xr:uid="{00000000-0005-0000-0000-0000C91E0000}"/>
    <cellStyle name="Normal 5 2 3 9 2" xfId="7744" xr:uid="{00000000-0005-0000-0000-0000CA1E0000}"/>
    <cellStyle name="Normal 5 2 4" xfId="210" xr:uid="{00000000-0005-0000-0000-0000CB1E0000}"/>
    <cellStyle name="Normal 5 2 4 10" xfId="4314" xr:uid="{00000000-0005-0000-0000-0000CC1E0000}"/>
    <cellStyle name="Normal 5 2 4 10 2" xfId="9936" xr:uid="{00000000-0005-0000-0000-0000CD1E0000}"/>
    <cellStyle name="Normal 5 2 4 11" xfId="5076" xr:uid="{00000000-0005-0000-0000-0000CE1E0000}"/>
    <cellStyle name="Normal 5 2 4 11 2" xfId="10675" xr:uid="{00000000-0005-0000-0000-0000CF1E0000}"/>
    <cellStyle name="Normal 5 2 4 12" xfId="5707" xr:uid="{00000000-0005-0000-0000-0000D01E0000}"/>
    <cellStyle name="Normal 5 2 4 12 2" xfId="11044" xr:uid="{00000000-0005-0000-0000-0000D11E0000}"/>
    <cellStyle name="Normal 5 2 4 13" xfId="6075" xr:uid="{00000000-0005-0000-0000-0000D21E0000}"/>
    <cellStyle name="Normal 5 2 4 13 2" xfId="11411" xr:uid="{00000000-0005-0000-0000-0000D31E0000}"/>
    <cellStyle name="Normal 5 2 4 14" xfId="6512" xr:uid="{00000000-0005-0000-0000-0000D41E0000}"/>
    <cellStyle name="Normal 5 2 4 2" xfId="277" xr:uid="{00000000-0005-0000-0000-0000D51E0000}"/>
    <cellStyle name="Normal 5 2 4 2 10" xfId="6140" xr:uid="{00000000-0005-0000-0000-0000D61E0000}"/>
    <cellStyle name="Normal 5 2 4 2 10 2" xfId="11476" xr:uid="{00000000-0005-0000-0000-0000D71E0000}"/>
    <cellStyle name="Normal 5 2 4 2 11" xfId="6577" xr:uid="{00000000-0005-0000-0000-0000D81E0000}"/>
    <cellStyle name="Normal 5 2 4 2 2" xfId="833" xr:uid="{00000000-0005-0000-0000-0000D91E0000}"/>
    <cellStyle name="Normal 5 2 4 2 2 2" xfId="1268" xr:uid="{00000000-0005-0000-0000-0000DA1E0000}"/>
    <cellStyle name="Normal 5 2 4 2 2 2 2" xfId="3700" xr:uid="{00000000-0005-0000-0000-0000DB1E0000}"/>
    <cellStyle name="Normal 5 2 4 2 2 2 2 2" xfId="9332" xr:uid="{00000000-0005-0000-0000-0000DC1E0000}"/>
    <cellStyle name="Normal 5 2 4 2 2 2 3" xfId="7222" xr:uid="{00000000-0005-0000-0000-0000DD1E0000}"/>
    <cellStyle name="Normal 5 2 4 2 2 3" xfId="2094" xr:uid="{00000000-0005-0000-0000-0000DE1E0000}"/>
    <cellStyle name="Normal 5 2 4 2 2 3 2" xfId="8042" xr:uid="{00000000-0005-0000-0000-0000DF1E0000}"/>
    <cellStyle name="Normal 5 2 4 2 2 4" xfId="3267" xr:uid="{00000000-0005-0000-0000-0000E01E0000}"/>
    <cellStyle name="Normal 5 2 4 2 2 4 2" xfId="8912" xr:uid="{00000000-0005-0000-0000-0000E11E0000}"/>
    <cellStyle name="Normal 5 2 4 2 2 5" xfId="4592" xr:uid="{00000000-0005-0000-0000-0000E21E0000}"/>
    <cellStyle name="Normal 5 2 4 2 2 5 2" xfId="10214" xr:uid="{00000000-0005-0000-0000-0000E31E0000}"/>
    <cellStyle name="Normal 5 2 4 2 2 6" xfId="5642" xr:uid="{00000000-0005-0000-0000-0000E41E0000}"/>
    <cellStyle name="Normal 5 2 4 2 2 6 2" xfId="10979" xr:uid="{00000000-0005-0000-0000-0000E51E0000}"/>
    <cellStyle name="Normal 5 2 4 2 2 7" xfId="6009" xr:uid="{00000000-0005-0000-0000-0000E61E0000}"/>
    <cellStyle name="Normal 5 2 4 2 2 7 2" xfId="11346" xr:uid="{00000000-0005-0000-0000-0000E71E0000}"/>
    <cellStyle name="Normal 5 2 4 2 2 8" xfId="6379" xr:uid="{00000000-0005-0000-0000-0000E81E0000}"/>
    <cellStyle name="Normal 5 2 4 2 2 8 2" xfId="11713" xr:uid="{00000000-0005-0000-0000-0000E91E0000}"/>
    <cellStyle name="Normal 5 2 4 2 2 9" xfId="6802" xr:uid="{00000000-0005-0000-0000-0000EA1E0000}"/>
    <cellStyle name="Normal 5 2 4 2 3" xfId="1537" xr:uid="{00000000-0005-0000-0000-0000EB1E0000}"/>
    <cellStyle name="Normal 5 2 4 2 3 2" xfId="2363" xr:uid="{00000000-0005-0000-0000-0000EC1E0000}"/>
    <cellStyle name="Normal 5 2 4 2 3 2 2" xfId="8311" xr:uid="{00000000-0005-0000-0000-0000ED1E0000}"/>
    <cellStyle name="Normal 5 2 4 2 3 3" xfId="3969" xr:uid="{00000000-0005-0000-0000-0000EE1E0000}"/>
    <cellStyle name="Normal 5 2 4 2 3 3 2" xfId="9601" xr:uid="{00000000-0005-0000-0000-0000EF1E0000}"/>
    <cellStyle name="Normal 5 2 4 2 3 4" xfId="4861" xr:uid="{00000000-0005-0000-0000-0000F01E0000}"/>
    <cellStyle name="Normal 5 2 4 2 3 4 2" xfId="10483" xr:uid="{00000000-0005-0000-0000-0000F11E0000}"/>
    <cellStyle name="Normal 5 2 4 2 3 5" xfId="7491" xr:uid="{00000000-0005-0000-0000-0000F21E0000}"/>
    <cellStyle name="Normal 5 2 4 2 4" xfId="1047" xr:uid="{00000000-0005-0000-0000-0000F31E0000}"/>
    <cellStyle name="Normal 5 2 4 2 4 2" xfId="3481" xr:uid="{00000000-0005-0000-0000-0000F41E0000}"/>
    <cellStyle name="Normal 5 2 4 2 4 2 2" xfId="9119" xr:uid="{00000000-0005-0000-0000-0000F51E0000}"/>
    <cellStyle name="Normal 5 2 4 2 4 3" xfId="7009" xr:uid="{00000000-0005-0000-0000-0000F61E0000}"/>
    <cellStyle name="Normal 5 2 4 2 5" xfId="1881" xr:uid="{00000000-0005-0000-0000-0000F71E0000}"/>
    <cellStyle name="Normal 5 2 4 2 5 2" xfId="7829" xr:uid="{00000000-0005-0000-0000-0000F81E0000}"/>
    <cellStyle name="Normal 5 2 4 2 6" xfId="3017" xr:uid="{00000000-0005-0000-0000-0000F91E0000}"/>
    <cellStyle name="Normal 5 2 4 2 6 2" xfId="8675" xr:uid="{00000000-0005-0000-0000-0000FA1E0000}"/>
    <cellStyle name="Normal 5 2 4 2 7" xfId="4379" xr:uid="{00000000-0005-0000-0000-0000FB1E0000}"/>
    <cellStyle name="Normal 5 2 4 2 7 2" xfId="10001" xr:uid="{00000000-0005-0000-0000-0000FC1E0000}"/>
    <cellStyle name="Normal 5 2 4 2 8" xfId="5143" xr:uid="{00000000-0005-0000-0000-0000FD1E0000}"/>
    <cellStyle name="Normal 5 2 4 2 8 2" xfId="10740" xr:uid="{00000000-0005-0000-0000-0000FE1E0000}"/>
    <cellStyle name="Normal 5 2 4 2 9" xfId="5772" xr:uid="{00000000-0005-0000-0000-0000FF1E0000}"/>
    <cellStyle name="Normal 5 2 4 2 9 2" xfId="11109" xr:uid="{00000000-0005-0000-0000-0000001F0000}"/>
    <cellStyle name="Normal 5 2 4 3" xfId="768" xr:uid="{00000000-0005-0000-0000-0000011F0000}"/>
    <cellStyle name="Normal 5 2 4 3 10" xfId="6737" xr:uid="{00000000-0005-0000-0000-0000021F0000}"/>
    <cellStyle name="Normal 5 2 4 3 2" xfId="1472" xr:uid="{00000000-0005-0000-0000-0000031F0000}"/>
    <cellStyle name="Normal 5 2 4 3 2 2" xfId="2298" xr:uid="{00000000-0005-0000-0000-0000041F0000}"/>
    <cellStyle name="Normal 5 2 4 3 2 2 2" xfId="8246" xr:uid="{00000000-0005-0000-0000-0000051F0000}"/>
    <cellStyle name="Normal 5 2 4 3 2 3" xfId="3904" xr:uid="{00000000-0005-0000-0000-0000061F0000}"/>
    <cellStyle name="Normal 5 2 4 3 2 3 2" xfId="9536" xr:uid="{00000000-0005-0000-0000-0000071F0000}"/>
    <cellStyle name="Normal 5 2 4 3 2 4" xfId="4796" xr:uid="{00000000-0005-0000-0000-0000081F0000}"/>
    <cellStyle name="Normal 5 2 4 3 2 4 2" xfId="10418" xr:uid="{00000000-0005-0000-0000-0000091F0000}"/>
    <cellStyle name="Normal 5 2 4 3 2 5" xfId="7426" xr:uid="{00000000-0005-0000-0000-00000A1F0000}"/>
    <cellStyle name="Normal 5 2 4 3 3" xfId="1179" xr:uid="{00000000-0005-0000-0000-00000B1F0000}"/>
    <cellStyle name="Normal 5 2 4 3 3 2" xfId="3612" xr:uid="{00000000-0005-0000-0000-00000C1F0000}"/>
    <cellStyle name="Normal 5 2 4 3 3 2 2" xfId="9246" xr:uid="{00000000-0005-0000-0000-00000D1F0000}"/>
    <cellStyle name="Normal 5 2 4 3 3 3" xfId="7136" xr:uid="{00000000-0005-0000-0000-00000E1F0000}"/>
    <cellStyle name="Normal 5 2 4 3 4" xfId="2008" xr:uid="{00000000-0005-0000-0000-00000F1F0000}"/>
    <cellStyle name="Normal 5 2 4 3 4 2" xfId="7956" xr:uid="{00000000-0005-0000-0000-0000101F0000}"/>
    <cellStyle name="Normal 5 2 4 3 5" xfId="3202" xr:uid="{00000000-0005-0000-0000-0000111F0000}"/>
    <cellStyle name="Normal 5 2 4 3 5 2" xfId="8847" xr:uid="{00000000-0005-0000-0000-0000121F0000}"/>
    <cellStyle name="Normal 5 2 4 3 6" xfId="4506" xr:uid="{00000000-0005-0000-0000-0000131F0000}"/>
    <cellStyle name="Normal 5 2 4 3 6 2" xfId="10128" xr:uid="{00000000-0005-0000-0000-0000141F0000}"/>
    <cellStyle name="Normal 5 2 4 3 7" xfId="5577" xr:uid="{00000000-0005-0000-0000-0000151F0000}"/>
    <cellStyle name="Normal 5 2 4 3 7 2" xfId="10914" xr:uid="{00000000-0005-0000-0000-0000161F0000}"/>
    <cellStyle name="Normal 5 2 4 3 8" xfId="5944" xr:uid="{00000000-0005-0000-0000-0000171F0000}"/>
    <cellStyle name="Normal 5 2 4 3 8 2" xfId="11281" xr:uid="{00000000-0005-0000-0000-0000181F0000}"/>
    <cellStyle name="Normal 5 2 4 3 9" xfId="6314" xr:uid="{00000000-0005-0000-0000-0000191F0000}"/>
    <cellStyle name="Normal 5 2 4 3 9 2" xfId="11648" xr:uid="{00000000-0005-0000-0000-00001A1F0000}"/>
    <cellStyle name="Normal 5 2 4 4" xfId="1215" xr:uid="{00000000-0005-0000-0000-00001B1F0000}"/>
    <cellStyle name="Normal 5 2 4 4 2" xfId="2041" xr:uid="{00000000-0005-0000-0000-00001C1F0000}"/>
    <cellStyle name="Normal 5 2 4 4 2 2" xfId="7989" xr:uid="{00000000-0005-0000-0000-00001D1F0000}"/>
    <cellStyle name="Normal 5 2 4 4 3" xfId="3647" xr:uid="{00000000-0005-0000-0000-00001E1F0000}"/>
    <cellStyle name="Normal 5 2 4 4 3 2" xfId="9279" xr:uid="{00000000-0005-0000-0000-00001F1F0000}"/>
    <cellStyle name="Normal 5 2 4 4 4" xfId="4539" xr:uid="{00000000-0005-0000-0000-0000201F0000}"/>
    <cellStyle name="Normal 5 2 4 4 4 2" xfId="10161" xr:uid="{00000000-0005-0000-0000-0000211F0000}"/>
    <cellStyle name="Normal 5 2 4 4 5" xfId="7169" xr:uid="{00000000-0005-0000-0000-0000221F0000}"/>
    <cellStyle name="Normal 5 2 4 5" xfId="1315" xr:uid="{00000000-0005-0000-0000-0000231F0000}"/>
    <cellStyle name="Normal 5 2 4 5 2" xfId="2141" xr:uid="{00000000-0005-0000-0000-0000241F0000}"/>
    <cellStyle name="Normal 5 2 4 5 2 2" xfId="8089" xr:uid="{00000000-0005-0000-0000-0000251F0000}"/>
    <cellStyle name="Normal 5 2 4 5 3" xfId="3747" xr:uid="{00000000-0005-0000-0000-0000261F0000}"/>
    <cellStyle name="Normal 5 2 4 5 3 2" xfId="9379" xr:uid="{00000000-0005-0000-0000-0000271F0000}"/>
    <cellStyle name="Normal 5 2 4 5 4" xfId="4639" xr:uid="{00000000-0005-0000-0000-0000281F0000}"/>
    <cellStyle name="Normal 5 2 4 5 4 2" xfId="10261" xr:uid="{00000000-0005-0000-0000-0000291F0000}"/>
    <cellStyle name="Normal 5 2 4 5 5" xfId="7269" xr:uid="{00000000-0005-0000-0000-00002A1F0000}"/>
    <cellStyle name="Normal 5 2 4 6" xfId="1377" xr:uid="{00000000-0005-0000-0000-00002B1F0000}"/>
    <cellStyle name="Normal 5 2 4 6 2" xfId="2203" xr:uid="{00000000-0005-0000-0000-00002C1F0000}"/>
    <cellStyle name="Normal 5 2 4 6 2 2" xfId="8151" xr:uid="{00000000-0005-0000-0000-00002D1F0000}"/>
    <cellStyle name="Normal 5 2 4 6 3" xfId="3809" xr:uid="{00000000-0005-0000-0000-00002E1F0000}"/>
    <cellStyle name="Normal 5 2 4 6 3 2" xfId="9441" xr:uid="{00000000-0005-0000-0000-00002F1F0000}"/>
    <cellStyle name="Normal 5 2 4 6 4" xfId="4701" xr:uid="{00000000-0005-0000-0000-0000301F0000}"/>
    <cellStyle name="Normal 5 2 4 6 4 2" xfId="10323" xr:uid="{00000000-0005-0000-0000-0000311F0000}"/>
    <cellStyle name="Normal 5 2 4 6 5" xfId="7331" xr:uid="{00000000-0005-0000-0000-0000321F0000}"/>
    <cellStyle name="Normal 5 2 4 7" xfId="982" xr:uid="{00000000-0005-0000-0000-0000331F0000}"/>
    <cellStyle name="Normal 5 2 4 7 2" xfId="3416" xr:uid="{00000000-0005-0000-0000-0000341F0000}"/>
    <cellStyle name="Normal 5 2 4 7 2 2" xfId="9054" xr:uid="{00000000-0005-0000-0000-0000351F0000}"/>
    <cellStyle name="Normal 5 2 4 7 3" xfId="6944" xr:uid="{00000000-0005-0000-0000-0000361F0000}"/>
    <cellStyle name="Normal 5 2 4 8" xfId="1816" xr:uid="{00000000-0005-0000-0000-0000371F0000}"/>
    <cellStyle name="Normal 5 2 4 8 2" xfId="7764" xr:uid="{00000000-0005-0000-0000-0000381F0000}"/>
    <cellStyle name="Normal 5 2 4 9" xfId="2950" xr:uid="{00000000-0005-0000-0000-0000391F0000}"/>
    <cellStyle name="Normal 5 2 4 9 2" xfId="8610" xr:uid="{00000000-0005-0000-0000-00003A1F0000}"/>
    <cellStyle name="Normal 5 2 5" xfId="232" xr:uid="{00000000-0005-0000-0000-00003B1F0000}"/>
    <cellStyle name="Normal 5 2 5 10" xfId="6532" xr:uid="{00000000-0005-0000-0000-00003C1F0000}"/>
    <cellStyle name="Normal 5 2 5 2" xfId="788" xr:uid="{00000000-0005-0000-0000-00003D1F0000}"/>
    <cellStyle name="Normal 5 2 5 2 2" xfId="1492" xr:uid="{00000000-0005-0000-0000-00003E1F0000}"/>
    <cellStyle name="Normal 5 2 5 2 2 2" xfId="3924" xr:uid="{00000000-0005-0000-0000-00003F1F0000}"/>
    <cellStyle name="Normal 5 2 5 2 2 2 2" xfId="9556" xr:uid="{00000000-0005-0000-0000-0000401F0000}"/>
    <cellStyle name="Normal 5 2 5 2 2 3" xfId="7446" xr:uid="{00000000-0005-0000-0000-0000411F0000}"/>
    <cellStyle name="Normal 5 2 5 2 3" xfId="2318" xr:uid="{00000000-0005-0000-0000-0000421F0000}"/>
    <cellStyle name="Normal 5 2 5 2 3 2" xfId="8266" xr:uid="{00000000-0005-0000-0000-0000431F0000}"/>
    <cellStyle name="Normal 5 2 5 2 4" xfId="3222" xr:uid="{00000000-0005-0000-0000-0000441F0000}"/>
    <cellStyle name="Normal 5 2 5 2 4 2" xfId="8867" xr:uid="{00000000-0005-0000-0000-0000451F0000}"/>
    <cellStyle name="Normal 5 2 5 2 5" xfId="4816" xr:uid="{00000000-0005-0000-0000-0000461F0000}"/>
    <cellStyle name="Normal 5 2 5 2 5 2" xfId="10438" xr:uid="{00000000-0005-0000-0000-0000471F0000}"/>
    <cellStyle name="Normal 5 2 5 2 6" xfId="5597" xr:uid="{00000000-0005-0000-0000-0000481F0000}"/>
    <cellStyle name="Normal 5 2 5 2 6 2" xfId="10934" xr:uid="{00000000-0005-0000-0000-0000491F0000}"/>
    <cellStyle name="Normal 5 2 5 2 7" xfId="5964" xr:uid="{00000000-0005-0000-0000-00004A1F0000}"/>
    <cellStyle name="Normal 5 2 5 2 7 2" xfId="11301" xr:uid="{00000000-0005-0000-0000-00004B1F0000}"/>
    <cellStyle name="Normal 5 2 5 2 8" xfId="6334" xr:uid="{00000000-0005-0000-0000-00004C1F0000}"/>
    <cellStyle name="Normal 5 2 5 2 8 2" xfId="11668" xr:uid="{00000000-0005-0000-0000-00004D1F0000}"/>
    <cellStyle name="Normal 5 2 5 2 9" xfId="6757" xr:uid="{00000000-0005-0000-0000-00004E1F0000}"/>
    <cellStyle name="Normal 5 2 5 3" xfId="1002" xr:uid="{00000000-0005-0000-0000-00004F1F0000}"/>
    <cellStyle name="Normal 5 2 5 3 2" xfId="3436" xr:uid="{00000000-0005-0000-0000-0000501F0000}"/>
    <cellStyle name="Normal 5 2 5 3 2 2" xfId="9074" xr:uid="{00000000-0005-0000-0000-0000511F0000}"/>
    <cellStyle name="Normal 5 2 5 3 3" xfId="6964" xr:uid="{00000000-0005-0000-0000-0000521F0000}"/>
    <cellStyle name="Normal 5 2 5 4" xfId="1836" xr:uid="{00000000-0005-0000-0000-0000531F0000}"/>
    <cellStyle name="Normal 5 2 5 4 2" xfId="7784" xr:uid="{00000000-0005-0000-0000-0000541F0000}"/>
    <cellStyle name="Normal 5 2 5 5" xfId="2972" xr:uid="{00000000-0005-0000-0000-0000551F0000}"/>
    <cellStyle name="Normal 5 2 5 5 2" xfId="8630" xr:uid="{00000000-0005-0000-0000-0000561F0000}"/>
    <cellStyle name="Normal 5 2 5 6" xfId="4334" xr:uid="{00000000-0005-0000-0000-0000571F0000}"/>
    <cellStyle name="Normal 5 2 5 6 2" xfId="9956" xr:uid="{00000000-0005-0000-0000-0000581F0000}"/>
    <cellStyle name="Normal 5 2 5 7" xfId="5098" xr:uid="{00000000-0005-0000-0000-0000591F0000}"/>
    <cellStyle name="Normal 5 2 5 7 2" xfId="10695" xr:uid="{00000000-0005-0000-0000-00005A1F0000}"/>
    <cellStyle name="Normal 5 2 5 8" xfId="5727" xr:uid="{00000000-0005-0000-0000-00005B1F0000}"/>
    <cellStyle name="Normal 5 2 5 8 2" xfId="11064" xr:uid="{00000000-0005-0000-0000-00005C1F0000}"/>
    <cellStyle name="Normal 5 2 5 9" xfId="6095" xr:uid="{00000000-0005-0000-0000-00005D1F0000}"/>
    <cellStyle name="Normal 5 2 5 9 2" xfId="11431" xr:uid="{00000000-0005-0000-0000-00005E1F0000}"/>
    <cellStyle name="Normal 5 2 6" xfId="723" xr:uid="{00000000-0005-0000-0000-00005F1F0000}"/>
    <cellStyle name="Normal 5 2 6 10" xfId="6692" xr:uid="{00000000-0005-0000-0000-0000601F0000}"/>
    <cellStyle name="Normal 5 2 6 2" xfId="1427" xr:uid="{00000000-0005-0000-0000-0000611F0000}"/>
    <cellStyle name="Normal 5 2 6 2 2" xfId="2253" xr:uid="{00000000-0005-0000-0000-0000621F0000}"/>
    <cellStyle name="Normal 5 2 6 2 2 2" xfId="8201" xr:uid="{00000000-0005-0000-0000-0000631F0000}"/>
    <cellStyle name="Normal 5 2 6 2 3" xfId="3859" xr:uid="{00000000-0005-0000-0000-0000641F0000}"/>
    <cellStyle name="Normal 5 2 6 2 3 2" xfId="9491" xr:uid="{00000000-0005-0000-0000-0000651F0000}"/>
    <cellStyle name="Normal 5 2 6 2 4" xfId="4751" xr:uid="{00000000-0005-0000-0000-0000661F0000}"/>
    <cellStyle name="Normal 5 2 6 2 4 2" xfId="10373" xr:uid="{00000000-0005-0000-0000-0000671F0000}"/>
    <cellStyle name="Normal 5 2 6 2 5" xfId="7381" xr:uid="{00000000-0005-0000-0000-0000681F0000}"/>
    <cellStyle name="Normal 5 2 6 3" xfId="934" xr:uid="{00000000-0005-0000-0000-0000691F0000}"/>
    <cellStyle name="Normal 5 2 6 3 2" xfId="3368" xr:uid="{00000000-0005-0000-0000-00006A1F0000}"/>
    <cellStyle name="Normal 5 2 6 3 2 2" xfId="9009" xr:uid="{00000000-0005-0000-0000-00006B1F0000}"/>
    <cellStyle name="Normal 5 2 6 3 3" xfId="6899" xr:uid="{00000000-0005-0000-0000-00006C1F0000}"/>
    <cellStyle name="Normal 5 2 6 4" xfId="1771" xr:uid="{00000000-0005-0000-0000-00006D1F0000}"/>
    <cellStyle name="Normal 5 2 6 4 2" xfId="7719" xr:uid="{00000000-0005-0000-0000-00006E1F0000}"/>
    <cellStyle name="Normal 5 2 6 5" xfId="3157" xr:uid="{00000000-0005-0000-0000-00006F1F0000}"/>
    <cellStyle name="Normal 5 2 6 5 2" xfId="8802" xr:uid="{00000000-0005-0000-0000-0000701F0000}"/>
    <cellStyle name="Normal 5 2 6 6" xfId="4269" xr:uid="{00000000-0005-0000-0000-0000711F0000}"/>
    <cellStyle name="Normal 5 2 6 6 2" xfId="9891" xr:uid="{00000000-0005-0000-0000-0000721F0000}"/>
    <cellStyle name="Normal 5 2 6 7" xfId="5532" xr:uid="{00000000-0005-0000-0000-0000731F0000}"/>
    <cellStyle name="Normal 5 2 6 7 2" xfId="10869" xr:uid="{00000000-0005-0000-0000-0000741F0000}"/>
    <cellStyle name="Normal 5 2 6 8" xfId="5899" xr:uid="{00000000-0005-0000-0000-0000751F0000}"/>
    <cellStyle name="Normal 5 2 6 8 2" xfId="11236" xr:uid="{00000000-0005-0000-0000-0000761F0000}"/>
    <cellStyle name="Normal 5 2 6 9" xfId="6269" xr:uid="{00000000-0005-0000-0000-0000771F0000}"/>
    <cellStyle name="Normal 5 2 6 9 2" xfId="11603" xr:uid="{00000000-0005-0000-0000-0000781F0000}"/>
    <cellStyle name="Normal 5 2 7" xfId="2897" xr:uid="{00000000-0005-0000-0000-0000791F0000}"/>
    <cellStyle name="Normal 5 2 7 2" xfId="8565" xr:uid="{00000000-0005-0000-0000-00007A1F0000}"/>
    <cellStyle name="Normal 5 2 8" xfId="2520" xr:uid="{00000000-0005-0000-0000-00007B1F0000}"/>
    <cellStyle name="Normal 5 2 9" xfId="5021" xr:uid="{00000000-0005-0000-0000-00007C1F0000}"/>
    <cellStyle name="Normal 5 2 9 2" xfId="10630" xr:uid="{00000000-0005-0000-0000-00007D1F0000}"/>
    <cellStyle name="Normal 5 3" xfId="170" xr:uid="{00000000-0005-0000-0000-00007E1F0000}"/>
    <cellStyle name="Normal 5 3 10" xfId="1359" xr:uid="{00000000-0005-0000-0000-00007F1F0000}"/>
    <cellStyle name="Normal 5 3 10 2" xfId="2185" xr:uid="{00000000-0005-0000-0000-0000801F0000}"/>
    <cellStyle name="Normal 5 3 10 2 2" xfId="8133" xr:uid="{00000000-0005-0000-0000-0000811F0000}"/>
    <cellStyle name="Normal 5 3 10 3" xfId="3791" xr:uid="{00000000-0005-0000-0000-0000821F0000}"/>
    <cellStyle name="Normal 5 3 10 3 2" xfId="9423" xr:uid="{00000000-0005-0000-0000-0000831F0000}"/>
    <cellStyle name="Normal 5 3 10 4" xfId="4683" xr:uid="{00000000-0005-0000-0000-0000841F0000}"/>
    <cellStyle name="Normal 5 3 10 4 2" xfId="10305" xr:uid="{00000000-0005-0000-0000-0000851F0000}"/>
    <cellStyle name="Normal 5 3 10 5" xfId="7313" xr:uid="{00000000-0005-0000-0000-0000861F0000}"/>
    <cellStyle name="Normal 5 3 11" xfId="945" xr:uid="{00000000-0005-0000-0000-0000871F0000}"/>
    <cellStyle name="Normal 5 3 11 2" xfId="3379" xr:uid="{00000000-0005-0000-0000-0000881F0000}"/>
    <cellStyle name="Normal 5 3 11 2 2" xfId="9019" xr:uid="{00000000-0005-0000-0000-0000891F0000}"/>
    <cellStyle name="Normal 5 3 11 3" xfId="6909" xr:uid="{00000000-0005-0000-0000-00008A1F0000}"/>
    <cellStyle name="Normal 5 3 12" xfId="1781" xr:uid="{00000000-0005-0000-0000-00008B1F0000}"/>
    <cellStyle name="Normal 5 3 12 2" xfId="2910" xr:uid="{00000000-0005-0000-0000-00008C1F0000}"/>
    <cellStyle name="Normal 5 3 12 2 2" xfId="8575" xr:uid="{00000000-0005-0000-0000-00008D1F0000}"/>
    <cellStyle name="Normal 5 3 12 3" xfId="7729" xr:uid="{00000000-0005-0000-0000-00008E1F0000}"/>
    <cellStyle name="Normal 5 3 13" xfId="2788" xr:uid="{00000000-0005-0000-0000-00008F1F0000}"/>
    <cellStyle name="Normal 5 3 14" xfId="4279" xr:uid="{00000000-0005-0000-0000-0000901F0000}"/>
    <cellStyle name="Normal 5 3 14 2" xfId="9901" xr:uid="{00000000-0005-0000-0000-0000911F0000}"/>
    <cellStyle name="Normal 5 3 15" xfId="5036" xr:uid="{00000000-0005-0000-0000-0000921F0000}"/>
    <cellStyle name="Normal 5 3 15 2" xfId="10640" xr:uid="{00000000-0005-0000-0000-0000931F0000}"/>
    <cellStyle name="Normal 5 3 16" xfId="5672" xr:uid="{00000000-0005-0000-0000-0000941F0000}"/>
    <cellStyle name="Normal 5 3 16 2" xfId="11009" xr:uid="{00000000-0005-0000-0000-0000951F0000}"/>
    <cellStyle name="Normal 5 3 17" xfId="6040" xr:uid="{00000000-0005-0000-0000-0000961F0000}"/>
    <cellStyle name="Normal 5 3 17 2" xfId="11376" xr:uid="{00000000-0005-0000-0000-0000971F0000}"/>
    <cellStyle name="Normal 5 3 18" xfId="6477" xr:uid="{00000000-0005-0000-0000-0000981F0000}"/>
    <cellStyle name="Normal 5 3 2" xfId="200" xr:uid="{00000000-0005-0000-0000-0000991F0000}"/>
    <cellStyle name="Normal 5 3 2 10" xfId="2940" xr:uid="{00000000-0005-0000-0000-00009A1F0000}"/>
    <cellStyle name="Normal 5 3 2 10 2" xfId="8600" xr:uid="{00000000-0005-0000-0000-00009B1F0000}"/>
    <cellStyle name="Normal 5 3 2 11" xfId="4304" xr:uid="{00000000-0005-0000-0000-00009C1F0000}"/>
    <cellStyle name="Normal 5 3 2 11 2" xfId="9926" xr:uid="{00000000-0005-0000-0000-00009D1F0000}"/>
    <cellStyle name="Normal 5 3 2 12" xfId="5066" xr:uid="{00000000-0005-0000-0000-00009E1F0000}"/>
    <cellStyle name="Normal 5 3 2 12 2" xfId="10665" xr:uid="{00000000-0005-0000-0000-00009F1F0000}"/>
    <cellStyle name="Normal 5 3 2 13" xfId="5697" xr:uid="{00000000-0005-0000-0000-0000A01F0000}"/>
    <cellStyle name="Normal 5 3 2 13 2" xfId="11034" xr:uid="{00000000-0005-0000-0000-0000A11F0000}"/>
    <cellStyle name="Normal 5 3 2 14" xfId="6065" xr:uid="{00000000-0005-0000-0000-0000A21F0000}"/>
    <cellStyle name="Normal 5 3 2 14 2" xfId="11401" xr:uid="{00000000-0005-0000-0000-0000A31F0000}"/>
    <cellStyle name="Normal 5 3 2 15" xfId="6502" xr:uid="{00000000-0005-0000-0000-0000A41F0000}"/>
    <cellStyle name="Normal 5 3 2 2" xfId="228" xr:uid="{00000000-0005-0000-0000-0000A51F0000}"/>
    <cellStyle name="Normal 5 3 2 2 10" xfId="4330" xr:uid="{00000000-0005-0000-0000-0000A61F0000}"/>
    <cellStyle name="Normal 5 3 2 2 10 2" xfId="9952" xr:uid="{00000000-0005-0000-0000-0000A71F0000}"/>
    <cellStyle name="Normal 5 3 2 2 11" xfId="5094" xr:uid="{00000000-0005-0000-0000-0000A81F0000}"/>
    <cellStyle name="Normal 5 3 2 2 11 2" xfId="10691" xr:uid="{00000000-0005-0000-0000-0000A91F0000}"/>
    <cellStyle name="Normal 5 3 2 2 12" xfId="5723" xr:uid="{00000000-0005-0000-0000-0000AA1F0000}"/>
    <cellStyle name="Normal 5 3 2 2 12 2" xfId="11060" xr:uid="{00000000-0005-0000-0000-0000AB1F0000}"/>
    <cellStyle name="Normal 5 3 2 2 13" xfId="6091" xr:uid="{00000000-0005-0000-0000-0000AC1F0000}"/>
    <cellStyle name="Normal 5 3 2 2 13 2" xfId="11427" xr:uid="{00000000-0005-0000-0000-0000AD1F0000}"/>
    <cellStyle name="Normal 5 3 2 2 14" xfId="6528" xr:uid="{00000000-0005-0000-0000-0000AE1F0000}"/>
    <cellStyle name="Normal 5 3 2 2 2" xfId="293" xr:uid="{00000000-0005-0000-0000-0000AF1F0000}"/>
    <cellStyle name="Normal 5 3 2 2 2 10" xfId="6156" xr:uid="{00000000-0005-0000-0000-0000B01F0000}"/>
    <cellStyle name="Normal 5 3 2 2 2 10 2" xfId="11492" xr:uid="{00000000-0005-0000-0000-0000B11F0000}"/>
    <cellStyle name="Normal 5 3 2 2 2 11" xfId="6593" xr:uid="{00000000-0005-0000-0000-0000B21F0000}"/>
    <cellStyle name="Normal 5 3 2 2 2 2" xfId="849" xr:uid="{00000000-0005-0000-0000-0000B31F0000}"/>
    <cellStyle name="Normal 5 3 2 2 2 2 2" xfId="1287" xr:uid="{00000000-0005-0000-0000-0000B41F0000}"/>
    <cellStyle name="Normal 5 3 2 2 2 2 2 2" xfId="3719" xr:uid="{00000000-0005-0000-0000-0000B51F0000}"/>
    <cellStyle name="Normal 5 3 2 2 2 2 2 2 2" xfId="9351" xr:uid="{00000000-0005-0000-0000-0000B61F0000}"/>
    <cellStyle name="Normal 5 3 2 2 2 2 2 3" xfId="7241" xr:uid="{00000000-0005-0000-0000-0000B71F0000}"/>
    <cellStyle name="Normal 5 3 2 2 2 2 3" xfId="2113" xr:uid="{00000000-0005-0000-0000-0000B81F0000}"/>
    <cellStyle name="Normal 5 3 2 2 2 2 3 2" xfId="8061" xr:uid="{00000000-0005-0000-0000-0000B91F0000}"/>
    <cellStyle name="Normal 5 3 2 2 2 2 4" xfId="3283" xr:uid="{00000000-0005-0000-0000-0000BA1F0000}"/>
    <cellStyle name="Normal 5 3 2 2 2 2 4 2" xfId="8928" xr:uid="{00000000-0005-0000-0000-0000BB1F0000}"/>
    <cellStyle name="Normal 5 3 2 2 2 2 5" xfId="4611" xr:uid="{00000000-0005-0000-0000-0000BC1F0000}"/>
    <cellStyle name="Normal 5 3 2 2 2 2 5 2" xfId="10233" xr:uid="{00000000-0005-0000-0000-0000BD1F0000}"/>
    <cellStyle name="Normal 5 3 2 2 2 2 6" xfId="5658" xr:uid="{00000000-0005-0000-0000-0000BE1F0000}"/>
    <cellStyle name="Normal 5 3 2 2 2 2 6 2" xfId="10995" xr:uid="{00000000-0005-0000-0000-0000BF1F0000}"/>
    <cellStyle name="Normal 5 3 2 2 2 2 7" xfId="6025" xr:uid="{00000000-0005-0000-0000-0000C01F0000}"/>
    <cellStyle name="Normal 5 3 2 2 2 2 7 2" xfId="11362" xr:uid="{00000000-0005-0000-0000-0000C11F0000}"/>
    <cellStyle name="Normal 5 3 2 2 2 2 8" xfId="6395" xr:uid="{00000000-0005-0000-0000-0000C21F0000}"/>
    <cellStyle name="Normal 5 3 2 2 2 2 8 2" xfId="11729" xr:uid="{00000000-0005-0000-0000-0000C31F0000}"/>
    <cellStyle name="Normal 5 3 2 2 2 2 9" xfId="6818" xr:uid="{00000000-0005-0000-0000-0000C41F0000}"/>
    <cellStyle name="Normal 5 3 2 2 2 3" xfId="1553" xr:uid="{00000000-0005-0000-0000-0000C51F0000}"/>
    <cellStyle name="Normal 5 3 2 2 2 3 2" xfId="2379" xr:uid="{00000000-0005-0000-0000-0000C61F0000}"/>
    <cellStyle name="Normal 5 3 2 2 2 3 2 2" xfId="8327" xr:uid="{00000000-0005-0000-0000-0000C71F0000}"/>
    <cellStyle name="Normal 5 3 2 2 2 3 3" xfId="3985" xr:uid="{00000000-0005-0000-0000-0000C81F0000}"/>
    <cellStyle name="Normal 5 3 2 2 2 3 3 2" xfId="9617" xr:uid="{00000000-0005-0000-0000-0000C91F0000}"/>
    <cellStyle name="Normal 5 3 2 2 2 3 4" xfId="4877" xr:uid="{00000000-0005-0000-0000-0000CA1F0000}"/>
    <cellStyle name="Normal 5 3 2 2 2 3 4 2" xfId="10499" xr:uid="{00000000-0005-0000-0000-0000CB1F0000}"/>
    <cellStyle name="Normal 5 3 2 2 2 3 5" xfId="7507" xr:uid="{00000000-0005-0000-0000-0000CC1F0000}"/>
    <cellStyle name="Normal 5 3 2 2 2 4" xfId="1063" xr:uid="{00000000-0005-0000-0000-0000CD1F0000}"/>
    <cellStyle name="Normal 5 3 2 2 2 4 2" xfId="3497" xr:uid="{00000000-0005-0000-0000-0000CE1F0000}"/>
    <cellStyle name="Normal 5 3 2 2 2 4 2 2" xfId="9135" xr:uid="{00000000-0005-0000-0000-0000CF1F0000}"/>
    <cellStyle name="Normal 5 3 2 2 2 4 3" xfId="7025" xr:uid="{00000000-0005-0000-0000-0000D01F0000}"/>
    <cellStyle name="Normal 5 3 2 2 2 5" xfId="1897" xr:uid="{00000000-0005-0000-0000-0000D11F0000}"/>
    <cellStyle name="Normal 5 3 2 2 2 5 2" xfId="7845" xr:uid="{00000000-0005-0000-0000-0000D21F0000}"/>
    <cellStyle name="Normal 5 3 2 2 2 6" xfId="3033" xr:uid="{00000000-0005-0000-0000-0000D31F0000}"/>
    <cellStyle name="Normal 5 3 2 2 2 6 2" xfId="8691" xr:uid="{00000000-0005-0000-0000-0000D41F0000}"/>
    <cellStyle name="Normal 5 3 2 2 2 7" xfId="4395" xr:uid="{00000000-0005-0000-0000-0000D51F0000}"/>
    <cellStyle name="Normal 5 3 2 2 2 7 2" xfId="10017" xr:uid="{00000000-0005-0000-0000-0000D61F0000}"/>
    <cellStyle name="Normal 5 3 2 2 2 8" xfId="5159" xr:uid="{00000000-0005-0000-0000-0000D71F0000}"/>
    <cellStyle name="Normal 5 3 2 2 2 8 2" xfId="10756" xr:uid="{00000000-0005-0000-0000-0000D81F0000}"/>
    <cellStyle name="Normal 5 3 2 2 2 9" xfId="5788" xr:uid="{00000000-0005-0000-0000-0000D91F0000}"/>
    <cellStyle name="Normal 5 3 2 2 2 9 2" xfId="11125" xr:uid="{00000000-0005-0000-0000-0000DA1F0000}"/>
    <cellStyle name="Normal 5 3 2 2 3" xfId="784" xr:uid="{00000000-0005-0000-0000-0000DB1F0000}"/>
    <cellStyle name="Normal 5 3 2 2 3 10" xfId="6753" xr:uid="{00000000-0005-0000-0000-0000DC1F0000}"/>
    <cellStyle name="Normal 5 3 2 2 3 2" xfId="1488" xr:uid="{00000000-0005-0000-0000-0000DD1F0000}"/>
    <cellStyle name="Normal 5 3 2 2 3 2 2" xfId="2314" xr:uid="{00000000-0005-0000-0000-0000DE1F0000}"/>
    <cellStyle name="Normal 5 3 2 2 3 2 2 2" xfId="8262" xr:uid="{00000000-0005-0000-0000-0000DF1F0000}"/>
    <cellStyle name="Normal 5 3 2 2 3 2 3" xfId="3920" xr:uid="{00000000-0005-0000-0000-0000E01F0000}"/>
    <cellStyle name="Normal 5 3 2 2 3 2 3 2" xfId="9552" xr:uid="{00000000-0005-0000-0000-0000E11F0000}"/>
    <cellStyle name="Normal 5 3 2 2 3 2 4" xfId="4812" xr:uid="{00000000-0005-0000-0000-0000E21F0000}"/>
    <cellStyle name="Normal 5 3 2 2 3 2 4 2" xfId="10434" xr:uid="{00000000-0005-0000-0000-0000E31F0000}"/>
    <cellStyle name="Normal 5 3 2 2 3 2 5" xfId="7442" xr:uid="{00000000-0005-0000-0000-0000E41F0000}"/>
    <cellStyle name="Normal 5 3 2 2 3 3" xfId="1171" xr:uid="{00000000-0005-0000-0000-0000E51F0000}"/>
    <cellStyle name="Normal 5 3 2 2 3 3 2" xfId="3604" xr:uid="{00000000-0005-0000-0000-0000E61F0000}"/>
    <cellStyle name="Normal 5 3 2 2 3 3 2 2" xfId="9239" xr:uid="{00000000-0005-0000-0000-0000E71F0000}"/>
    <cellStyle name="Normal 5 3 2 2 3 3 3" xfId="7129" xr:uid="{00000000-0005-0000-0000-0000E81F0000}"/>
    <cellStyle name="Normal 5 3 2 2 3 4" xfId="2001" xr:uid="{00000000-0005-0000-0000-0000E91F0000}"/>
    <cellStyle name="Normal 5 3 2 2 3 4 2" xfId="7949" xr:uid="{00000000-0005-0000-0000-0000EA1F0000}"/>
    <cellStyle name="Normal 5 3 2 2 3 5" xfId="3218" xr:uid="{00000000-0005-0000-0000-0000EB1F0000}"/>
    <cellStyle name="Normal 5 3 2 2 3 5 2" xfId="8863" xr:uid="{00000000-0005-0000-0000-0000EC1F0000}"/>
    <cellStyle name="Normal 5 3 2 2 3 6" xfId="4499" xr:uid="{00000000-0005-0000-0000-0000ED1F0000}"/>
    <cellStyle name="Normal 5 3 2 2 3 6 2" xfId="10121" xr:uid="{00000000-0005-0000-0000-0000EE1F0000}"/>
    <cellStyle name="Normal 5 3 2 2 3 7" xfId="5593" xr:uid="{00000000-0005-0000-0000-0000EF1F0000}"/>
    <cellStyle name="Normal 5 3 2 2 3 7 2" xfId="10930" xr:uid="{00000000-0005-0000-0000-0000F01F0000}"/>
    <cellStyle name="Normal 5 3 2 2 3 8" xfId="5960" xr:uid="{00000000-0005-0000-0000-0000F11F0000}"/>
    <cellStyle name="Normal 5 3 2 2 3 8 2" xfId="11297" xr:uid="{00000000-0005-0000-0000-0000F21F0000}"/>
    <cellStyle name="Normal 5 3 2 2 3 9" xfId="6330" xr:uid="{00000000-0005-0000-0000-0000F31F0000}"/>
    <cellStyle name="Normal 5 3 2 2 3 9 2" xfId="11664" xr:uid="{00000000-0005-0000-0000-0000F41F0000}"/>
    <cellStyle name="Normal 5 3 2 2 4" xfId="1249" xr:uid="{00000000-0005-0000-0000-0000F51F0000}"/>
    <cellStyle name="Normal 5 3 2 2 4 2" xfId="2075" xr:uid="{00000000-0005-0000-0000-0000F61F0000}"/>
    <cellStyle name="Normal 5 3 2 2 4 2 2" xfId="8023" xr:uid="{00000000-0005-0000-0000-0000F71F0000}"/>
    <cellStyle name="Normal 5 3 2 2 4 3" xfId="3681" xr:uid="{00000000-0005-0000-0000-0000F81F0000}"/>
    <cellStyle name="Normal 5 3 2 2 4 3 2" xfId="9313" xr:uid="{00000000-0005-0000-0000-0000F91F0000}"/>
    <cellStyle name="Normal 5 3 2 2 4 4" xfId="4573" xr:uid="{00000000-0005-0000-0000-0000FA1F0000}"/>
    <cellStyle name="Normal 5 3 2 2 4 4 2" xfId="10195" xr:uid="{00000000-0005-0000-0000-0000FB1F0000}"/>
    <cellStyle name="Normal 5 3 2 2 4 5" xfId="7203" xr:uid="{00000000-0005-0000-0000-0000FC1F0000}"/>
    <cellStyle name="Normal 5 3 2 2 5" xfId="1349" xr:uid="{00000000-0005-0000-0000-0000FD1F0000}"/>
    <cellStyle name="Normal 5 3 2 2 5 2" xfId="2175" xr:uid="{00000000-0005-0000-0000-0000FE1F0000}"/>
    <cellStyle name="Normal 5 3 2 2 5 2 2" xfId="8123" xr:uid="{00000000-0005-0000-0000-0000FF1F0000}"/>
    <cellStyle name="Normal 5 3 2 2 5 3" xfId="3781" xr:uid="{00000000-0005-0000-0000-000000200000}"/>
    <cellStyle name="Normal 5 3 2 2 5 3 2" xfId="9413" xr:uid="{00000000-0005-0000-0000-000001200000}"/>
    <cellStyle name="Normal 5 3 2 2 5 4" xfId="4673" xr:uid="{00000000-0005-0000-0000-000002200000}"/>
    <cellStyle name="Normal 5 3 2 2 5 4 2" xfId="10295" xr:uid="{00000000-0005-0000-0000-000003200000}"/>
    <cellStyle name="Normal 5 3 2 2 5 5" xfId="7303" xr:uid="{00000000-0005-0000-0000-000004200000}"/>
    <cellStyle name="Normal 5 3 2 2 6" xfId="1411" xr:uid="{00000000-0005-0000-0000-000005200000}"/>
    <cellStyle name="Normal 5 3 2 2 6 2" xfId="2237" xr:uid="{00000000-0005-0000-0000-000006200000}"/>
    <cellStyle name="Normal 5 3 2 2 6 2 2" xfId="8185" xr:uid="{00000000-0005-0000-0000-000007200000}"/>
    <cellStyle name="Normal 5 3 2 2 6 3" xfId="3843" xr:uid="{00000000-0005-0000-0000-000008200000}"/>
    <cellStyle name="Normal 5 3 2 2 6 3 2" xfId="9475" xr:uid="{00000000-0005-0000-0000-000009200000}"/>
    <cellStyle name="Normal 5 3 2 2 6 4" xfId="4735" xr:uid="{00000000-0005-0000-0000-00000A200000}"/>
    <cellStyle name="Normal 5 3 2 2 6 4 2" xfId="10357" xr:uid="{00000000-0005-0000-0000-00000B200000}"/>
    <cellStyle name="Normal 5 3 2 2 6 5" xfId="7365" xr:uid="{00000000-0005-0000-0000-00000C200000}"/>
    <cellStyle name="Normal 5 3 2 2 7" xfId="998" xr:uid="{00000000-0005-0000-0000-00000D200000}"/>
    <cellStyle name="Normal 5 3 2 2 7 2" xfId="3432" xr:uid="{00000000-0005-0000-0000-00000E200000}"/>
    <cellStyle name="Normal 5 3 2 2 7 2 2" xfId="9070" xr:uid="{00000000-0005-0000-0000-00000F200000}"/>
    <cellStyle name="Normal 5 3 2 2 7 3" xfId="6960" xr:uid="{00000000-0005-0000-0000-000010200000}"/>
    <cellStyle name="Normal 5 3 2 2 8" xfId="1832" xr:uid="{00000000-0005-0000-0000-000011200000}"/>
    <cellStyle name="Normal 5 3 2 2 8 2" xfId="7780" xr:uid="{00000000-0005-0000-0000-000012200000}"/>
    <cellStyle name="Normal 5 3 2 2 9" xfId="2968" xr:uid="{00000000-0005-0000-0000-000013200000}"/>
    <cellStyle name="Normal 5 3 2 2 9 2" xfId="8626" xr:uid="{00000000-0005-0000-0000-000014200000}"/>
    <cellStyle name="Normal 5 3 2 3" xfId="267" xr:uid="{00000000-0005-0000-0000-000015200000}"/>
    <cellStyle name="Normal 5 3 2 3 10" xfId="6130" xr:uid="{00000000-0005-0000-0000-000016200000}"/>
    <cellStyle name="Normal 5 3 2 3 10 2" xfId="11466" xr:uid="{00000000-0005-0000-0000-000017200000}"/>
    <cellStyle name="Normal 5 3 2 3 11" xfId="6567" xr:uid="{00000000-0005-0000-0000-000018200000}"/>
    <cellStyle name="Normal 5 3 2 3 2" xfId="823" xr:uid="{00000000-0005-0000-0000-000019200000}"/>
    <cellStyle name="Normal 5 3 2 3 2 2" xfId="1265" xr:uid="{00000000-0005-0000-0000-00001A200000}"/>
    <cellStyle name="Normal 5 3 2 3 2 2 2" xfId="3697" xr:uid="{00000000-0005-0000-0000-00001B200000}"/>
    <cellStyle name="Normal 5 3 2 3 2 2 2 2" xfId="9329" xr:uid="{00000000-0005-0000-0000-00001C200000}"/>
    <cellStyle name="Normal 5 3 2 3 2 2 3" xfId="7219" xr:uid="{00000000-0005-0000-0000-00001D200000}"/>
    <cellStyle name="Normal 5 3 2 3 2 3" xfId="2091" xr:uid="{00000000-0005-0000-0000-00001E200000}"/>
    <cellStyle name="Normal 5 3 2 3 2 3 2" xfId="8039" xr:uid="{00000000-0005-0000-0000-00001F200000}"/>
    <cellStyle name="Normal 5 3 2 3 2 4" xfId="3257" xr:uid="{00000000-0005-0000-0000-000020200000}"/>
    <cellStyle name="Normal 5 3 2 3 2 4 2" xfId="8902" xr:uid="{00000000-0005-0000-0000-000021200000}"/>
    <cellStyle name="Normal 5 3 2 3 2 5" xfId="4589" xr:uid="{00000000-0005-0000-0000-000022200000}"/>
    <cellStyle name="Normal 5 3 2 3 2 5 2" xfId="10211" xr:uid="{00000000-0005-0000-0000-000023200000}"/>
    <cellStyle name="Normal 5 3 2 3 2 6" xfId="5632" xr:uid="{00000000-0005-0000-0000-000024200000}"/>
    <cellStyle name="Normal 5 3 2 3 2 6 2" xfId="10969" xr:uid="{00000000-0005-0000-0000-000025200000}"/>
    <cellStyle name="Normal 5 3 2 3 2 7" xfId="5999" xr:uid="{00000000-0005-0000-0000-000026200000}"/>
    <cellStyle name="Normal 5 3 2 3 2 7 2" xfId="11336" xr:uid="{00000000-0005-0000-0000-000027200000}"/>
    <cellStyle name="Normal 5 3 2 3 2 8" xfId="6369" xr:uid="{00000000-0005-0000-0000-000028200000}"/>
    <cellStyle name="Normal 5 3 2 3 2 8 2" xfId="11703" xr:uid="{00000000-0005-0000-0000-000029200000}"/>
    <cellStyle name="Normal 5 3 2 3 2 9" xfId="6792" xr:uid="{00000000-0005-0000-0000-00002A200000}"/>
    <cellStyle name="Normal 5 3 2 3 3" xfId="1527" xr:uid="{00000000-0005-0000-0000-00002B200000}"/>
    <cellStyle name="Normal 5 3 2 3 3 2" xfId="2353" xr:uid="{00000000-0005-0000-0000-00002C200000}"/>
    <cellStyle name="Normal 5 3 2 3 3 2 2" xfId="8301" xr:uid="{00000000-0005-0000-0000-00002D200000}"/>
    <cellStyle name="Normal 5 3 2 3 3 3" xfId="3959" xr:uid="{00000000-0005-0000-0000-00002E200000}"/>
    <cellStyle name="Normal 5 3 2 3 3 3 2" xfId="9591" xr:uid="{00000000-0005-0000-0000-00002F200000}"/>
    <cellStyle name="Normal 5 3 2 3 3 4" xfId="4851" xr:uid="{00000000-0005-0000-0000-000030200000}"/>
    <cellStyle name="Normal 5 3 2 3 3 4 2" xfId="10473" xr:uid="{00000000-0005-0000-0000-000031200000}"/>
    <cellStyle name="Normal 5 3 2 3 3 5" xfId="7481" xr:uid="{00000000-0005-0000-0000-000032200000}"/>
    <cellStyle name="Normal 5 3 2 3 4" xfId="1037" xr:uid="{00000000-0005-0000-0000-000033200000}"/>
    <cellStyle name="Normal 5 3 2 3 4 2" xfId="3471" xr:uid="{00000000-0005-0000-0000-000034200000}"/>
    <cellStyle name="Normal 5 3 2 3 4 2 2" xfId="9109" xr:uid="{00000000-0005-0000-0000-000035200000}"/>
    <cellStyle name="Normal 5 3 2 3 4 3" xfId="6999" xr:uid="{00000000-0005-0000-0000-000036200000}"/>
    <cellStyle name="Normal 5 3 2 3 5" xfId="1871" xr:uid="{00000000-0005-0000-0000-000037200000}"/>
    <cellStyle name="Normal 5 3 2 3 5 2" xfId="7819" xr:uid="{00000000-0005-0000-0000-000038200000}"/>
    <cellStyle name="Normal 5 3 2 3 6" xfId="3007" xr:uid="{00000000-0005-0000-0000-000039200000}"/>
    <cellStyle name="Normal 5 3 2 3 6 2" xfId="8665" xr:uid="{00000000-0005-0000-0000-00003A200000}"/>
    <cellStyle name="Normal 5 3 2 3 7" xfId="4369" xr:uid="{00000000-0005-0000-0000-00003B200000}"/>
    <cellStyle name="Normal 5 3 2 3 7 2" xfId="9991" xr:uid="{00000000-0005-0000-0000-00003C200000}"/>
    <cellStyle name="Normal 5 3 2 3 8" xfId="5133" xr:uid="{00000000-0005-0000-0000-00003D200000}"/>
    <cellStyle name="Normal 5 3 2 3 8 2" xfId="10730" xr:uid="{00000000-0005-0000-0000-00003E200000}"/>
    <cellStyle name="Normal 5 3 2 3 9" xfId="5762" xr:uid="{00000000-0005-0000-0000-00003F200000}"/>
    <cellStyle name="Normal 5 3 2 3 9 2" xfId="11099" xr:uid="{00000000-0005-0000-0000-000040200000}"/>
    <cellStyle name="Normal 5 3 2 4" xfId="758" xr:uid="{00000000-0005-0000-0000-000041200000}"/>
    <cellStyle name="Normal 5 3 2 4 10" xfId="6727" xr:uid="{00000000-0005-0000-0000-000042200000}"/>
    <cellStyle name="Normal 5 3 2 4 2" xfId="1462" xr:uid="{00000000-0005-0000-0000-000043200000}"/>
    <cellStyle name="Normal 5 3 2 4 2 2" xfId="2288" xr:uid="{00000000-0005-0000-0000-000044200000}"/>
    <cellStyle name="Normal 5 3 2 4 2 2 2" xfId="8236" xr:uid="{00000000-0005-0000-0000-000045200000}"/>
    <cellStyle name="Normal 5 3 2 4 2 3" xfId="3894" xr:uid="{00000000-0005-0000-0000-000046200000}"/>
    <cellStyle name="Normal 5 3 2 4 2 3 2" xfId="9526" xr:uid="{00000000-0005-0000-0000-000047200000}"/>
    <cellStyle name="Normal 5 3 2 4 2 4" xfId="4786" xr:uid="{00000000-0005-0000-0000-000048200000}"/>
    <cellStyle name="Normal 5 3 2 4 2 4 2" xfId="10408" xr:uid="{00000000-0005-0000-0000-000049200000}"/>
    <cellStyle name="Normal 5 3 2 4 2 5" xfId="7416" xr:uid="{00000000-0005-0000-0000-00004A200000}"/>
    <cellStyle name="Normal 5 3 2 4 3" xfId="1181" xr:uid="{00000000-0005-0000-0000-00004B200000}"/>
    <cellStyle name="Normal 5 3 2 4 3 2" xfId="3614" xr:uid="{00000000-0005-0000-0000-00004C200000}"/>
    <cellStyle name="Normal 5 3 2 4 3 2 2" xfId="9248" xr:uid="{00000000-0005-0000-0000-00004D200000}"/>
    <cellStyle name="Normal 5 3 2 4 3 3" xfId="7138" xr:uid="{00000000-0005-0000-0000-00004E200000}"/>
    <cellStyle name="Normal 5 3 2 4 4" xfId="2010" xr:uid="{00000000-0005-0000-0000-00004F200000}"/>
    <cellStyle name="Normal 5 3 2 4 4 2" xfId="7958" xr:uid="{00000000-0005-0000-0000-000050200000}"/>
    <cellStyle name="Normal 5 3 2 4 5" xfId="3192" xr:uid="{00000000-0005-0000-0000-000051200000}"/>
    <cellStyle name="Normal 5 3 2 4 5 2" xfId="8837" xr:uid="{00000000-0005-0000-0000-000052200000}"/>
    <cellStyle name="Normal 5 3 2 4 6" xfId="4508" xr:uid="{00000000-0005-0000-0000-000053200000}"/>
    <cellStyle name="Normal 5 3 2 4 6 2" xfId="10130" xr:uid="{00000000-0005-0000-0000-000054200000}"/>
    <cellStyle name="Normal 5 3 2 4 7" xfId="5567" xr:uid="{00000000-0005-0000-0000-000055200000}"/>
    <cellStyle name="Normal 5 3 2 4 7 2" xfId="10904" xr:uid="{00000000-0005-0000-0000-000056200000}"/>
    <cellStyle name="Normal 5 3 2 4 8" xfId="5934" xr:uid="{00000000-0005-0000-0000-000057200000}"/>
    <cellStyle name="Normal 5 3 2 4 8 2" xfId="11271" xr:uid="{00000000-0005-0000-0000-000058200000}"/>
    <cellStyle name="Normal 5 3 2 4 9" xfId="6304" xr:uid="{00000000-0005-0000-0000-000059200000}"/>
    <cellStyle name="Normal 5 3 2 4 9 2" xfId="11638" xr:uid="{00000000-0005-0000-0000-00005A200000}"/>
    <cellStyle name="Normal 5 3 2 5" xfId="1211" xr:uid="{00000000-0005-0000-0000-00005B200000}"/>
    <cellStyle name="Normal 5 3 2 5 2" xfId="2037" xr:uid="{00000000-0005-0000-0000-00005C200000}"/>
    <cellStyle name="Normal 5 3 2 5 2 2" xfId="7985" xr:uid="{00000000-0005-0000-0000-00005D200000}"/>
    <cellStyle name="Normal 5 3 2 5 3" xfId="3643" xr:uid="{00000000-0005-0000-0000-00005E200000}"/>
    <cellStyle name="Normal 5 3 2 5 3 2" xfId="9275" xr:uid="{00000000-0005-0000-0000-00005F200000}"/>
    <cellStyle name="Normal 5 3 2 5 4" xfId="4535" xr:uid="{00000000-0005-0000-0000-000060200000}"/>
    <cellStyle name="Normal 5 3 2 5 4 2" xfId="10157" xr:uid="{00000000-0005-0000-0000-000061200000}"/>
    <cellStyle name="Normal 5 3 2 5 5" xfId="7165" xr:uid="{00000000-0005-0000-0000-000062200000}"/>
    <cellStyle name="Normal 5 3 2 6" xfId="1311" xr:uid="{00000000-0005-0000-0000-000063200000}"/>
    <cellStyle name="Normal 5 3 2 6 2" xfId="2137" xr:uid="{00000000-0005-0000-0000-000064200000}"/>
    <cellStyle name="Normal 5 3 2 6 2 2" xfId="8085" xr:uid="{00000000-0005-0000-0000-000065200000}"/>
    <cellStyle name="Normal 5 3 2 6 3" xfId="3743" xr:uid="{00000000-0005-0000-0000-000066200000}"/>
    <cellStyle name="Normal 5 3 2 6 3 2" xfId="9375" xr:uid="{00000000-0005-0000-0000-000067200000}"/>
    <cellStyle name="Normal 5 3 2 6 4" xfId="4635" xr:uid="{00000000-0005-0000-0000-000068200000}"/>
    <cellStyle name="Normal 5 3 2 6 4 2" xfId="10257" xr:uid="{00000000-0005-0000-0000-000069200000}"/>
    <cellStyle name="Normal 5 3 2 6 5" xfId="7265" xr:uid="{00000000-0005-0000-0000-00006A200000}"/>
    <cellStyle name="Normal 5 3 2 7" xfId="1373" xr:uid="{00000000-0005-0000-0000-00006B200000}"/>
    <cellStyle name="Normal 5 3 2 7 2" xfId="2199" xr:uid="{00000000-0005-0000-0000-00006C200000}"/>
    <cellStyle name="Normal 5 3 2 7 2 2" xfId="8147" xr:uid="{00000000-0005-0000-0000-00006D200000}"/>
    <cellStyle name="Normal 5 3 2 7 3" xfId="3805" xr:uid="{00000000-0005-0000-0000-00006E200000}"/>
    <cellStyle name="Normal 5 3 2 7 3 2" xfId="9437" xr:uid="{00000000-0005-0000-0000-00006F200000}"/>
    <cellStyle name="Normal 5 3 2 7 4" xfId="4697" xr:uid="{00000000-0005-0000-0000-000070200000}"/>
    <cellStyle name="Normal 5 3 2 7 4 2" xfId="10319" xr:uid="{00000000-0005-0000-0000-000071200000}"/>
    <cellStyle name="Normal 5 3 2 7 5" xfId="7327" xr:uid="{00000000-0005-0000-0000-000072200000}"/>
    <cellStyle name="Normal 5 3 2 8" xfId="972" xr:uid="{00000000-0005-0000-0000-000073200000}"/>
    <cellStyle name="Normal 5 3 2 8 2" xfId="3406" xr:uid="{00000000-0005-0000-0000-000074200000}"/>
    <cellStyle name="Normal 5 3 2 8 2 2" xfId="9044" xr:uid="{00000000-0005-0000-0000-000075200000}"/>
    <cellStyle name="Normal 5 3 2 8 3" xfId="6934" xr:uid="{00000000-0005-0000-0000-000076200000}"/>
    <cellStyle name="Normal 5 3 2 9" xfId="1806" xr:uid="{00000000-0005-0000-0000-000077200000}"/>
    <cellStyle name="Normal 5 3 2 9 2" xfId="7754" xr:uid="{00000000-0005-0000-0000-000078200000}"/>
    <cellStyle name="Normal 5 3 3" xfId="183" xr:uid="{00000000-0005-0000-0000-000079200000}"/>
    <cellStyle name="Normal 5 3 3 10" xfId="4290" xr:uid="{00000000-0005-0000-0000-00007A200000}"/>
    <cellStyle name="Normal 5 3 3 10 2" xfId="9912" xr:uid="{00000000-0005-0000-0000-00007B200000}"/>
    <cellStyle name="Normal 5 3 3 11" xfId="5049" xr:uid="{00000000-0005-0000-0000-00007C200000}"/>
    <cellStyle name="Normal 5 3 3 11 2" xfId="10651" xr:uid="{00000000-0005-0000-0000-00007D200000}"/>
    <cellStyle name="Normal 5 3 3 12" xfId="5683" xr:uid="{00000000-0005-0000-0000-00007E200000}"/>
    <cellStyle name="Normal 5 3 3 12 2" xfId="11020" xr:uid="{00000000-0005-0000-0000-00007F200000}"/>
    <cellStyle name="Normal 5 3 3 13" xfId="6051" xr:uid="{00000000-0005-0000-0000-000080200000}"/>
    <cellStyle name="Normal 5 3 3 13 2" xfId="11387" xr:uid="{00000000-0005-0000-0000-000081200000}"/>
    <cellStyle name="Normal 5 3 3 14" xfId="6488" xr:uid="{00000000-0005-0000-0000-000082200000}"/>
    <cellStyle name="Normal 5 3 3 2" xfId="253" xr:uid="{00000000-0005-0000-0000-000083200000}"/>
    <cellStyle name="Normal 5 3 3 2 10" xfId="6116" xr:uid="{00000000-0005-0000-0000-000084200000}"/>
    <cellStyle name="Normal 5 3 3 2 10 2" xfId="11452" xr:uid="{00000000-0005-0000-0000-000085200000}"/>
    <cellStyle name="Normal 5 3 3 2 11" xfId="6553" xr:uid="{00000000-0005-0000-0000-000086200000}"/>
    <cellStyle name="Normal 5 3 3 2 2" xfId="809" xr:uid="{00000000-0005-0000-0000-000087200000}"/>
    <cellStyle name="Normal 5 3 3 2 2 2" xfId="1281" xr:uid="{00000000-0005-0000-0000-000088200000}"/>
    <cellStyle name="Normal 5 3 3 2 2 2 2" xfId="3713" xr:uid="{00000000-0005-0000-0000-000089200000}"/>
    <cellStyle name="Normal 5 3 3 2 2 2 2 2" xfId="9345" xr:uid="{00000000-0005-0000-0000-00008A200000}"/>
    <cellStyle name="Normal 5 3 3 2 2 2 3" xfId="7235" xr:uid="{00000000-0005-0000-0000-00008B200000}"/>
    <cellStyle name="Normal 5 3 3 2 2 3" xfId="2107" xr:uid="{00000000-0005-0000-0000-00008C200000}"/>
    <cellStyle name="Normal 5 3 3 2 2 3 2" xfId="8055" xr:uid="{00000000-0005-0000-0000-00008D200000}"/>
    <cellStyle name="Normal 5 3 3 2 2 4" xfId="3243" xr:uid="{00000000-0005-0000-0000-00008E200000}"/>
    <cellStyle name="Normal 5 3 3 2 2 4 2" xfId="8888" xr:uid="{00000000-0005-0000-0000-00008F200000}"/>
    <cellStyle name="Normal 5 3 3 2 2 5" xfId="4605" xr:uid="{00000000-0005-0000-0000-000090200000}"/>
    <cellStyle name="Normal 5 3 3 2 2 5 2" xfId="10227" xr:uid="{00000000-0005-0000-0000-000091200000}"/>
    <cellStyle name="Normal 5 3 3 2 2 6" xfId="5618" xr:uid="{00000000-0005-0000-0000-000092200000}"/>
    <cellStyle name="Normal 5 3 3 2 2 6 2" xfId="10955" xr:uid="{00000000-0005-0000-0000-000093200000}"/>
    <cellStyle name="Normal 5 3 3 2 2 7" xfId="5985" xr:uid="{00000000-0005-0000-0000-000094200000}"/>
    <cellStyle name="Normal 5 3 3 2 2 7 2" xfId="11322" xr:uid="{00000000-0005-0000-0000-000095200000}"/>
    <cellStyle name="Normal 5 3 3 2 2 8" xfId="6355" xr:uid="{00000000-0005-0000-0000-000096200000}"/>
    <cellStyle name="Normal 5 3 3 2 2 8 2" xfId="11689" xr:uid="{00000000-0005-0000-0000-000097200000}"/>
    <cellStyle name="Normal 5 3 3 2 2 9" xfId="6778" xr:uid="{00000000-0005-0000-0000-000098200000}"/>
    <cellStyle name="Normal 5 3 3 2 3" xfId="1513" xr:uid="{00000000-0005-0000-0000-000099200000}"/>
    <cellStyle name="Normal 5 3 3 2 3 2" xfId="2339" xr:uid="{00000000-0005-0000-0000-00009A200000}"/>
    <cellStyle name="Normal 5 3 3 2 3 2 2" xfId="8287" xr:uid="{00000000-0005-0000-0000-00009B200000}"/>
    <cellStyle name="Normal 5 3 3 2 3 3" xfId="3945" xr:uid="{00000000-0005-0000-0000-00009C200000}"/>
    <cellStyle name="Normal 5 3 3 2 3 3 2" xfId="9577" xr:uid="{00000000-0005-0000-0000-00009D200000}"/>
    <cellStyle name="Normal 5 3 3 2 3 4" xfId="4837" xr:uid="{00000000-0005-0000-0000-00009E200000}"/>
    <cellStyle name="Normal 5 3 3 2 3 4 2" xfId="10459" xr:uid="{00000000-0005-0000-0000-00009F200000}"/>
    <cellStyle name="Normal 5 3 3 2 3 5" xfId="7467" xr:uid="{00000000-0005-0000-0000-0000A0200000}"/>
    <cellStyle name="Normal 5 3 3 2 4" xfId="1023" xr:uid="{00000000-0005-0000-0000-0000A1200000}"/>
    <cellStyle name="Normal 5 3 3 2 4 2" xfId="3457" xr:uid="{00000000-0005-0000-0000-0000A2200000}"/>
    <cellStyle name="Normal 5 3 3 2 4 2 2" xfId="9095" xr:uid="{00000000-0005-0000-0000-0000A3200000}"/>
    <cellStyle name="Normal 5 3 3 2 4 3" xfId="6985" xr:uid="{00000000-0005-0000-0000-0000A4200000}"/>
    <cellStyle name="Normal 5 3 3 2 5" xfId="1857" xr:uid="{00000000-0005-0000-0000-0000A5200000}"/>
    <cellStyle name="Normal 5 3 3 2 5 2" xfId="7805" xr:uid="{00000000-0005-0000-0000-0000A6200000}"/>
    <cellStyle name="Normal 5 3 3 2 6" xfId="2993" xr:uid="{00000000-0005-0000-0000-0000A7200000}"/>
    <cellStyle name="Normal 5 3 3 2 6 2" xfId="8651" xr:uid="{00000000-0005-0000-0000-0000A8200000}"/>
    <cellStyle name="Normal 5 3 3 2 7" xfId="4355" xr:uid="{00000000-0005-0000-0000-0000A9200000}"/>
    <cellStyle name="Normal 5 3 3 2 7 2" xfId="9977" xr:uid="{00000000-0005-0000-0000-0000AA200000}"/>
    <cellStyle name="Normal 5 3 3 2 8" xfId="5119" xr:uid="{00000000-0005-0000-0000-0000AB200000}"/>
    <cellStyle name="Normal 5 3 3 2 8 2" xfId="10716" xr:uid="{00000000-0005-0000-0000-0000AC200000}"/>
    <cellStyle name="Normal 5 3 3 2 9" xfId="5748" xr:uid="{00000000-0005-0000-0000-0000AD200000}"/>
    <cellStyle name="Normal 5 3 3 2 9 2" xfId="11085" xr:uid="{00000000-0005-0000-0000-0000AE200000}"/>
    <cellStyle name="Normal 5 3 3 3" xfId="744" xr:uid="{00000000-0005-0000-0000-0000AF200000}"/>
    <cellStyle name="Normal 5 3 3 3 10" xfId="6713" xr:uid="{00000000-0005-0000-0000-0000B0200000}"/>
    <cellStyle name="Normal 5 3 3 3 2" xfId="1448" xr:uid="{00000000-0005-0000-0000-0000B1200000}"/>
    <cellStyle name="Normal 5 3 3 3 2 2" xfId="2274" xr:uid="{00000000-0005-0000-0000-0000B2200000}"/>
    <cellStyle name="Normal 5 3 3 3 2 2 2" xfId="8222" xr:uid="{00000000-0005-0000-0000-0000B3200000}"/>
    <cellStyle name="Normal 5 3 3 3 2 3" xfId="3880" xr:uid="{00000000-0005-0000-0000-0000B4200000}"/>
    <cellStyle name="Normal 5 3 3 3 2 3 2" xfId="9512" xr:uid="{00000000-0005-0000-0000-0000B5200000}"/>
    <cellStyle name="Normal 5 3 3 3 2 4" xfId="4772" xr:uid="{00000000-0005-0000-0000-0000B6200000}"/>
    <cellStyle name="Normal 5 3 3 3 2 4 2" xfId="10394" xr:uid="{00000000-0005-0000-0000-0000B7200000}"/>
    <cellStyle name="Normal 5 3 3 3 2 5" xfId="7402" xr:uid="{00000000-0005-0000-0000-0000B8200000}"/>
    <cellStyle name="Normal 5 3 3 3 3" xfId="931" xr:uid="{00000000-0005-0000-0000-0000B9200000}"/>
    <cellStyle name="Normal 5 3 3 3 3 2" xfId="3365" xr:uid="{00000000-0005-0000-0000-0000BA200000}"/>
    <cellStyle name="Normal 5 3 3 3 3 2 2" xfId="9006" xr:uid="{00000000-0005-0000-0000-0000BB200000}"/>
    <cellStyle name="Normal 5 3 3 3 3 3" xfId="6896" xr:uid="{00000000-0005-0000-0000-0000BC200000}"/>
    <cellStyle name="Normal 5 3 3 3 4" xfId="1768" xr:uid="{00000000-0005-0000-0000-0000BD200000}"/>
    <cellStyle name="Normal 5 3 3 3 4 2" xfId="7716" xr:uid="{00000000-0005-0000-0000-0000BE200000}"/>
    <cellStyle name="Normal 5 3 3 3 5" xfId="3178" xr:uid="{00000000-0005-0000-0000-0000BF200000}"/>
    <cellStyle name="Normal 5 3 3 3 5 2" xfId="8823" xr:uid="{00000000-0005-0000-0000-0000C0200000}"/>
    <cellStyle name="Normal 5 3 3 3 6" xfId="4266" xr:uid="{00000000-0005-0000-0000-0000C1200000}"/>
    <cellStyle name="Normal 5 3 3 3 6 2" xfId="9888" xr:uid="{00000000-0005-0000-0000-0000C2200000}"/>
    <cellStyle name="Normal 5 3 3 3 7" xfId="5553" xr:uid="{00000000-0005-0000-0000-0000C3200000}"/>
    <cellStyle name="Normal 5 3 3 3 7 2" xfId="10890" xr:uid="{00000000-0005-0000-0000-0000C4200000}"/>
    <cellStyle name="Normal 5 3 3 3 8" xfId="5920" xr:uid="{00000000-0005-0000-0000-0000C5200000}"/>
    <cellStyle name="Normal 5 3 3 3 8 2" xfId="11257" xr:uid="{00000000-0005-0000-0000-0000C6200000}"/>
    <cellStyle name="Normal 5 3 3 3 9" xfId="6290" xr:uid="{00000000-0005-0000-0000-0000C7200000}"/>
    <cellStyle name="Normal 5 3 3 3 9 2" xfId="11624" xr:uid="{00000000-0005-0000-0000-0000C8200000}"/>
    <cellStyle name="Normal 5 3 3 4" xfId="1235" xr:uid="{00000000-0005-0000-0000-0000C9200000}"/>
    <cellStyle name="Normal 5 3 3 4 2" xfId="2061" xr:uid="{00000000-0005-0000-0000-0000CA200000}"/>
    <cellStyle name="Normal 5 3 3 4 2 2" xfId="8009" xr:uid="{00000000-0005-0000-0000-0000CB200000}"/>
    <cellStyle name="Normal 5 3 3 4 3" xfId="3667" xr:uid="{00000000-0005-0000-0000-0000CC200000}"/>
    <cellStyle name="Normal 5 3 3 4 3 2" xfId="9299" xr:uid="{00000000-0005-0000-0000-0000CD200000}"/>
    <cellStyle name="Normal 5 3 3 4 4" xfId="4559" xr:uid="{00000000-0005-0000-0000-0000CE200000}"/>
    <cellStyle name="Normal 5 3 3 4 4 2" xfId="10181" xr:uid="{00000000-0005-0000-0000-0000CF200000}"/>
    <cellStyle name="Normal 5 3 3 4 5" xfId="7189" xr:uid="{00000000-0005-0000-0000-0000D0200000}"/>
    <cellStyle name="Normal 5 3 3 5" xfId="1335" xr:uid="{00000000-0005-0000-0000-0000D1200000}"/>
    <cellStyle name="Normal 5 3 3 5 2" xfId="2161" xr:uid="{00000000-0005-0000-0000-0000D2200000}"/>
    <cellStyle name="Normal 5 3 3 5 2 2" xfId="8109" xr:uid="{00000000-0005-0000-0000-0000D3200000}"/>
    <cellStyle name="Normal 5 3 3 5 3" xfId="3767" xr:uid="{00000000-0005-0000-0000-0000D4200000}"/>
    <cellStyle name="Normal 5 3 3 5 3 2" xfId="9399" xr:uid="{00000000-0005-0000-0000-0000D5200000}"/>
    <cellStyle name="Normal 5 3 3 5 4" xfId="4659" xr:uid="{00000000-0005-0000-0000-0000D6200000}"/>
    <cellStyle name="Normal 5 3 3 5 4 2" xfId="10281" xr:uid="{00000000-0005-0000-0000-0000D7200000}"/>
    <cellStyle name="Normal 5 3 3 5 5" xfId="7289" xr:uid="{00000000-0005-0000-0000-0000D8200000}"/>
    <cellStyle name="Normal 5 3 3 6" xfId="1397" xr:uid="{00000000-0005-0000-0000-0000D9200000}"/>
    <cellStyle name="Normal 5 3 3 6 2" xfId="2223" xr:uid="{00000000-0005-0000-0000-0000DA200000}"/>
    <cellStyle name="Normal 5 3 3 6 2 2" xfId="8171" xr:uid="{00000000-0005-0000-0000-0000DB200000}"/>
    <cellStyle name="Normal 5 3 3 6 3" xfId="3829" xr:uid="{00000000-0005-0000-0000-0000DC200000}"/>
    <cellStyle name="Normal 5 3 3 6 3 2" xfId="9461" xr:uid="{00000000-0005-0000-0000-0000DD200000}"/>
    <cellStyle name="Normal 5 3 3 6 4" xfId="4721" xr:uid="{00000000-0005-0000-0000-0000DE200000}"/>
    <cellStyle name="Normal 5 3 3 6 4 2" xfId="10343" xr:uid="{00000000-0005-0000-0000-0000DF200000}"/>
    <cellStyle name="Normal 5 3 3 6 5" xfId="7351" xr:uid="{00000000-0005-0000-0000-0000E0200000}"/>
    <cellStyle name="Normal 5 3 3 7" xfId="957" xr:uid="{00000000-0005-0000-0000-0000E1200000}"/>
    <cellStyle name="Normal 5 3 3 7 2" xfId="3391" xr:uid="{00000000-0005-0000-0000-0000E2200000}"/>
    <cellStyle name="Normal 5 3 3 7 2 2" xfId="9030" xr:uid="{00000000-0005-0000-0000-0000E3200000}"/>
    <cellStyle name="Normal 5 3 3 7 3" xfId="6920" xr:uid="{00000000-0005-0000-0000-0000E4200000}"/>
    <cellStyle name="Normal 5 3 3 8" xfId="1792" xr:uid="{00000000-0005-0000-0000-0000E5200000}"/>
    <cellStyle name="Normal 5 3 3 8 2" xfId="7740" xr:uid="{00000000-0005-0000-0000-0000E6200000}"/>
    <cellStyle name="Normal 5 3 3 9" xfId="2923" xr:uid="{00000000-0005-0000-0000-0000E7200000}"/>
    <cellStyle name="Normal 5 3 3 9 2" xfId="8586" xr:uid="{00000000-0005-0000-0000-0000E8200000}"/>
    <cellStyle name="Normal 5 3 4" xfId="213" xr:uid="{00000000-0005-0000-0000-0000E9200000}"/>
    <cellStyle name="Normal 5 3 4 10" xfId="4317" xr:uid="{00000000-0005-0000-0000-0000EA200000}"/>
    <cellStyle name="Normal 5 3 4 10 2" xfId="9939" xr:uid="{00000000-0005-0000-0000-0000EB200000}"/>
    <cellStyle name="Normal 5 3 4 11" xfId="5079" xr:uid="{00000000-0005-0000-0000-0000EC200000}"/>
    <cellStyle name="Normal 5 3 4 11 2" xfId="10678" xr:uid="{00000000-0005-0000-0000-0000ED200000}"/>
    <cellStyle name="Normal 5 3 4 12" xfId="5710" xr:uid="{00000000-0005-0000-0000-0000EE200000}"/>
    <cellStyle name="Normal 5 3 4 12 2" xfId="11047" xr:uid="{00000000-0005-0000-0000-0000EF200000}"/>
    <cellStyle name="Normal 5 3 4 13" xfId="6078" xr:uid="{00000000-0005-0000-0000-0000F0200000}"/>
    <cellStyle name="Normal 5 3 4 13 2" xfId="11414" xr:uid="{00000000-0005-0000-0000-0000F1200000}"/>
    <cellStyle name="Normal 5 3 4 14" xfId="6515" xr:uid="{00000000-0005-0000-0000-0000F2200000}"/>
    <cellStyle name="Normal 5 3 4 2" xfId="280" xr:uid="{00000000-0005-0000-0000-0000F3200000}"/>
    <cellStyle name="Normal 5 3 4 2 10" xfId="6143" xr:uid="{00000000-0005-0000-0000-0000F4200000}"/>
    <cellStyle name="Normal 5 3 4 2 10 2" xfId="11479" xr:uid="{00000000-0005-0000-0000-0000F5200000}"/>
    <cellStyle name="Normal 5 3 4 2 11" xfId="6580" xr:uid="{00000000-0005-0000-0000-0000F6200000}"/>
    <cellStyle name="Normal 5 3 4 2 2" xfId="836" xr:uid="{00000000-0005-0000-0000-0000F7200000}"/>
    <cellStyle name="Normal 5 3 4 2 2 2" xfId="1271" xr:uid="{00000000-0005-0000-0000-0000F8200000}"/>
    <cellStyle name="Normal 5 3 4 2 2 2 2" xfId="3703" xr:uid="{00000000-0005-0000-0000-0000F9200000}"/>
    <cellStyle name="Normal 5 3 4 2 2 2 2 2" xfId="9335" xr:uid="{00000000-0005-0000-0000-0000FA200000}"/>
    <cellStyle name="Normal 5 3 4 2 2 2 3" xfId="7225" xr:uid="{00000000-0005-0000-0000-0000FB200000}"/>
    <cellStyle name="Normal 5 3 4 2 2 3" xfId="2097" xr:uid="{00000000-0005-0000-0000-0000FC200000}"/>
    <cellStyle name="Normal 5 3 4 2 2 3 2" xfId="8045" xr:uid="{00000000-0005-0000-0000-0000FD200000}"/>
    <cellStyle name="Normal 5 3 4 2 2 4" xfId="3270" xr:uid="{00000000-0005-0000-0000-0000FE200000}"/>
    <cellStyle name="Normal 5 3 4 2 2 4 2" xfId="8915" xr:uid="{00000000-0005-0000-0000-0000FF200000}"/>
    <cellStyle name="Normal 5 3 4 2 2 5" xfId="4595" xr:uid="{00000000-0005-0000-0000-000000210000}"/>
    <cellStyle name="Normal 5 3 4 2 2 5 2" xfId="10217" xr:uid="{00000000-0005-0000-0000-000001210000}"/>
    <cellStyle name="Normal 5 3 4 2 2 6" xfId="5645" xr:uid="{00000000-0005-0000-0000-000002210000}"/>
    <cellStyle name="Normal 5 3 4 2 2 6 2" xfId="10982" xr:uid="{00000000-0005-0000-0000-000003210000}"/>
    <cellStyle name="Normal 5 3 4 2 2 7" xfId="6012" xr:uid="{00000000-0005-0000-0000-000004210000}"/>
    <cellStyle name="Normal 5 3 4 2 2 7 2" xfId="11349" xr:uid="{00000000-0005-0000-0000-000005210000}"/>
    <cellStyle name="Normal 5 3 4 2 2 8" xfId="6382" xr:uid="{00000000-0005-0000-0000-000006210000}"/>
    <cellStyle name="Normal 5 3 4 2 2 8 2" xfId="11716" xr:uid="{00000000-0005-0000-0000-000007210000}"/>
    <cellStyle name="Normal 5 3 4 2 2 9" xfId="6805" xr:uid="{00000000-0005-0000-0000-000008210000}"/>
    <cellStyle name="Normal 5 3 4 2 3" xfId="1540" xr:uid="{00000000-0005-0000-0000-000009210000}"/>
    <cellStyle name="Normal 5 3 4 2 3 2" xfId="2366" xr:uid="{00000000-0005-0000-0000-00000A210000}"/>
    <cellStyle name="Normal 5 3 4 2 3 2 2" xfId="8314" xr:uid="{00000000-0005-0000-0000-00000B210000}"/>
    <cellStyle name="Normal 5 3 4 2 3 3" xfId="3972" xr:uid="{00000000-0005-0000-0000-00000C210000}"/>
    <cellStyle name="Normal 5 3 4 2 3 3 2" xfId="9604" xr:uid="{00000000-0005-0000-0000-00000D210000}"/>
    <cellStyle name="Normal 5 3 4 2 3 4" xfId="4864" xr:uid="{00000000-0005-0000-0000-00000E210000}"/>
    <cellStyle name="Normal 5 3 4 2 3 4 2" xfId="10486" xr:uid="{00000000-0005-0000-0000-00000F210000}"/>
    <cellStyle name="Normal 5 3 4 2 3 5" xfId="7494" xr:uid="{00000000-0005-0000-0000-000010210000}"/>
    <cellStyle name="Normal 5 3 4 2 4" xfId="1050" xr:uid="{00000000-0005-0000-0000-000011210000}"/>
    <cellStyle name="Normal 5 3 4 2 4 2" xfId="3484" xr:uid="{00000000-0005-0000-0000-000012210000}"/>
    <cellStyle name="Normal 5 3 4 2 4 2 2" xfId="9122" xr:uid="{00000000-0005-0000-0000-000013210000}"/>
    <cellStyle name="Normal 5 3 4 2 4 3" xfId="7012" xr:uid="{00000000-0005-0000-0000-000014210000}"/>
    <cellStyle name="Normal 5 3 4 2 5" xfId="1884" xr:uid="{00000000-0005-0000-0000-000015210000}"/>
    <cellStyle name="Normal 5 3 4 2 5 2" xfId="7832" xr:uid="{00000000-0005-0000-0000-000016210000}"/>
    <cellStyle name="Normal 5 3 4 2 6" xfId="3020" xr:uid="{00000000-0005-0000-0000-000017210000}"/>
    <cellStyle name="Normal 5 3 4 2 6 2" xfId="8678" xr:uid="{00000000-0005-0000-0000-000018210000}"/>
    <cellStyle name="Normal 5 3 4 2 7" xfId="4382" xr:uid="{00000000-0005-0000-0000-000019210000}"/>
    <cellStyle name="Normal 5 3 4 2 7 2" xfId="10004" xr:uid="{00000000-0005-0000-0000-00001A210000}"/>
    <cellStyle name="Normal 5 3 4 2 8" xfId="5146" xr:uid="{00000000-0005-0000-0000-00001B210000}"/>
    <cellStyle name="Normal 5 3 4 2 8 2" xfId="10743" xr:uid="{00000000-0005-0000-0000-00001C210000}"/>
    <cellStyle name="Normal 5 3 4 2 9" xfId="5775" xr:uid="{00000000-0005-0000-0000-00001D210000}"/>
    <cellStyle name="Normal 5 3 4 2 9 2" xfId="11112" xr:uid="{00000000-0005-0000-0000-00001E210000}"/>
    <cellStyle name="Normal 5 3 4 3" xfId="771" xr:uid="{00000000-0005-0000-0000-00001F210000}"/>
    <cellStyle name="Normal 5 3 4 3 10" xfId="6740" xr:uid="{00000000-0005-0000-0000-000020210000}"/>
    <cellStyle name="Normal 5 3 4 3 2" xfId="1475" xr:uid="{00000000-0005-0000-0000-000021210000}"/>
    <cellStyle name="Normal 5 3 4 3 2 2" xfId="2301" xr:uid="{00000000-0005-0000-0000-000022210000}"/>
    <cellStyle name="Normal 5 3 4 3 2 2 2" xfId="8249" xr:uid="{00000000-0005-0000-0000-000023210000}"/>
    <cellStyle name="Normal 5 3 4 3 2 3" xfId="3907" xr:uid="{00000000-0005-0000-0000-000024210000}"/>
    <cellStyle name="Normal 5 3 4 3 2 3 2" xfId="9539" xr:uid="{00000000-0005-0000-0000-000025210000}"/>
    <cellStyle name="Normal 5 3 4 3 2 4" xfId="4799" xr:uid="{00000000-0005-0000-0000-000026210000}"/>
    <cellStyle name="Normal 5 3 4 3 2 4 2" xfId="10421" xr:uid="{00000000-0005-0000-0000-000027210000}"/>
    <cellStyle name="Normal 5 3 4 3 2 5" xfId="7429" xr:uid="{00000000-0005-0000-0000-000028210000}"/>
    <cellStyle name="Normal 5 3 4 3 3" xfId="1182" xr:uid="{00000000-0005-0000-0000-000029210000}"/>
    <cellStyle name="Normal 5 3 4 3 3 2" xfId="3615" xr:uid="{00000000-0005-0000-0000-00002A210000}"/>
    <cellStyle name="Normal 5 3 4 3 3 2 2" xfId="9249" xr:uid="{00000000-0005-0000-0000-00002B210000}"/>
    <cellStyle name="Normal 5 3 4 3 3 3" xfId="7139" xr:uid="{00000000-0005-0000-0000-00002C210000}"/>
    <cellStyle name="Normal 5 3 4 3 4" xfId="2011" xr:uid="{00000000-0005-0000-0000-00002D210000}"/>
    <cellStyle name="Normal 5 3 4 3 4 2" xfId="7959" xr:uid="{00000000-0005-0000-0000-00002E210000}"/>
    <cellStyle name="Normal 5 3 4 3 5" xfId="3205" xr:uid="{00000000-0005-0000-0000-00002F210000}"/>
    <cellStyle name="Normal 5 3 4 3 5 2" xfId="8850" xr:uid="{00000000-0005-0000-0000-000030210000}"/>
    <cellStyle name="Normal 5 3 4 3 6" xfId="4509" xr:uid="{00000000-0005-0000-0000-000031210000}"/>
    <cellStyle name="Normal 5 3 4 3 6 2" xfId="10131" xr:uid="{00000000-0005-0000-0000-000032210000}"/>
    <cellStyle name="Normal 5 3 4 3 7" xfId="5580" xr:uid="{00000000-0005-0000-0000-000033210000}"/>
    <cellStyle name="Normal 5 3 4 3 7 2" xfId="10917" xr:uid="{00000000-0005-0000-0000-000034210000}"/>
    <cellStyle name="Normal 5 3 4 3 8" xfId="5947" xr:uid="{00000000-0005-0000-0000-000035210000}"/>
    <cellStyle name="Normal 5 3 4 3 8 2" xfId="11284" xr:uid="{00000000-0005-0000-0000-000036210000}"/>
    <cellStyle name="Normal 5 3 4 3 9" xfId="6317" xr:uid="{00000000-0005-0000-0000-000037210000}"/>
    <cellStyle name="Normal 5 3 4 3 9 2" xfId="11651" xr:uid="{00000000-0005-0000-0000-000038210000}"/>
    <cellStyle name="Normal 5 3 4 4" xfId="1225" xr:uid="{00000000-0005-0000-0000-000039210000}"/>
    <cellStyle name="Normal 5 3 4 4 2" xfId="2051" xr:uid="{00000000-0005-0000-0000-00003A210000}"/>
    <cellStyle name="Normal 5 3 4 4 2 2" xfId="7999" xr:uid="{00000000-0005-0000-0000-00003B210000}"/>
    <cellStyle name="Normal 5 3 4 4 3" xfId="3657" xr:uid="{00000000-0005-0000-0000-00003C210000}"/>
    <cellStyle name="Normal 5 3 4 4 3 2" xfId="9289" xr:uid="{00000000-0005-0000-0000-00003D210000}"/>
    <cellStyle name="Normal 5 3 4 4 4" xfId="4549" xr:uid="{00000000-0005-0000-0000-00003E210000}"/>
    <cellStyle name="Normal 5 3 4 4 4 2" xfId="10171" xr:uid="{00000000-0005-0000-0000-00003F210000}"/>
    <cellStyle name="Normal 5 3 4 4 5" xfId="7179" xr:uid="{00000000-0005-0000-0000-000040210000}"/>
    <cellStyle name="Normal 5 3 4 5" xfId="1325" xr:uid="{00000000-0005-0000-0000-000041210000}"/>
    <cellStyle name="Normal 5 3 4 5 2" xfId="2151" xr:uid="{00000000-0005-0000-0000-000042210000}"/>
    <cellStyle name="Normal 5 3 4 5 2 2" xfId="8099" xr:uid="{00000000-0005-0000-0000-000043210000}"/>
    <cellStyle name="Normal 5 3 4 5 3" xfId="3757" xr:uid="{00000000-0005-0000-0000-000044210000}"/>
    <cellStyle name="Normal 5 3 4 5 3 2" xfId="9389" xr:uid="{00000000-0005-0000-0000-000045210000}"/>
    <cellStyle name="Normal 5 3 4 5 4" xfId="4649" xr:uid="{00000000-0005-0000-0000-000046210000}"/>
    <cellStyle name="Normal 5 3 4 5 4 2" xfId="10271" xr:uid="{00000000-0005-0000-0000-000047210000}"/>
    <cellStyle name="Normal 5 3 4 5 5" xfId="7279" xr:uid="{00000000-0005-0000-0000-000048210000}"/>
    <cellStyle name="Normal 5 3 4 6" xfId="1387" xr:uid="{00000000-0005-0000-0000-000049210000}"/>
    <cellStyle name="Normal 5 3 4 6 2" xfId="2213" xr:uid="{00000000-0005-0000-0000-00004A210000}"/>
    <cellStyle name="Normal 5 3 4 6 2 2" xfId="8161" xr:uid="{00000000-0005-0000-0000-00004B210000}"/>
    <cellStyle name="Normal 5 3 4 6 3" xfId="3819" xr:uid="{00000000-0005-0000-0000-00004C210000}"/>
    <cellStyle name="Normal 5 3 4 6 3 2" xfId="9451" xr:uid="{00000000-0005-0000-0000-00004D210000}"/>
    <cellStyle name="Normal 5 3 4 6 4" xfId="4711" xr:uid="{00000000-0005-0000-0000-00004E210000}"/>
    <cellStyle name="Normal 5 3 4 6 4 2" xfId="10333" xr:uid="{00000000-0005-0000-0000-00004F210000}"/>
    <cellStyle name="Normal 5 3 4 6 5" xfId="7341" xr:uid="{00000000-0005-0000-0000-000050210000}"/>
    <cellStyle name="Normal 5 3 4 7" xfId="985" xr:uid="{00000000-0005-0000-0000-000051210000}"/>
    <cellStyle name="Normal 5 3 4 7 2" xfId="3419" xr:uid="{00000000-0005-0000-0000-000052210000}"/>
    <cellStyle name="Normal 5 3 4 7 2 2" xfId="9057" xr:uid="{00000000-0005-0000-0000-000053210000}"/>
    <cellStyle name="Normal 5 3 4 7 3" xfId="6947" xr:uid="{00000000-0005-0000-0000-000054210000}"/>
    <cellStyle name="Normal 5 3 4 8" xfId="1819" xr:uid="{00000000-0005-0000-0000-000055210000}"/>
    <cellStyle name="Normal 5 3 4 8 2" xfId="7767" xr:uid="{00000000-0005-0000-0000-000056210000}"/>
    <cellStyle name="Normal 5 3 4 9" xfId="2953" xr:uid="{00000000-0005-0000-0000-000057210000}"/>
    <cellStyle name="Normal 5 3 4 9 2" xfId="8613" xr:uid="{00000000-0005-0000-0000-000058210000}"/>
    <cellStyle name="Normal 5 3 5" xfId="242" xr:uid="{00000000-0005-0000-0000-000059210000}"/>
    <cellStyle name="Normal 5 3 5 10" xfId="6105" xr:uid="{00000000-0005-0000-0000-00005A210000}"/>
    <cellStyle name="Normal 5 3 5 10 2" xfId="11441" xr:uid="{00000000-0005-0000-0000-00005B210000}"/>
    <cellStyle name="Normal 5 3 5 11" xfId="6542" xr:uid="{00000000-0005-0000-0000-00005C210000}"/>
    <cellStyle name="Normal 5 3 5 2" xfId="798" xr:uid="{00000000-0005-0000-0000-00005D210000}"/>
    <cellStyle name="Normal 5 3 5 2 2" xfId="1259" xr:uid="{00000000-0005-0000-0000-00005E210000}"/>
    <cellStyle name="Normal 5 3 5 2 2 2" xfId="3691" xr:uid="{00000000-0005-0000-0000-00005F210000}"/>
    <cellStyle name="Normal 5 3 5 2 2 2 2" xfId="9323" xr:uid="{00000000-0005-0000-0000-000060210000}"/>
    <cellStyle name="Normal 5 3 5 2 2 3" xfId="7213" xr:uid="{00000000-0005-0000-0000-000061210000}"/>
    <cellStyle name="Normal 5 3 5 2 3" xfId="2085" xr:uid="{00000000-0005-0000-0000-000062210000}"/>
    <cellStyle name="Normal 5 3 5 2 3 2" xfId="8033" xr:uid="{00000000-0005-0000-0000-000063210000}"/>
    <cellStyle name="Normal 5 3 5 2 4" xfId="3232" xr:uid="{00000000-0005-0000-0000-000064210000}"/>
    <cellStyle name="Normal 5 3 5 2 4 2" xfId="8877" xr:uid="{00000000-0005-0000-0000-000065210000}"/>
    <cellStyle name="Normal 5 3 5 2 5" xfId="4583" xr:uid="{00000000-0005-0000-0000-000066210000}"/>
    <cellStyle name="Normal 5 3 5 2 5 2" xfId="10205" xr:uid="{00000000-0005-0000-0000-000067210000}"/>
    <cellStyle name="Normal 5 3 5 2 6" xfId="5607" xr:uid="{00000000-0005-0000-0000-000068210000}"/>
    <cellStyle name="Normal 5 3 5 2 6 2" xfId="10944" xr:uid="{00000000-0005-0000-0000-000069210000}"/>
    <cellStyle name="Normal 5 3 5 2 7" xfId="5974" xr:uid="{00000000-0005-0000-0000-00006A210000}"/>
    <cellStyle name="Normal 5 3 5 2 7 2" xfId="11311" xr:uid="{00000000-0005-0000-0000-00006B210000}"/>
    <cellStyle name="Normal 5 3 5 2 8" xfId="6344" xr:uid="{00000000-0005-0000-0000-00006C210000}"/>
    <cellStyle name="Normal 5 3 5 2 8 2" xfId="11678" xr:uid="{00000000-0005-0000-0000-00006D210000}"/>
    <cellStyle name="Normal 5 3 5 2 9" xfId="6767" xr:uid="{00000000-0005-0000-0000-00006E210000}"/>
    <cellStyle name="Normal 5 3 5 3" xfId="1502" xr:uid="{00000000-0005-0000-0000-00006F210000}"/>
    <cellStyle name="Normal 5 3 5 3 2" xfId="2328" xr:uid="{00000000-0005-0000-0000-000070210000}"/>
    <cellStyle name="Normal 5 3 5 3 2 2" xfId="8276" xr:uid="{00000000-0005-0000-0000-000071210000}"/>
    <cellStyle name="Normal 5 3 5 3 3" xfId="3934" xr:uid="{00000000-0005-0000-0000-000072210000}"/>
    <cellStyle name="Normal 5 3 5 3 3 2" xfId="9566" xr:uid="{00000000-0005-0000-0000-000073210000}"/>
    <cellStyle name="Normal 5 3 5 3 4" xfId="4826" xr:uid="{00000000-0005-0000-0000-000074210000}"/>
    <cellStyle name="Normal 5 3 5 3 4 2" xfId="10448" xr:uid="{00000000-0005-0000-0000-000075210000}"/>
    <cellStyle name="Normal 5 3 5 3 5" xfId="7456" xr:uid="{00000000-0005-0000-0000-000076210000}"/>
    <cellStyle name="Normal 5 3 5 4" xfId="1012" xr:uid="{00000000-0005-0000-0000-000077210000}"/>
    <cellStyle name="Normal 5 3 5 4 2" xfId="3446" xr:uid="{00000000-0005-0000-0000-000078210000}"/>
    <cellStyle name="Normal 5 3 5 4 2 2" xfId="9084" xr:uid="{00000000-0005-0000-0000-000079210000}"/>
    <cellStyle name="Normal 5 3 5 4 3" xfId="6974" xr:uid="{00000000-0005-0000-0000-00007A210000}"/>
    <cellStyle name="Normal 5 3 5 5" xfId="1846" xr:uid="{00000000-0005-0000-0000-00007B210000}"/>
    <cellStyle name="Normal 5 3 5 5 2" xfId="7794" xr:uid="{00000000-0005-0000-0000-00007C210000}"/>
    <cellStyle name="Normal 5 3 5 6" xfId="2982" xr:uid="{00000000-0005-0000-0000-00007D210000}"/>
    <cellStyle name="Normal 5 3 5 6 2" xfId="8640" xr:uid="{00000000-0005-0000-0000-00007E210000}"/>
    <cellStyle name="Normal 5 3 5 7" xfId="4344" xr:uid="{00000000-0005-0000-0000-00007F210000}"/>
    <cellStyle name="Normal 5 3 5 7 2" xfId="9966" xr:uid="{00000000-0005-0000-0000-000080210000}"/>
    <cellStyle name="Normal 5 3 5 8" xfId="5108" xr:uid="{00000000-0005-0000-0000-000081210000}"/>
    <cellStyle name="Normal 5 3 5 8 2" xfId="10705" xr:uid="{00000000-0005-0000-0000-000082210000}"/>
    <cellStyle name="Normal 5 3 5 9" xfId="5737" xr:uid="{00000000-0005-0000-0000-000083210000}"/>
    <cellStyle name="Normal 5 3 5 9 2" xfId="11074" xr:uid="{00000000-0005-0000-0000-000084210000}"/>
    <cellStyle name="Normal 5 3 6" xfId="592" xr:uid="{00000000-0005-0000-0000-000085210000}"/>
    <cellStyle name="Normal 5 3 6 2" xfId="3122" xr:uid="{00000000-0005-0000-0000-000086210000}"/>
    <cellStyle name="Normal 5 3 6 3" xfId="5427" xr:uid="{00000000-0005-0000-0000-000087210000}"/>
    <cellStyle name="Normal 5 3 7" xfId="733" xr:uid="{00000000-0005-0000-0000-000088210000}"/>
    <cellStyle name="Normal 5 3 7 10" xfId="6702" xr:uid="{00000000-0005-0000-0000-000089210000}"/>
    <cellStyle name="Normal 5 3 7 2" xfId="1437" xr:uid="{00000000-0005-0000-0000-00008A210000}"/>
    <cellStyle name="Normal 5 3 7 2 2" xfId="2263" xr:uid="{00000000-0005-0000-0000-00008B210000}"/>
    <cellStyle name="Normal 5 3 7 2 2 2" xfId="8211" xr:uid="{00000000-0005-0000-0000-00008C210000}"/>
    <cellStyle name="Normal 5 3 7 2 3" xfId="3869" xr:uid="{00000000-0005-0000-0000-00008D210000}"/>
    <cellStyle name="Normal 5 3 7 2 3 2" xfId="9501" xr:uid="{00000000-0005-0000-0000-00008E210000}"/>
    <cellStyle name="Normal 5 3 7 2 4" xfId="4761" xr:uid="{00000000-0005-0000-0000-00008F210000}"/>
    <cellStyle name="Normal 5 3 7 2 4 2" xfId="10383" xr:uid="{00000000-0005-0000-0000-000090210000}"/>
    <cellStyle name="Normal 5 3 7 2 5" xfId="7391" xr:uid="{00000000-0005-0000-0000-000091210000}"/>
    <cellStyle name="Normal 5 3 7 3" xfId="1084" xr:uid="{00000000-0005-0000-0000-000092210000}"/>
    <cellStyle name="Normal 5 3 7 3 2" xfId="3518" xr:uid="{00000000-0005-0000-0000-000093210000}"/>
    <cellStyle name="Normal 5 3 7 3 2 2" xfId="9156" xr:uid="{00000000-0005-0000-0000-000094210000}"/>
    <cellStyle name="Normal 5 3 7 3 3" xfId="7046" xr:uid="{00000000-0005-0000-0000-000095210000}"/>
    <cellStyle name="Normal 5 3 7 4" xfId="1918" xr:uid="{00000000-0005-0000-0000-000096210000}"/>
    <cellStyle name="Normal 5 3 7 4 2" xfId="7866" xr:uid="{00000000-0005-0000-0000-000097210000}"/>
    <cellStyle name="Normal 5 3 7 5" xfId="3167" xr:uid="{00000000-0005-0000-0000-000098210000}"/>
    <cellStyle name="Normal 5 3 7 5 2" xfId="8812" xr:uid="{00000000-0005-0000-0000-000099210000}"/>
    <cellStyle name="Normal 5 3 7 6" xfId="4416" xr:uid="{00000000-0005-0000-0000-00009A210000}"/>
    <cellStyle name="Normal 5 3 7 6 2" xfId="10038" xr:uid="{00000000-0005-0000-0000-00009B210000}"/>
    <cellStyle name="Normal 5 3 7 7" xfId="5542" xr:uid="{00000000-0005-0000-0000-00009C210000}"/>
    <cellStyle name="Normal 5 3 7 7 2" xfId="10879" xr:uid="{00000000-0005-0000-0000-00009D210000}"/>
    <cellStyle name="Normal 5 3 7 8" xfId="5909" xr:uid="{00000000-0005-0000-0000-00009E210000}"/>
    <cellStyle name="Normal 5 3 7 8 2" xfId="11246" xr:uid="{00000000-0005-0000-0000-00009F210000}"/>
    <cellStyle name="Normal 5 3 7 9" xfId="6279" xr:uid="{00000000-0005-0000-0000-0000A0210000}"/>
    <cellStyle name="Normal 5 3 7 9 2" xfId="11613" xr:uid="{00000000-0005-0000-0000-0000A1210000}"/>
    <cellStyle name="Normal 5 3 8" xfId="1197" xr:uid="{00000000-0005-0000-0000-0000A2210000}"/>
    <cellStyle name="Normal 5 3 8 2" xfId="2023" xr:uid="{00000000-0005-0000-0000-0000A3210000}"/>
    <cellStyle name="Normal 5 3 8 2 2" xfId="7971" xr:uid="{00000000-0005-0000-0000-0000A4210000}"/>
    <cellStyle name="Normal 5 3 8 3" xfId="3629" xr:uid="{00000000-0005-0000-0000-0000A5210000}"/>
    <cellStyle name="Normal 5 3 8 3 2" xfId="9261" xr:uid="{00000000-0005-0000-0000-0000A6210000}"/>
    <cellStyle name="Normal 5 3 8 4" xfId="4521" xr:uid="{00000000-0005-0000-0000-0000A7210000}"/>
    <cellStyle name="Normal 5 3 8 4 2" xfId="10143" xr:uid="{00000000-0005-0000-0000-0000A8210000}"/>
    <cellStyle name="Normal 5 3 8 5" xfId="7151" xr:uid="{00000000-0005-0000-0000-0000A9210000}"/>
    <cellStyle name="Normal 5 3 9" xfId="1297" xr:uid="{00000000-0005-0000-0000-0000AA210000}"/>
    <cellStyle name="Normal 5 3 9 2" xfId="2123" xr:uid="{00000000-0005-0000-0000-0000AB210000}"/>
    <cellStyle name="Normal 5 3 9 2 2" xfId="8071" xr:uid="{00000000-0005-0000-0000-0000AC210000}"/>
    <cellStyle name="Normal 5 3 9 3" xfId="3729" xr:uid="{00000000-0005-0000-0000-0000AD210000}"/>
    <cellStyle name="Normal 5 3 9 3 2" xfId="9361" xr:uid="{00000000-0005-0000-0000-0000AE210000}"/>
    <cellStyle name="Normal 5 3 9 4" xfId="4621" xr:uid="{00000000-0005-0000-0000-0000AF210000}"/>
    <cellStyle name="Normal 5 3 9 4 2" xfId="10243" xr:uid="{00000000-0005-0000-0000-0000B0210000}"/>
    <cellStyle name="Normal 5 3 9 5" xfId="7251" xr:uid="{00000000-0005-0000-0000-0000B1210000}"/>
    <cellStyle name="Normal 5 4" xfId="156" xr:uid="{00000000-0005-0000-0000-0000B2210000}"/>
    <cellStyle name="Normal 5 4 2" xfId="2900" xr:uid="{00000000-0005-0000-0000-0000B3210000}"/>
    <cellStyle name="Normal 5 4 3" xfId="5025" xr:uid="{00000000-0005-0000-0000-0000B4210000}"/>
    <cellStyle name="Normal 5 5" xfId="186" xr:uid="{00000000-0005-0000-0000-0000B5210000}"/>
    <cellStyle name="Normal 5 5 10" xfId="2926" xr:uid="{00000000-0005-0000-0000-0000B6210000}"/>
    <cellStyle name="Normal 5 5 10 2" xfId="8588" xr:uid="{00000000-0005-0000-0000-0000B7210000}"/>
    <cellStyle name="Normal 5 5 11" xfId="4292" xr:uid="{00000000-0005-0000-0000-0000B8210000}"/>
    <cellStyle name="Normal 5 5 11 2" xfId="9914" xr:uid="{00000000-0005-0000-0000-0000B9210000}"/>
    <cellStyle name="Normal 5 5 12" xfId="5052" xr:uid="{00000000-0005-0000-0000-0000BA210000}"/>
    <cellStyle name="Normal 5 5 12 2" xfId="10653" xr:uid="{00000000-0005-0000-0000-0000BB210000}"/>
    <cellStyle name="Normal 5 5 13" xfId="5685" xr:uid="{00000000-0005-0000-0000-0000BC210000}"/>
    <cellStyle name="Normal 5 5 13 2" xfId="11022" xr:uid="{00000000-0005-0000-0000-0000BD210000}"/>
    <cellStyle name="Normal 5 5 14" xfId="6053" xr:uid="{00000000-0005-0000-0000-0000BE210000}"/>
    <cellStyle name="Normal 5 5 14 2" xfId="11389" xr:uid="{00000000-0005-0000-0000-0000BF210000}"/>
    <cellStyle name="Normal 5 5 15" xfId="6490" xr:uid="{00000000-0005-0000-0000-0000C0210000}"/>
    <cellStyle name="Normal 5 5 2" xfId="217" xr:uid="{00000000-0005-0000-0000-0000C1210000}"/>
    <cellStyle name="Normal 5 5 2 10" xfId="4319" xr:uid="{00000000-0005-0000-0000-0000C2210000}"/>
    <cellStyle name="Normal 5 5 2 10 2" xfId="9941" xr:uid="{00000000-0005-0000-0000-0000C3210000}"/>
    <cellStyle name="Normal 5 5 2 11" xfId="5083" xr:uid="{00000000-0005-0000-0000-0000C4210000}"/>
    <cellStyle name="Normal 5 5 2 11 2" xfId="10680" xr:uid="{00000000-0005-0000-0000-0000C5210000}"/>
    <cellStyle name="Normal 5 5 2 12" xfId="5712" xr:uid="{00000000-0005-0000-0000-0000C6210000}"/>
    <cellStyle name="Normal 5 5 2 12 2" xfId="11049" xr:uid="{00000000-0005-0000-0000-0000C7210000}"/>
    <cellStyle name="Normal 5 5 2 13" xfId="6080" xr:uid="{00000000-0005-0000-0000-0000C8210000}"/>
    <cellStyle name="Normal 5 5 2 13 2" xfId="11416" xr:uid="{00000000-0005-0000-0000-0000C9210000}"/>
    <cellStyle name="Normal 5 5 2 14" xfId="6517" xr:uid="{00000000-0005-0000-0000-0000CA210000}"/>
    <cellStyle name="Normal 5 5 2 2" xfId="282" xr:uid="{00000000-0005-0000-0000-0000CB210000}"/>
    <cellStyle name="Normal 5 5 2 2 10" xfId="6145" xr:uid="{00000000-0005-0000-0000-0000CC210000}"/>
    <cellStyle name="Normal 5 5 2 2 10 2" xfId="11481" xr:uid="{00000000-0005-0000-0000-0000CD210000}"/>
    <cellStyle name="Normal 5 5 2 2 11" xfId="6582" xr:uid="{00000000-0005-0000-0000-0000CE210000}"/>
    <cellStyle name="Normal 5 5 2 2 2" xfId="838" xr:uid="{00000000-0005-0000-0000-0000CF210000}"/>
    <cellStyle name="Normal 5 5 2 2 2 2" xfId="1283" xr:uid="{00000000-0005-0000-0000-0000D0210000}"/>
    <cellStyle name="Normal 5 5 2 2 2 2 2" xfId="3715" xr:uid="{00000000-0005-0000-0000-0000D1210000}"/>
    <cellStyle name="Normal 5 5 2 2 2 2 2 2" xfId="9347" xr:uid="{00000000-0005-0000-0000-0000D2210000}"/>
    <cellStyle name="Normal 5 5 2 2 2 2 3" xfId="7237" xr:uid="{00000000-0005-0000-0000-0000D3210000}"/>
    <cellStyle name="Normal 5 5 2 2 2 3" xfId="2109" xr:uid="{00000000-0005-0000-0000-0000D4210000}"/>
    <cellStyle name="Normal 5 5 2 2 2 3 2" xfId="8057" xr:uid="{00000000-0005-0000-0000-0000D5210000}"/>
    <cellStyle name="Normal 5 5 2 2 2 4" xfId="3272" xr:uid="{00000000-0005-0000-0000-0000D6210000}"/>
    <cellStyle name="Normal 5 5 2 2 2 4 2" xfId="8917" xr:uid="{00000000-0005-0000-0000-0000D7210000}"/>
    <cellStyle name="Normal 5 5 2 2 2 5" xfId="4607" xr:uid="{00000000-0005-0000-0000-0000D8210000}"/>
    <cellStyle name="Normal 5 5 2 2 2 5 2" xfId="10229" xr:uid="{00000000-0005-0000-0000-0000D9210000}"/>
    <cellStyle name="Normal 5 5 2 2 2 6" xfId="5647" xr:uid="{00000000-0005-0000-0000-0000DA210000}"/>
    <cellStyle name="Normal 5 5 2 2 2 6 2" xfId="10984" xr:uid="{00000000-0005-0000-0000-0000DB210000}"/>
    <cellStyle name="Normal 5 5 2 2 2 7" xfId="6014" xr:uid="{00000000-0005-0000-0000-0000DC210000}"/>
    <cellStyle name="Normal 5 5 2 2 2 7 2" xfId="11351" xr:uid="{00000000-0005-0000-0000-0000DD210000}"/>
    <cellStyle name="Normal 5 5 2 2 2 8" xfId="6384" xr:uid="{00000000-0005-0000-0000-0000DE210000}"/>
    <cellStyle name="Normal 5 5 2 2 2 8 2" xfId="11718" xr:uid="{00000000-0005-0000-0000-0000DF210000}"/>
    <cellStyle name="Normal 5 5 2 2 2 9" xfId="6807" xr:uid="{00000000-0005-0000-0000-0000E0210000}"/>
    <cellStyle name="Normal 5 5 2 2 3" xfId="1542" xr:uid="{00000000-0005-0000-0000-0000E1210000}"/>
    <cellStyle name="Normal 5 5 2 2 3 2" xfId="2368" xr:uid="{00000000-0005-0000-0000-0000E2210000}"/>
    <cellStyle name="Normal 5 5 2 2 3 2 2" xfId="8316" xr:uid="{00000000-0005-0000-0000-0000E3210000}"/>
    <cellStyle name="Normal 5 5 2 2 3 3" xfId="3974" xr:uid="{00000000-0005-0000-0000-0000E4210000}"/>
    <cellStyle name="Normal 5 5 2 2 3 3 2" xfId="9606" xr:uid="{00000000-0005-0000-0000-0000E5210000}"/>
    <cellStyle name="Normal 5 5 2 2 3 4" xfId="4866" xr:uid="{00000000-0005-0000-0000-0000E6210000}"/>
    <cellStyle name="Normal 5 5 2 2 3 4 2" xfId="10488" xr:uid="{00000000-0005-0000-0000-0000E7210000}"/>
    <cellStyle name="Normal 5 5 2 2 3 5" xfId="7496" xr:uid="{00000000-0005-0000-0000-0000E8210000}"/>
    <cellStyle name="Normal 5 5 2 2 4" xfId="1052" xr:uid="{00000000-0005-0000-0000-0000E9210000}"/>
    <cellStyle name="Normal 5 5 2 2 4 2" xfId="3486" xr:uid="{00000000-0005-0000-0000-0000EA210000}"/>
    <cellStyle name="Normal 5 5 2 2 4 2 2" xfId="9124" xr:uid="{00000000-0005-0000-0000-0000EB210000}"/>
    <cellStyle name="Normal 5 5 2 2 4 3" xfId="7014" xr:uid="{00000000-0005-0000-0000-0000EC210000}"/>
    <cellStyle name="Normal 5 5 2 2 5" xfId="1886" xr:uid="{00000000-0005-0000-0000-0000ED210000}"/>
    <cellStyle name="Normal 5 5 2 2 5 2" xfId="7834" xr:uid="{00000000-0005-0000-0000-0000EE210000}"/>
    <cellStyle name="Normal 5 5 2 2 6" xfId="3022" xr:uid="{00000000-0005-0000-0000-0000EF210000}"/>
    <cellStyle name="Normal 5 5 2 2 6 2" xfId="8680" xr:uid="{00000000-0005-0000-0000-0000F0210000}"/>
    <cellStyle name="Normal 5 5 2 2 7" xfId="4384" xr:uid="{00000000-0005-0000-0000-0000F1210000}"/>
    <cellStyle name="Normal 5 5 2 2 7 2" xfId="10006" xr:uid="{00000000-0005-0000-0000-0000F2210000}"/>
    <cellStyle name="Normal 5 5 2 2 8" xfId="5148" xr:uid="{00000000-0005-0000-0000-0000F3210000}"/>
    <cellStyle name="Normal 5 5 2 2 8 2" xfId="10745" xr:uid="{00000000-0005-0000-0000-0000F4210000}"/>
    <cellStyle name="Normal 5 5 2 2 9" xfId="5777" xr:uid="{00000000-0005-0000-0000-0000F5210000}"/>
    <cellStyle name="Normal 5 5 2 2 9 2" xfId="11114" xr:uid="{00000000-0005-0000-0000-0000F6210000}"/>
    <cellStyle name="Normal 5 5 2 3" xfId="773" xr:uid="{00000000-0005-0000-0000-0000F7210000}"/>
    <cellStyle name="Normal 5 5 2 3 10" xfId="6742" xr:uid="{00000000-0005-0000-0000-0000F8210000}"/>
    <cellStyle name="Normal 5 5 2 3 2" xfId="1477" xr:uid="{00000000-0005-0000-0000-0000F9210000}"/>
    <cellStyle name="Normal 5 5 2 3 2 2" xfId="2303" xr:uid="{00000000-0005-0000-0000-0000FA210000}"/>
    <cellStyle name="Normal 5 5 2 3 2 2 2" xfId="8251" xr:uid="{00000000-0005-0000-0000-0000FB210000}"/>
    <cellStyle name="Normal 5 5 2 3 2 3" xfId="3909" xr:uid="{00000000-0005-0000-0000-0000FC210000}"/>
    <cellStyle name="Normal 5 5 2 3 2 3 2" xfId="9541" xr:uid="{00000000-0005-0000-0000-0000FD210000}"/>
    <cellStyle name="Normal 5 5 2 3 2 4" xfId="4801" xr:uid="{00000000-0005-0000-0000-0000FE210000}"/>
    <cellStyle name="Normal 5 5 2 3 2 4 2" xfId="10423" xr:uid="{00000000-0005-0000-0000-0000FF210000}"/>
    <cellStyle name="Normal 5 5 2 3 2 5" xfId="7431" xr:uid="{00000000-0005-0000-0000-000000220000}"/>
    <cellStyle name="Normal 5 5 2 3 3" xfId="1183" xr:uid="{00000000-0005-0000-0000-000001220000}"/>
    <cellStyle name="Normal 5 5 2 3 3 2" xfId="3616" xr:uid="{00000000-0005-0000-0000-000002220000}"/>
    <cellStyle name="Normal 5 5 2 3 3 2 2" xfId="9250" xr:uid="{00000000-0005-0000-0000-000003220000}"/>
    <cellStyle name="Normal 5 5 2 3 3 3" xfId="7140" xr:uid="{00000000-0005-0000-0000-000004220000}"/>
    <cellStyle name="Normal 5 5 2 3 4" xfId="2012" xr:uid="{00000000-0005-0000-0000-000005220000}"/>
    <cellStyle name="Normal 5 5 2 3 4 2" xfId="7960" xr:uid="{00000000-0005-0000-0000-000006220000}"/>
    <cellStyle name="Normal 5 5 2 3 5" xfId="3207" xr:uid="{00000000-0005-0000-0000-000007220000}"/>
    <cellStyle name="Normal 5 5 2 3 5 2" xfId="8852" xr:uid="{00000000-0005-0000-0000-000008220000}"/>
    <cellStyle name="Normal 5 5 2 3 6" xfId="4510" xr:uid="{00000000-0005-0000-0000-000009220000}"/>
    <cellStyle name="Normal 5 5 2 3 6 2" xfId="10132" xr:uid="{00000000-0005-0000-0000-00000A220000}"/>
    <cellStyle name="Normal 5 5 2 3 7" xfId="5582" xr:uid="{00000000-0005-0000-0000-00000B220000}"/>
    <cellStyle name="Normal 5 5 2 3 7 2" xfId="10919" xr:uid="{00000000-0005-0000-0000-00000C220000}"/>
    <cellStyle name="Normal 5 5 2 3 8" xfId="5949" xr:uid="{00000000-0005-0000-0000-00000D220000}"/>
    <cellStyle name="Normal 5 5 2 3 8 2" xfId="11286" xr:uid="{00000000-0005-0000-0000-00000E220000}"/>
    <cellStyle name="Normal 5 5 2 3 9" xfId="6319" xr:uid="{00000000-0005-0000-0000-00000F220000}"/>
    <cellStyle name="Normal 5 5 2 3 9 2" xfId="11653" xr:uid="{00000000-0005-0000-0000-000010220000}"/>
    <cellStyle name="Normal 5 5 2 4" xfId="1237" xr:uid="{00000000-0005-0000-0000-000011220000}"/>
    <cellStyle name="Normal 5 5 2 4 2" xfId="2063" xr:uid="{00000000-0005-0000-0000-000012220000}"/>
    <cellStyle name="Normal 5 5 2 4 2 2" xfId="8011" xr:uid="{00000000-0005-0000-0000-000013220000}"/>
    <cellStyle name="Normal 5 5 2 4 3" xfId="3669" xr:uid="{00000000-0005-0000-0000-000014220000}"/>
    <cellStyle name="Normal 5 5 2 4 3 2" xfId="9301" xr:uid="{00000000-0005-0000-0000-000015220000}"/>
    <cellStyle name="Normal 5 5 2 4 4" xfId="4561" xr:uid="{00000000-0005-0000-0000-000016220000}"/>
    <cellStyle name="Normal 5 5 2 4 4 2" xfId="10183" xr:uid="{00000000-0005-0000-0000-000017220000}"/>
    <cellStyle name="Normal 5 5 2 4 5" xfId="7191" xr:uid="{00000000-0005-0000-0000-000018220000}"/>
    <cellStyle name="Normal 5 5 2 5" xfId="1337" xr:uid="{00000000-0005-0000-0000-000019220000}"/>
    <cellStyle name="Normal 5 5 2 5 2" xfId="2163" xr:uid="{00000000-0005-0000-0000-00001A220000}"/>
    <cellStyle name="Normal 5 5 2 5 2 2" xfId="8111" xr:uid="{00000000-0005-0000-0000-00001B220000}"/>
    <cellStyle name="Normal 5 5 2 5 3" xfId="3769" xr:uid="{00000000-0005-0000-0000-00001C220000}"/>
    <cellStyle name="Normal 5 5 2 5 3 2" xfId="9401" xr:uid="{00000000-0005-0000-0000-00001D220000}"/>
    <cellStyle name="Normal 5 5 2 5 4" xfId="4661" xr:uid="{00000000-0005-0000-0000-00001E220000}"/>
    <cellStyle name="Normal 5 5 2 5 4 2" xfId="10283" xr:uid="{00000000-0005-0000-0000-00001F220000}"/>
    <cellStyle name="Normal 5 5 2 5 5" xfId="7291" xr:uid="{00000000-0005-0000-0000-000020220000}"/>
    <cellStyle name="Normal 5 5 2 6" xfId="1399" xr:uid="{00000000-0005-0000-0000-000021220000}"/>
    <cellStyle name="Normal 5 5 2 6 2" xfId="2225" xr:uid="{00000000-0005-0000-0000-000022220000}"/>
    <cellStyle name="Normal 5 5 2 6 2 2" xfId="8173" xr:uid="{00000000-0005-0000-0000-000023220000}"/>
    <cellStyle name="Normal 5 5 2 6 3" xfId="3831" xr:uid="{00000000-0005-0000-0000-000024220000}"/>
    <cellStyle name="Normal 5 5 2 6 3 2" xfId="9463" xr:uid="{00000000-0005-0000-0000-000025220000}"/>
    <cellStyle name="Normal 5 5 2 6 4" xfId="4723" xr:uid="{00000000-0005-0000-0000-000026220000}"/>
    <cellStyle name="Normal 5 5 2 6 4 2" xfId="10345" xr:uid="{00000000-0005-0000-0000-000027220000}"/>
    <cellStyle name="Normal 5 5 2 6 5" xfId="7353" xr:uid="{00000000-0005-0000-0000-000028220000}"/>
    <cellStyle name="Normal 5 5 2 7" xfId="987" xr:uid="{00000000-0005-0000-0000-000029220000}"/>
    <cellStyle name="Normal 5 5 2 7 2" xfId="3421" xr:uid="{00000000-0005-0000-0000-00002A220000}"/>
    <cellStyle name="Normal 5 5 2 7 2 2" xfId="9059" xr:uid="{00000000-0005-0000-0000-00002B220000}"/>
    <cellStyle name="Normal 5 5 2 7 3" xfId="6949" xr:uid="{00000000-0005-0000-0000-00002C220000}"/>
    <cellStyle name="Normal 5 5 2 8" xfId="1821" xr:uid="{00000000-0005-0000-0000-00002D220000}"/>
    <cellStyle name="Normal 5 5 2 8 2" xfId="7769" xr:uid="{00000000-0005-0000-0000-00002E220000}"/>
    <cellStyle name="Normal 5 5 2 9" xfId="2957" xr:uid="{00000000-0005-0000-0000-00002F220000}"/>
    <cellStyle name="Normal 5 5 2 9 2" xfId="8615" xr:uid="{00000000-0005-0000-0000-000030220000}"/>
    <cellStyle name="Normal 5 5 3" xfId="255" xr:uid="{00000000-0005-0000-0000-000031220000}"/>
    <cellStyle name="Normal 5 5 3 10" xfId="6118" xr:uid="{00000000-0005-0000-0000-000032220000}"/>
    <cellStyle name="Normal 5 5 3 10 2" xfId="11454" xr:uid="{00000000-0005-0000-0000-000033220000}"/>
    <cellStyle name="Normal 5 5 3 11" xfId="6555" xr:uid="{00000000-0005-0000-0000-000034220000}"/>
    <cellStyle name="Normal 5 5 3 2" xfId="811" xr:uid="{00000000-0005-0000-0000-000035220000}"/>
    <cellStyle name="Normal 5 5 3 2 2" xfId="1261" xr:uid="{00000000-0005-0000-0000-000036220000}"/>
    <cellStyle name="Normal 5 5 3 2 2 2" xfId="3693" xr:uid="{00000000-0005-0000-0000-000037220000}"/>
    <cellStyle name="Normal 5 5 3 2 2 2 2" xfId="9325" xr:uid="{00000000-0005-0000-0000-000038220000}"/>
    <cellStyle name="Normal 5 5 3 2 2 3" xfId="7215" xr:uid="{00000000-0005-0000-0000-000039220000}"/>
    <cellStyle name="Normal 5 5 3 2 3" xfId="2087" xr:uid="{00000000-0005-0000-0000-00003A220000}"/>
    <cellStyle name="Normal 5 5 3 2 3 2" xfId="8035" xr:uid="{00000000-0005-0000-0000-00003B220000}"/>
    <cellStyle name="Normal 5 5 3 2 4" xfId="3245" xr:uid="{00000000-0005-0000-0000-00003C220000}"/>
    <cellStyle name="Normal 5 5 3 2 4 2" xfId="8890" xr:uid="{00000000-0005-0000-0000-00003D220000}"/>
    <cellStyle name="Normal 5 5 3 2 5" xfId="4585" xr:uid="{00000000-0005-0000-0000-00003E220000}"/>
    <cellStyle name="Normal 5 5 3 2 5 2" xfId="10207" xr:uid="{00000000-0005-0000-0000-00003F220000}"/>
    <cellStyle name="Normal 5 5 3 2 6" xfId="5620" xr:uid="{00000000-0005-0000-0000-000040220000}"/>
    <cellStyle name="Normal 5 5 3 2 6 2" xfId="10957" xr:uid="{00000000-0005-0000-0000-000041220000}"/>
    <cellStyle name="Normal 5 5 3 2 7" xfId="5987" xr:uid="{00000000-0005-0000-0000-000042220000}"/>
    <cellStyle name="Normal 5 5 3 2 7 2" xfId="11324" xr:uid="{00000000-0005-0000-0000-000043220000}"/>
    <cellStyle name="Normal 5 5 3 2 8" xfId="6357" xr:uid="{00000000-0005-0000-0000-000044220000}"/>
    <cellStyle name="Normal 5 5 3 2 8 2" xfId="11691" xr:uid="{00000000-0005-0000-0000-000045220000}"/>
    <cellStyle name="Normal 5 5 3 2 9" xfId="6780" xr:uid="{00000000-0005-0000-0000-000046220000}"/>
    <cellStyle name="Normal 5 5 3 3" xfId="1515" xr:uid="{00000000-0005-0000-0000-000047220000}"/>
    <cellStyle name="Normal 5 5 3 3 2" xfId="2341" xr:uid="{00000000-0005-0000-0000-000048220000}"/>
    <cellStyle name="Normal 5 5 3 3 2 2" xfId="8289" xr:uid="{00000000-0005-0000-0000-000049220000}"/>
    <cellStyle name="Normal 5 5 3 3 3" xfId="3947" xr:uid="{00000000-0005-0000-0000-00004A220000}"/>
    <cellStyle name="Normal 5 5 3 3 3 2" xfId="9579" xr:uid="{00000000-0005-0000-0000-00004B220000}"/>
    <cellStyle name="Normal 5 5 3 3 4" xfId="4839" xr:uid="{00000000-0005-0000-0000-00004C220000}"/>
    <cellStyle name="Normal 5 5 3 3 4 2" xfId="10461" xr:uid="{00000000-0005-0000-0000-00004D220000}"/>
    <cellStyle name="Normal 5 5 3 3 5" xfId="7469" xr:uid="{00000000-0005-0000-0000-00004E220000}"/>
    <cellStyle name="Normal 5 5 3 4" xfId="1025" xr:uid="{00000000-0005-0000-0000-00004F220000}"/>
    <cellStyle name="Normal 5 5 3 4 2" xfId="3459" xr:uid="{00000000-0005-0000-0000-000050220000}"/>
    <cellStyle name="Normal 5 5 3 4 2 2" xfId="9097" xr:uid="{00000000-0005-0000-0000-000051220000}"/>
    <cellStyle name="Normal 5 5 3 4 3" xfId="6987" xr:uid="{00000000-0005-0000-0000-000052220000}"/>
    <cellStyle name="Normal 5 5 3 5" xfId="1859" xr:uid="{00000000-0005-0000-0000-000053220000}"/>
    <cellStyle name="Normal 5 5 3 5 2" xfId="7807" xr:uid="{00000000-0005-0000-0000-000054220000}"/>
    <cellStyle name="Normal 5 5 3 6" xfId="2995" xr:uid="{00000000-0005-0000-0000-000055220000}"/>
    <cellStyle name="Normal 5 5 3 6 2" xfId="8653" xr:uid="{00000000-0005-0000-0000-000056220000}"/>
    <cellStyle name="Normal 5 5 3 7" xfId="4357" xr:uid="{00000000-0005-0000-0000-000057220000}"/>
    <cellStyle name="Normal 5 5 3 7 2" xfId="9979" xr:uid="{00000000-0005-0000-0000-000058220000}"/>
    <cellStyle name="Normal 5 5 3 8" xfId="5121" xr:uid="{00000000-0005-0000-0000-000059220000}"/>
    <cellStyle name="Normal 5 5 3 8 2" xfId="10718" xr:uid="{00000000-0005-0000-0000-00005A220000}"/>
    <cellStyle name="Normal 5 5 3 9" xfId="5750" xr:uid="{00000000-0005-0000-0000-00005B220000}"/>
    <cellStyle name="Normal 5 5 3 9 2" xfId="11087" xr:uid="{00000000-0005-0000-0000-00005C220000}"/>
    <cellStyle name="Normal 5 5 4" xfId="746" xr:uid="{00000000-0005-0000-0000-00005D220000}"/>
    <cellStyle name="Normal 5 5 4 10" xfId="6715" xr:uid="{00000000-0005-0000-0000-00005E220000}"/>
    <cellStyle name="Normal 5 5 4 2" xfId="1450" xr:uid="{00000000-0005-0000-0000-00005F220000}"/>
    <cellStyle name="Normal 5 5 4 2 2" xfId="2276" xr:uid="{00000000-0005-0000-0000-000060220000}"/>
    <cellStyle name="Normal 5 5 4 2 2 2" xfId="8224" xr:uid="{00000000-0005-0000-0000-000061220000}"/>
    <cellStyle name="Normal 5 5 4 2 3" xfId="3882" xr:uid="{00000000-0005-0000-0000-000062220000}"/>
    <cellStyle name="Normal 5 5 4 2 3 2" xfId="9514" xr:uid="{00000000-0005-0000-0000-000063220000}"/>
    <cellStyle name="Normal 5 5 4 2 4" xfId="4774" xr:uid="{00000000-0005-0000-0000-000064220000}"/>
    <cellStyle name="Normal 5 5 4 2 4 2" xfId="10396" xr:uid="{00000000-0005-0000-0000-000065220000}"/>
    <cellStyle name="Normal 5 5 4 2 5" xfId="7404" xr:uid="{00000000-0005-0000-0000-000066220000}"/>
    <cellStyle name="Normal 5 5 4 3" xfId="1180" xr:uid="{00000000-0005-0000-0000-000067220000}"/>
    <cellStyle name="Normal 5 5 4 3 2" xfId="3613" xr:uid="{00000000-0005-0000-0000-000068220000}"/>
    <cellStyle name="Normal 5 5 4 3 2 2" xfId="9247" xr:uid="{00000000-0005-0000-0000-000069220000}"/>
    <cellStyle name="Normal 5 5 4 3 3" xfId="7137" xr:uid="{00000000-0005-0000-0000-00006A220000}"/>
    <cellStyle name="Normal 5 5 4 4" xfId="2009" xr:uid="{00000000-0005-0000-0000-00006B220000}"/>
    <cellStyle name="Normal 5 5 4 4 2" xfId="7957" xr:uid="{00000000-0005-0000-0000-00006C220000}"/>
    <cellStyle name="Normal 5 5 4 5" xfId="3180" xr:uid="{00000000-0005-0000-0000-00006D220000}"/>
    <cellStyle name="Normal 5 5 4 5 2" xfId="8825" xr:uid="{00000000-0005-0000-0000-00006E220000}"/>
    <cellStyle name="Normal 5 5 4 6" xfId="4507" xr:uid="{00000000-0005-0000-0000-00006F220000}"/>
    <cellStyle name="Normal 5 5 4 6 2" xfId="10129" xr:uid="{00000000-0005-0000-0000-000070220000}"/>
    <cellStyle name="Normal 5 5 4 7" xfId="5555" xr:uid="{00000000-0005-0000-0000-000071220000}"/>
    <cellStyle name="Normal 5 5 4 7 2" xfId="10892" xr:uid="{00000000-0005-0000-0000-000072220000}"/>
    <cellStyle name="Normal 5 5 4 8" xfId="5922" xr:uid="{00000000-0005-0000-0000-000073220000}"/>
    <cellStyle name="Normal 5 5 4 8 2" xfId="11259" xr:uid="{00000000-0005-0000-0000-000074220000}"/>
    <cellStyle name="Normal 5 5 4 9" xfId="6292" xr:uid="{00000000-0005-0000-0000-000075220000}"/>
    <cellStyle name="Normal 5 5 4 9 2" xfId="11626" xr:uid="{00000000-0005-0000-0000-000076220000}"/>
    <cellStyle name="Normal 5 5 5" xfId="1199" xr:uid="{00000000-0005-0000-0000-000077220000}"/>
    <cellStyle name="Normal 5 5 5 2" xfId="2025" xr:uid="{00000000-0005-0000-0000-000078220000}"/>
    <cellStyle name="Normal 5 5 5 2 2" xfId="7973" xr:uid="{00000000-0005-0000-0000-000079220000}"/>
    <cellStyle name="Normal 5 5 5 3" xfId="3631" xr:uid="{00000000-0005-0000-0000-00007A220000}"/>
    <cellStyle name="Normal 5 5 5 3 2" xfId="9263" xr:uid="{00000000-0005-0000-0000-00007B220000}"/>
    <cellStyle name="Normal 5 5 5 4" xfId="4523" xr:uid="{00000000-0005-0000-0000-00007C220000}"/>
    <cellStyle name="Normal 5 5 5 4 2" xfId="10145" xr:uid="{00000000-0005-0000-0000-00007D220000}"/>
    <cellStyle name="Normal 5 5 5 5" xfId="7153" xr:uid="{00000000-0005-0000-0000-00007E220000}"/>
    <cellStyle name="Normal 5 5 6" xfId="1299" xr:uid="{00000000-0005-0000-0000-00007F220000}"/>
    <cellStyle name="Normal 5 5 6 2" xfId="2125" xr:uid="{00000000-0005-0000-0000-000080220000}"/>
    <cellStyle name="Normal 5 5 6 2 2" xfId="8073" xr:uid="{00000000-0005-0000-0000-000081220000}"/>
    <cellStyle name="Normal 5 5 6 3" xfId="3731" xr:uid="{00000000-0005-0000-0000-000082220000}"/>
    <cellStyle name="Normal 5 5 6 3 2" xfId="9363" xr:uid="{00000000-0005-0000-0000-000083220000}"/>
    <cellStyle name="Normal 5 5 6 4" xfId="4623" xr:uid="{00000000-0005-0000-0000-000084220000}"/>
    <cellStyle name="Normal 5 5 6 4 2" xfId="10245" xr:uid="{00000000-0005-0000-0000-000085220000}"/>
    <cellStyle name="Normal 5 5 6 5" xfId="7253" xr:uid="{00000000-0005-0000-0000-000086220000}"/>
    <cellStyle name="Normal 5 5 7" xfId="1361" xr:uid="{00000000-0005-0000-0000-000087220000}"/>
    <cellStyle name="Normal 5 5 7 2" xfId="2187" xr:uid="{00000000-0005-0000-0000-000088220000}"/>
    <cellStyle name="Normal 5 5 7 2 2" xfId="8135" xr:uid="{00000000-0005-0000-0000-000089220000}"/>
    <cellStyle name="Normal 5 5 7 3" xfId="3793" xr:uid="{00000000-0005-0000-0000-00008A220000}"/>
    <cellStyle name="Normal 5 5 7 3 2" xfId="9425" xr:uid="{00000000-0005-0000-0000-00008B220000}"/>
    <cellStyle name="Normal 5 5 7 4" xfId="4685" xr:uid="{00000000-0005-0000-0000-00008C220000}"/>
    <cellStyle name="Normal 5 5 7 4 2" xfId="10307" xr:uid="{00000000-0005-0000-0000-00008D220000}"/>
    <cellStyle name="Normal 5 5 7 5" xfId="7315" xr:uid="{00000000-0005-0000-0000-00008E220000}"/>
    <cellStyle name="Normal 5 5 8" xfId="960" xr:uid="{00000000-0005-0000-0000-00008F220000}"/>
    <cellStyle name="Normal 5 5 8 2" xfId="3394" xr:uid="{00000000-0005-0000-0000-000090220000}"/>
    <cellStyle name="Normal 5 5 8 2 2" xfId="9032" xr:uid="{00000000-0005-0000-0000-000091220000}"/>
    <cellStyle name="Normal 5 5 8 3" xfId="6922" xr:uid="{00000000-0005-0000-0000-000092220000}"/>
    <cellStyle name="Normal 5 5 9" xfId="1794" xr:uid="{00000000-0005-0000-0000-000093220000}"/>
    <cellStyle name="Normal 5 5 9 2" xfId="7742" xr:uid="{00000000-0005-0000-0000-000094220000}"/>
    <cellStyle name="Normal 5 6" xfId="181" xr:uid="{00000000-0005-0000-0000-000095220000}"/>
    <cellStyle name="Normal 5 6 10" xfId="4289" xr:uid="{00000000-0005-0000-0000-000096220000}"/>
    <cellStyle name="Normal 5 6 10 2" xfId="9911" xr:uid="{00000000-0005-0000-0000-000097220000}"/>
    <cellStyle name="Normal 5 6 11" xfId="5047" xr:uid="{00000000-0005-0000-0000-000098220000}"/>
    <cellStyle name="Normal 5 6 11 2" xfId="10650" xr:uid="{00000000-0005-0000-0000-000099220000}"/>
    <cellStyle name="Normal 5 6 12" xfId="5682" xr:uid="{00000000-0005-0000-0000-00009A220000}"/>
    <cellStyle name="Normal 5 6 12 2" xfId="11019" xr:uid="{00000000-0005-0000-0000-00009B220000}"/>
    <cellStyle name="Normal 5 6 13" xfId="6050" xr:uid="{00000000-0005-0000-0000-00009C220000}"/>
    <cellStyle name="Normal 5 6 13 2" xfId="11386" xr:uid="{00000000-0005-0000-0000-00009D220000}"/>
    <cellStyle name="Normal 5 6 14" xfId="6487" xr:uid="{00000000-0005-0000-0000-00009E220000}"/>
    <cellStyle name="Normal 5 6 2" xfId="252" xr:uid="{00000000-0005-0000-0000-00009F220000}"/>
    <cellStyle name="Normal 5 6 2 10" xfId="6115" xr:uid="{00000000-0005-0000-0000-0000A0220000}"/>
    <cellStyle name="Normal 5 6 2 10 2" xfId="11451" xr:uid="{00000000-0005-0000-0000-0000A1220000}"/>
    <cellStyle name="Normal 5 6 2 11" xfId="6552" xr:uid="{00000000-0005-0000-0000-0000A2220000}"/>
    <cellStyle name="Normal 5 6 2 2" xfId="808" xr:uid="{00000000-0005-0000-0000-0000A3220000}"/>
    <cellStyle name="Normal 5 6 2 2 2" xfId="1267" xr:uid="{00000000-0005-0000-0000-0000A4220000}"/>
    <cellStyle name="Normal 5 6 2 2 2 2" xfId="3699" xr:uid="{00000000-0005-0000-0000-0000A5220000}"/>
    <cellStyle name="Normal 5 6 2 2 2 2 2" xfId="9331" xr:uid="{00000000-0005-0000-0000-0000A6220000}"/>
    <cellStyle name="Normal 5 6 2 2 2 3" xfId="7221" xr:uid="{00000000-0005-0000-0000-0000A7220000}"/>
    <cellStyle name="Normal 5 6 2 2 3" xfId="2093" xr:uid="{00000000-0005-0000-0000-0000A8220000}"/>
    <cellStyle name="Normal 5 6 2 2 3 2" xfId="8041" xr:uid="{00000000-0005-0000-0000-0000A9220000}"/>
    <cellStyle name="Normal 5 6 2 2 4" xfId="3242" xr:uid="{00000000-0005-0000-0000-0000AA220000}"/>
    <cellStyle name="Normal 5 6 2 2 4 2" xfId="8887" xr:uid="{00000000-0005-0000-0000-0000AB220000}"/>
    <cellStyle name="Normal 5 6 2 2 5" xfId="4591" xr:uid="{00000000-0005-0000-0000-0000AC220000}"/>
    <cellStyle name="Normal 5 6 2 2 5 2" xfId="10213" xr:uid="{00000000-0005-0000-0000-0000AD220000}"/>
    <cellStyle name="Normal 5 6 2 2 6" xfId="5617" xr:uid="{00000000-0005-0000-0000-0000AE220000}"/>
    <cellStyle name="Normal 5 6 2 2 6 2" xfId="10954" xr:uid="{00000000-0005-0000-0000-0000AF220000}"/>
    <cellStyle name="Normal 5 6 2 2 7" xfId="5984" xr:uid="{00000000-0005-0000-0000-0000B0220000}"/>
    <cellStyle name="Normal 5 6 2 2 7 2" xfId="11321" xr:uid="{00000000-0005-0000-0000-0000B1220000}"/>
    <cellStyle name="Normal 5 6 2 2 8" xfId="6354" xr:uid="{00000000-0005-0000-0000-0000B2220000}"/>
    <cellStyle name="Normal 5 6 2 2 8 2" xfId="11688" xr:uid="{00000000-0005-0000-0000-0000B3220000}"/>
    <cellStyle name="Normal 5 6 2 2 9" xfId="6777" xr:uid="{00000000-0005-0000-0000-0000B4220000}"/>
    <cellStyle name="Normal 5 6 2 3" xfId="1512" xr:uid="{00000000-0005-0000-0000-0000B5220000}"/>
    <cellStyle name="Normal 5 6 2 3 2" xfId="2338" xr:uid="{00000000-0005-0000-0000-0000B6220000}"/>
    <cellStyle name="Normal 5 6 2 3 2 2" xfId="8286" xr:uid="{00000000-0005-0000-0000-0000B7220000}"/>
    <cellStyle name="Normal 5 6 2 3 3" xfId="3944" xr:uid="{00000000-0005-0000-0000-0000B8220000}"/>
    <cellStyle name="Normal 5 6 2 3 3 2" xfId="9576" xr:uid="{00000000-0005-0000-0000-0000B9220000}"/>
    <cellStyle name="Normal 5 6 2 3 4" xfId="4836" xr:uid="{00000000-0005-0000-0000-0000BA220000}"/>
    <cellStyle name="Normal 5 6 2 3 4 2" xfId="10458" xr:uid="{00000000-0005-0000-0000-0000BB220000}"/>
    <cellStyle name="Normal 5 6 2 3 5" xfId="7466" xr:uid="{00000000-0005-0000-0000-0000BC220000}"/>
    <cellStyle name="Normal 5 6 2 4" xfId="1022" xr:uid="{00000000-0005-0000-0000-0000BD220000}"/>
    <cellStyle name="Normal 5 6 2 4 2" xfId="3456" xr:uid="{00000000-0005-0000-0000-0000BE220000}"/>
    <cellStyle name="Normal 5 6 2 4 2 2" xfId="9094" xr:uid="{00000000-0005-0000-0000-0000BF220000}"/>
    <cellStyle name="Normal 5 6 2 4 3" xfId="6984" xr:uid="{00000000-0005-0000-0000-0000C0220000}"/>
    <cellStyle name="Normal 5 6 2 5" xfId="1856" xr:uid="{00000000-0005-0000-0000-0000C1220000}"/>
    <cellStyle name="Normal 5 6 2 5 2" xfId="7804" xr:uid="{00000000-0005-0000-0000-0000C2220000}"/>
    <cellStyle name="Normal 5 6 2 6" xfId="2992" xr:uid="{00000000-0005-0000-0000-0000C3220000}"/>
    <cellStyle name="Normal 5 6 2 6 2" xfId="8650" xr:uid="{00000000-0005-0000-0000-0000C4220000}"/>
    <cellStyle name="Normal 5 6 2 7" xfId="4354" xr:uid="{00000000-0005-0000-0000-0000C5220000}"/>
    <cellStyle name="Normal 5 6 2 7 2" xfId="9976" xr:uid="{00000000-0005-0000-0000-0000C6220000}"/>
    <cellStyle name="Normal 5 6 2 8" xfId="5118" xr:uid="{00000000-0005-0000-0000-0000C7220000}"/>
    <cellStyle name="Normal 5 6 2 8 2" xfId="10715" xr:uid="{00000000-0005-0000-0000-0000C8220000}"/>
    <cellStyle name="Normal 5 6 2 9" xfId="5747" xr:uid="{00000000-0005-0000-0000-0000C9220000}"/>
    <cellStyle name="Normal 5 6 2 9 2" xfId="11084" xr:uid="{00000000-0005-0000-0000-0000CA220000}"/>
    <cellStyle name="Normal 5 6 3" xfId="743" xr:uid="{00000000-0005-0000-0000-0000CB220000}"/>
    <cellStyle name="Normal 5 6 3 10" xfId="6712" xr:uid="{00000000-0005-0000-0000-0000CC220000}"/>
    <cellStyle name="Normal 5 6 3 2" xfId="1447" xr:uid="{00000000-0005-0000-0000-0000CD220000}"/>
    <cellStyle name="Normal 5 6 3 2 2" xfId="2273" xr:uid="{00000000-0005-0000-0000-0000CE220000}"/>
    <cellStyle name="Normal 5 6 3 2 2 2" xfId="8221" xr:uid="{00000000-0005-0000-0000-0000CF220000}"/>
    <cellStyle name="Normal 5 6 3 2 3" xfId="3879" xr:uid="{00000000-0005-0000-0000-0000D0220000}"/>
    <cellStyle name="Normal 5 6 3 2 3 2" xfId="9511" xr:uid="{00000000-0005-0000-0000-0000D1220000}"/>
    <cellStyle name="Normal 5 6 3 2 4" xfId="4771" xr:uid="{00000000-0005-0000-0000-0000D2220000}"/>
    <cellStyle name="Normal 5 6 3 2 4 2" xfId="10393" xr:uid="{00000000-0005-0000-0000-0000D3220000}"/>
    <cellStyle name="Normal 5 6 3 2 5" xfId="7401" xr:uid="{00000000-0005-0000-0000-0000D4220000}"/>
    <cellStyle name="Normal 5 6 3 3" xfId="1065" xr:uid="{00000000-0005-0000-0000-0000D5220000}"/>
    <cellStyle name="Normal 5 6 3 3 2" xfId="3499" xr:uid="{00000000-0005-0000-0000-0000D6220000}"/>
    <cellStyle name="Normal 5 6 3 3 2 2" xfId="9137" xr:uid="{00000000-0005-0000-0000-0000D7220000}"/>
    <cellStyle name="Normal 5 6 3 3 3" xfId="7027" xr:uid="{00000000-0005-0000-0000-0000D8220000}"/>
    <cellStyle name="Normal 5 6 3 4" xfId="1899" xr:uid="{00000000-0005-0000-0000-0000D9220000}"/>
    <cellStyle name="Normal 5 6 3 4 2" xfId="7847" xr:uid="{00000000-0005-0000-0000-0000DA220000}"/>
    <cellStyle name="Normal 5 6 3 5" xfId="3177" xr:uid="{00000000-0005-0000-0000-0000DB220000}"/>
    <cellStyle name="Normal 5 6 3 5 2" xfId="8822" xr:uid="{00000000-0005-0000-0000-0000DC220000}"/>
    <cellStyle name="Normal 5 6 3 6" xfId="4397" xr:uid="{00000000-0005-0000-0000-0000DD220000}"/>
    <cellStyle name="Normal 5 6 3 6 2" xfId="10019" xr:uid="{00000000-0005-0000-0000-0000DE220000}"/>
    <cellStyle name="Normal 5 6 3 7" xfId="5552" xr:uid="{00000000-0005-0000-0000-0000DF220000}"/>
    <cellStyle name="Normal 5 6 3 7 2" xfId="10889" xr:uid="{00000000-0005-0000-0000-0000E0220000}"/>
    <cellStyle name="Normal 5 6 3 8" xfId="5919" xr:uid="{00000000-0005-0000-0000-0000E1220000}"/>
    <cellStyle name="Normal 5 6 3 8 2" xfId="11256" xr:uid="{00000000-0005-0000-0000-0000E2220000}"/>
    <cellStyle name="Normal 5 6 3 9" xfId="6289" xr:uid="{00000000-0005-0000-0000-0000E3220000}"/>
    <cellStyle name="Normal 5 6 3 9 2" xfId="11623" xr:uid="{00000000-0005-0000-0000-0000E4220000}"/>
    <cellStyle name="Normal 5 6 4" xfId="1213" xr:uid="{00000000-0005-0000-0000-0000E5220000}"/>
    <cellStyle name="Normal 5 6 4 2" xfId="2039" xr:uid="{00000000-0005-0000-0000-0000E6220000}"/>
    <cellStyle name="Normal 5 6 4 2 2" xfId="7987" xr:uid="{00000000-0005-0000-0000-0000E7220000}"/>
    <cellStyle name="Normal 5 6 4 3" xfId="3645" xr:uid="{00000000-0005-0000-0000-0000E8220000}"/>
    <cellStyle name="Normal 5 6 4 3 2" xfId="9277" xr:uid="{00000000-0005-0000-0000-0000E9220000}"/>
    <cellStyle name="Normal 5 6 4 4" xfId="4537" xr:uid="{00000000-0005-0000-0000-0000EA220000}"/>
    <cellStyle name="Normal 5 6 4 4 2" xfId="10159" xr:uid="{00000000-0005-0000-0000-0000EB220000}"/>
    <cellStyle name="Normal 5 6 4 5" xfId="7167" xr:uid="{00000000-0005-0000-0000-0000EC220000}"/>
    <cellStyle name="Normal 5 6 5" xfId="1313" xr:uid="{00000000-0005-0000-0000-0000ED220000}"/>
    <cellStyle name="Normal 5 6 5 2" xfId="2139" xr:uid="{00000000-0005-0000-0000-0000EE220000}"/>
    <cellStyle name="Normal 5 6 5 2 2" xfId="8087" xr:uid="{00000000-0005-0000-0000-0000EF220000}"/>
    <cellStyle name="Normal 5 6 5 3" xfId="3745" xr:uid="{00000000-0005-0000-0000-0000F0220000}"/>
    <cellStyle name="Normal 5 6 5 3 2" xfId="9377" xr:uid="{00000000-0005-0000-0000-0000F1220000}"/>
    <cellStyle name="Normal 5 6 5 4" xfId="4637" xr:uid="{00000000-0005-0000-0000-0000F2220000}"/>
    <cellStyle name="Normal 5 6 5 4 2" xfId="10259" xr:uid="{00000000-0005-0000-0000-0000F3220000}"/>
    <cellStyle name="Normal 5 6 5 5" xfId="7267" xr:uid="{00000000-0005-0000-0000-0000F4220000}"/>
    <cellStyle name="Normal 5 6 6" xfId="1375" xr:uid="{00000000-0005-0000-0000-0000F5220000}"/>
    <cellStyle name="Normal 5 6 6 2" xfId="2201" xr:uid="{00000000-0005-0000-0000-0000F6220000}"/>
    <cellStyle name="Normal 5 6 6 2 2" xfId="8149" xr:uid="{00000000-0005-0000-0000-0000F7220000}"/>
    <cellStyle name="Normal 5 6 6 3" xfId="3807" xr:uid="{00000000-0005-0000-0000-0000F8220000}"/>
    <cellStyle name="Normal 5 6 6 3 2" xfId="9439" xr:uid="{00000000-0005-0000-0000-0000F9220000}"/>
    <cellStyle name="Normal 5 6 6 4" xfId="4699" xr:uid="{00000000-0005-0000-0000-0000FA220000}"/>
    <cellStyle name="Normal 5 6 6 4 2" xfId="10321" xr:uid="{00000000-0005-0000-0000-0000FB220000}"/>
    <cellStyle name="Normal 5 6 6 5" xfId="7329" xr:uid="{00000000-0005-0000-0000-0000FC220000}"/>
    <cellStyle name="Normal 5 6 7" xfId="956" xr:uid="{00000000-0005-0000-0000-0000FD220000}"/>
    <cellStyle name="Normal 5 6 7 2" xfId="3390" xr:uid="{00000000-0005-0000-0000-0000FE220000}"/>
    <cellStyle name="Normal 5 6 7 2 2" xfId="9029" xr:uid="{00000000-0005-0000-0000-0000FF220000}"/>
    <cellStyle name="Normal 5 6 7 3" xfId="6919" xr:uid="{00000000-0005-0000-0000-000000230000}"/>
    <cellStyle name="Normal 5 6 8" xfId="1791" xr:uid="{00000000-0005-0000-0000-000001230000}"/>
    <cellStyle name="Normal 5 6 8 2" xfId="7739" xr:uid="{00000000-0005-0000-0000-000002230000}"/>
    <cellStyle name="Normal 5 6 9" xfId="2921" xr:uid="{00000000-0005-0000-0000-000003230000}"/>
    <cellStyle name="Normal 5 6 9 2" xfId="8585" xr:uid="{00000000-0005-0000-0000-000004230000}"/>
    <cellStyle name="Normal 5 7" xfId="230" xr:uid="{00000000-0005-0000-0000-000005230000}"/>
    <cellStyle name="Normal 5 7 10" xfId="6530" xr:uid="{00000000-0005-0000-0000-000006230000}"/>
    <cellStyle name="Normal 5 7 2" xfId="786" xr:uid="{00000000-0005-0000-0000-000007230000}"/>
    <cellStyle name="Normal 5 7 2 2" xfId="1490" xr:uid="{00000000-0005-0000-0000-000008230000}"/>
    <cellStyle name="Normal 5 7 2 2 2" xfId="3922" xr:uid="{00000000-0005-0000-0000-000009230000}"/>
    <cellStyle name="Normal 5 7 2 2 2 2" xfId="9554" xr:uid="{00000000-0005-0000-0000-00000A230000}"/>
    <cellStyle name="Normal 5 7 2 2 3" xfId="7444" xr:uid="{00000000-0005-0000-0000-00000B230000}"/>
    <cellStyle name="Normal 5 7 2 3" xfId="2316" xr:uid="{00000000-0005-0000-0000-00000C230000}"/>
    <cellStyle name="Normal 5 7 2 3 2" xfId="8264" xr:uid="{00000000-0005-0000-0000-00000D230000}"/>
    <cellStyle name="Normal 5 7 2 4" xfId="3220" xr:uid="{00000000-0005-0000-0000-00000E230000}"/>
    <cellStyle name="Normal 5 7 2 4 2" xfId="8865" xr:uid="{00000000-0005-0000-0000-00000F230000}"/>
    <cellStyle name="Normal 5 7 2 5" xfId="4814" xr:uid="{00000000-0005-0000-0000-000010230000}"/>
    <cellStyle name="Normal 5 7 2 5 2" xfId="10436" xr:uid="{00000000-0005-0000-0000-000011230000}"/>
    <cellStyle name="Normal 5 7 2 6" xfId="5595" xr:uid="{00000000-0005-0000-0000-000012230000}"/>
    <cellStyle name="Normal 5 7 2 6 2" xfId="10932" xr:uid="{00000000-0005-0000-0000-000013230000}"/>
    <cellStyle name="Normal 5 7 2 7" xfId="5962" xr:uid="{00000000-0005-0000-0000-000014230000}"/>
    <cellStyle name="Normal 5 7 2 7 2" xfId="11299" xr:uid="{00000000-0005-0000-0000-000015230000}"/>
    <cellStyle name="Normal 5 7 2 8" xfId="6332" xr:uid="{00000000-0005-0000-0000-000016230000}"/>
    <cellStyle name="Normal 5 7 2 8 2" xfId="11666" xr:uid="{00000000-0005-0000-0000-000017230000}"/>
    <cellStyle name="Normal 5 7 2 9" xfId="6755" xr:uid="{00000000-0005-0000-0000-000018230000}"/>
    <cellStyle name="Normal 5 7 3" xfId="1000" xr:uid="{00000000-0005-0000-0000-000019230000}"/>
    <cellStyle name="Normal 5 7 3 2" xfId="3434" xr:uid="{00000000-0005-0000-0000-00001A230000}"/>
    <cellStyle name="Normal 5 7 3 2 2" xfId="9072" xr:uid="{00000000-0005-0000-0000-00001B230000}"/>
    <cellStyle name="Normal 5 7 3 3" xfId="6962" xr:uid="{00000000-0005-0000-0000-00001C230000}"/>
    <cellStyle name="Normal 5 7 4" xfId="1834" xr:uid="{00000000-0005-0000-0000-00001D230000}"/>
    <cellStyle name="Normal 5 7 4 2" xfId="7782" xr:uid="{00000000-0005-0000-0000-00001E230000}"/>
    <cellStyle name="Normal 5 7 5" xfId="2970" xr:uid="{00000000-0005-0000-0000-00001F230000}"/>
    <cellStyle name="Normal 5 7 5 2" xfId="8628" xr:uid="{00000000-0005-0000-0000-000020230000}"/>
    <cellStyle name="Normal 5 7 6" xfId="4332" xr:uid="{00000000-0005-0000-0000-000021230000}"/>
    <cellStyle name="Normal 5 7 6 2" xfId="9954" xr:uid="{00000000-0005-0000-0000-000022230000}"/>
    <cellStyle name="Normal 5 7 7" xfId="5096" xr:uid="{00000000-0005-0000-0000-000023230000}"/>
    <cellStyle name="Normal 5 7 7 2" xfId="10693" xr:uid="{00000000-0005-0000-0000-000024230000}"/>
    <cellStyle name="Normal 5 7 8" xfId="5725" xr:uid="{00000000-0005-0000-0000-000025230000}"/>
    <cellStyle name="Normal 5 7 8 2" xfId="11062" xr:uid="{00000000-0005-0000-0000-000026230000}"/>
    <cellStyle name="Normal 5 7 9" xfId="6093" xr:uid="{00000000-0005-0000-0000-000027230000}"/>
    <cellStyle name="Normal 5 7 9 2" xfId="11429" xr:uid="{00000000-0005-0000-0000-000028230000}"/>
    <cellStyle name="Normal 5 8" xfId="721" xr:uid="{00000000-0005-0000-0000-000029230000}"/>
    <cellStyle name="Normal 5 8 10" xfId="6690" xr:uid="{00000000-0005-0000-0000-00002A230000}"/>
    <cellStyle name="Normal 5 8 2" xfId="1425" xr:uid="{00000000-0005-0000-0000-00002B230000}"/>
    <cellStyle name="Normal 5 8 2 2" xfId="2251" xr:uid="{00000000-0005-0000-0000-00002C230000}"/>
    <cellStyle name="Normal 5 8 2 2 2" xfId="8199" xr:uid="{00000000-0005-0000-0000-00002D230000}"/>
    <cellStyle name="Normal 5 8 2 3" xfId="3857" xr:uid="{00000000-0005-0000-0000-00002E230000}"/>
    <cellStyle name="Normal 5 8 2 3 2" xfId="9489" xr:uid="{00000000-0005-0000-0000-00002F230000}"/>
    <cellStyle name="Normal 5 8 2 4" xfId="4749" xr:uid="{00000000-0005-0000-0000-000030230000}"/>
    <cellStyle name="Normal 5 8 2 4 2" xfId="10371" xr:uid="{00000000-0005-0000-0000-000031230000}"/>
    <cellStyle name="Normal 5 8 2 5" xfId="7379" xr:uid="{00000000-0005-0000-0000-000032230000}"/>
    <cellStyle name="Normal 5 8 3" xfId="932" xr:uid="{00000000-0005-0000-0000-000033230000}"/>
    <cellStyle name="Normal 5 8 3 2" xfId="3366" xr:uid="{00000000-0005-0000-0000-000034230000}"/>
    <cellStyle name="Normal 5 8 3 2 2" xfId="9007" xr:uid="{00000000-0005-0000-0000-000035230000}"/>
    <cellStyle name="Normal 5 8 3 3" xfId="6897" xr:uid="{00000000-0005-0000-0000-000036230000}"/>
    <cellStyle name="Normal 5 8 4" xfId="1769" xr:uid="{00000000-0005-0000-0000-000037230000}"/>
    <cellStyle name="Normal 5 8 4 2" xfId="7717" xr:uid="{00000000-0005-0000-0000-000038230000}"/>
    <cellStyle name="Normal 5 8 5" xfId="3155" xr:uid="{00000000-0005-0000-0000-000039230000}"/>
    <cellStyle name="Normal 5 8 5 2" xfId="8800" xr:uid="{00000000-0005-0000-0000-00003A230000}"/>
    <cellStyle name="Normal 5 8 6" xfId="4267" xr:uid="{00000000-0005-0000-0000-00003B230000}"/>
    <cellStyle name="Normal 5 8 6 2" xfId="9889" xr:uid="{00000000-0005-0000-0000-00003C230000}"/>
    <cellStyle name="Normal 5 8 7" xfId="5530" xr:uid="{00000000-0005-0000-0000-00003D230000}"/>
    <cellStyle name="Normal 5 8 7 2" xfId="10867" xr:uid="{00000000-0005-0000-0000-00003E230000}"/>
    <cellStyle name="Normal 5 8 8" xfId="5897" xr:uid="{00000000-0005-0000-0000-00003F230000}"/>
    <cellStyle name="Normal 5 8 8 2" xfId="11234" xr:uid="{00000000-0005-0000-0000-000040230000}"/>
    <cellStyle name="Normal 5 8 9" xfId="6267" xr:uid="{00000000-0005-0000-0000-000041230000}"/>
    <cellStyle name="Normal 5 8 9 2" xfId="11601" xr:uid="{00000000-0005-0000-0000-000042230000}"/>
    <cellStyle name="Normal 5 9" xfId="2894" xr:uid="{00000000-0005-0000-0000-000043230000}"/>
    <cellStyle name="Normal 5 9 2" xfId="8563" xr:uid="{00000000-0005-0000-0000-000044230000}"/>
    <cellStyle name="Normal 5_Table 2 (Current Dollars)" xfId="594" xr:uid="{00000000-0005-0000-0000-000045230000}"/>
    <cellStyle name="Normal 50" xfId="595" xr:uid="{00000000-0005-0000-0000-000046230000}"/>
    <cellStyle name="Normal 50 2" xfId="2790" xr:uid="{00000000-0005-0000-0000-000047230000}"/>
    <cellStyle name="Normal 50 3" xfId="5429" xr:uid="{00000000-0005-0000-0000-000048230000}"/>
    <cellStyle name="Normal 51" xfId="596" xr:uid="{00000000-0005-0000-0000-000049230000}"/>
    <cellStyle name="Normal 51 2" xfId="2791" xr:uid="{00000000-0005-0000-0000-00004A230000}"/>
    <cellStyle name="Normal 51 3" xfId="5430" xr:uid="{00000000-0005-0000-0000-00004B230000}"/>
    <cellStyle name="Normal 52" xfId="597" xr:uid="{00000000-0005-0000-0000-00004C230000}"/>
    <cellStyle name="Normal 52 2" xfId="2792" xr:uid="{00000000-0005-0000-0000-00004D230000}"/>
    <cellStyle name="Normal 52 3" xfId="5431" xr:uid="{00000000-0005-0000-0000-00004E230000}"/>
    <cellStyle name="Normal 53" xfId="598" xr:uid="{00000000-0005-0000-0000-00004F230000}"/>
    <cellStyle name="Normal 53 2" xfId="2793" xr:uid="{00000000-0005-0000-0000-000050230000}"/>
    <cellStyle name="Normal 53 3" xfId="5432" xr:uid="{00000000-0005-0000-0000-000051230000}"/>
    <cellStyle name="Normal 54" xfId="599" xr:uid="{00000000-0005-0000-0000-000052230000}"/>
    <cellStyle name="Normal 54 2" xfId="2794" xr:uid="{00000000-0005-0000-0000-000053230000}"/>
    <cellStyle name="Normal 54 3" xfId="5433" xr:uid="{00000000-0005-0000-0000-000054230000}"/>
    <cellStyle name="Normal 55" xfId="600" xr:uid="{00000000-0005-0000-0000-000055230000}"/>
    <cellStyle name="Normal 55 2" xfId="2795" xr:uid="{00000000-0005-0000-0000-000056230000}"/>
    <cellStyle name="Normal 55 3" xfId="5434" xr:uid="{00000000-0005-0000-0000-000057230000}"/>
    <cellStyle name="Normal 56" xfId="601" xr:uid="{00000000-0005-0000-0000-000058230000}"/>
    <cellStyle name="Normal 56 2" xfId="2796" xr:uid="{00000000-0005-0000-0000-000059230000}"/>
    <cellStyle name="Normal 56 3" xfId="5435" xr:uid="{00000000-0005-0000-0000-00005A230000}"/>
    <cellStyle name="Normal 57" xfId="602" xr:uid="{00000000-0005-0000-0000-00005B230000}"/>
    <cellStyle name="Normal 57 2" xfId="2797" xr:uid="{00000000-0005-0000-0000-00005C230000}"/>
    <cellStyle name="Normal 57 3" xfId="5436" xr:uid="{00000000-0005-0000-0000-00005D230000}"/>
    <cellStyle name="Normal 58" xfId="603" xr:uid="{00000000-0005-0000-0000-00005E230000}"/>
    <cellStyle name="Normal 58 2" xfId="2798" xr:uid="{00000000-0005-0000-0000-00005F230000}"/>
    <cellStyle name="Normal 58 3" xfId="5437" xr:uid="{00000000-0005-0000-0000-000060230000}"/>
    <cellStyle name="Normal 59" xfId="604" xr:uid="{00000000-0005-0000-0000-000061230000}"/>
    <cellStyle name="Normal 59 2" xfId="2799" xr:uid="{00000000-0005-0000-0000-000062230000}"/>
    <cellStyle name="Normal 59 3" xfId="5438" xr:uid="{00000000-0005-0000-0000-000063230000}"/>
    <cellStyle name="Normal 6" xfId="130" xr:uid="{00000000-0005-0000-0000-000064230000}"/>
    <cellStyle name="Normal 6 10" xfId="5014" xr:uid="{00000000-0005-0000-0000-000065230000}"/>
    <cellStyle name="Normal 6 2" xfId="150" xr:uid="{00000000-0005-0000-0000-000066230000}"/>
    <cellStyle name="Normal 6 2 10" xfId="4117" xr:uid="{00000000-0005-0000-0000-000067230000}"/>
    <cellStyle name="Normal 6 2 11" xfId="2626" xr:uid="{00000000-0005-0000-0000-000068230000}"/>
    <cellStyle name="Normal 6 2 12" xfId="5020" xr:uid="{00000000-0005-0000-0000-000069230000}"/>
    <cellStyle name="Normal 6 2 2" xfId="606" xr:uid="{00000000-0005-0000-0000-00006A230000}"/>
    <cellStyle name="Normal 6 2 2 10" xfId="5868" xr:uid="{00000000-0005-0000-0000-00006B230000}"/>
    <cellStyle name="Normal 6 2 2 10 2" xfId="11205" xr:uid="{00000000-0005-0000-0000-00006C230000}"/>
    <cellStyle name="Normal 6 2 2 11" xfId="6237" xr:uid="{00000000-0005-0000-0000-00006D230000}"/>
    <cellStyle name="Normal 6 2 2 11 2" xfId="11572" xr:uid="{00000000-0005-0000-0000-00006E230000}"/>
    <cellStyle name="Normal 6 2 2 12" xfId="6661" xr:uid="{00000000-0005-0000-0000-00006F230000}"/>
    <cellStyle name="Normal 6 2 2 2" xfId="607" xr:uid="{00000000-0005-0000-0000-000070230000}"/>
    <cellStyle name="Normal 6 2 2 2 10" xfId="6238" xr:uid="{00000000-0005-0000-0000-000071230000}"/>
    <cellStyle name="Normal 6 2 2 2 10 2" xfId="11573" xr:uid="{00000000-0005-0000-0000-000072230000}"/>
    <cellStyle name="Normal 6 2 2 2 11" xfId="6662" xr:uid="{00000000-0005-0000-0000-000073230000}"/>
    <cellStyle name="Normal 6 2 2 2 2" xfId="1622" xr:uid="{00000000-0005-0000-0000-000074230000}"/>
    <cellStyle name="Normal 6 2 2 2 2 2" xfId="2448" xr:uid="{00000000-0005-0000-0000-000075230000}"/>
    <cellStyle name="Normal 6 2 2 2 2 2 2" xfId="8396" xr:uid="{00000000-0005-0000-0000-000076230000}"/>
    <cellStyle name="Normal 6 2 2 2 2 3" xfId="4054" xr:uid="{00000000-0005-0000-0000-000077230000}"/>
    <cellStyle name="Normal 6 2 2 2 2 3 2" xfId="9686" xr:uid="{00000000-0005-0000-0000-000078230000}"/>
    <cellStyle name="Normal 6 2 2 2 2 4" xfId="4946" xr:uid="{00000000-0005-0000-0000-000079230000}"/>
    <cellStyle name="Normal 6 2 2 2 2 4 2" xfId="10568" xr:uid="{00000000-0005-0000-0000-00007A230000}"/>
    <cellStyle name="Normal 6 2 2 2 2 5" xfId="7576" xr:uid="{00000000-0005-0000-0000-00007B230000}"/>
    <cellStyle name="Normal 6 2 2 2 3" xfId="1137" xr:uid="{00000000-0005-0000-0000-00007C230000}"/>
    <cellStyle name="Normal 6 2 2 2 3 2" xfId="3571" xr:uid="{00000000-0005-0000-0000-00007D230000}"/>
    <cellStyle name="Normal 6 2 2 2 3 2 2" xfId="9208" xr:uid="{00000000-0005-0000-0000-00007E230000}"/>
    <cellStyle name="Normal 6 2 2 2 3 3" xfId="7098" xr:uid="{00000000-0005-0000-0000-00007F230000}"/>
    <cellStyle name="Normal 6 2 2 2 4" xfId="1970" xr:uid="{00000000-0005-0000-0000-000080230000}"/>
    <cellStyle name="Normal 6 2 2 2 4 2" xfId="3125" xr:uid="{00000000-0005-0000-0000-000081230000}"/>
    <cellStyle name="Normal 6 2 2 2 4 2 2" xfId="8772" xr:uid="{00000000-0005-0000-0000-000082230000}"/>
    <cellStyle name="Normal 6 2 2 2 4 3" xfId="7918" xr:uid="{00000000-0005-0000-0000-000083230000}"/>
    <cellStyle name="Normal 6 2 2 2 5" xfId="4158" xr:uid="{00000000-0005-0000-0000-000084230000}"/>
    <cellStyle name="Normal 6 2 2 2 5 2" xfId="9784" xr:uid="{00000000-0005-0000-0000-000085230000}"/>
    <cellStyle name="Normal 6 2 2 2 6" xfId="2802" xr:uid="{00000000-0005-0000-0000-000086230000}"/>
    <cellStyle name="Normal 6 2 2 2 6 2" xfId="8535" xr:uid="{00000000-0005-0000-0000-000087230000}"/>
    <cellStyle name="Normal 6 2 2 2 7" xfId="4468" xr:uid="{00000000-0005-0000-0000-000088230000}"/>
    <cellStyle name="Normal 6 2 2 2 7 2" xfId="10090" xr:uid="{00000000-0005-0000-0000-000089230000}"/>
    <cellStyle name="Normal 6 2 2 2 8" xfId="5441" xr:uid="{00000000-0005-0000-0000-00008A230000}"/>
    <cellStyle name="Normal 6 2 2 2 8 2" xfId="10838" xr:uid="{00000000-0005-0000-0000-00008B230000}"/>
    <cellStyle name="Normal 6 2 2 2 9" xfId="5869" xr:uid="{00000000-0005-0000-0000-00008C230000}"/>
    <cellStyle name="Normal 6 2 2 2 9 2" xfId="11206" xr:uid="{00000000-0005-0000-0000-00008D230000}"/>
    <cellStyle name="Normal 6 2 2 3" xfId="1621" xr:uid="{00000000-0005-0000-0000-00008E230000}"/>
    <cellStyle name="Normal 6 2 2 3 2" xfId="2447" xr:uid="{00000000-0005-0000-0000-00008F230000}"/>
    <cellStyle name="Normal 6 2 2 3 2 2" xfId="8395" xr:uid="{00000000-0005-0000-0000-000090230000}"/>
    <cellStyle name="Normal 6 2 2 3 3" xfId="4053" xr:uid="{00000000-0005-0000-0000-000091230000}"/>
    <cellStyle name="Normal 6 2 2 3 3 2" xfId="9685" xr:uid="{00000000-0005-0000-0000-000092230000}"/>
    <cellStyle name="Normal 6 2 2 3 4" xfId="4945" xr:uid="{00000000-0005-0000-0000-000093230000}"/>
    <cellStyle name="Normal 6 2 2 3 4 2" xfId="10567" xr:uid="{00000000-0005-0000-0000-000094230000}"/>
    <cellStyle name="Normal 6 2 2 3 5" xfId="7575" xr:uid="{00000000-0005-0000-0000-000095230000}"/>
    <cellStyle name="Normal 6 2 2 4" xfId="1136" xr:uid="{00000000-0005-0000-0000-000096230000}"/>
    <cellStyle name="Normal 6 2 2 4 2" xfId="3570" xr:uid="{00000000-0005-0000-0000-000097230000}"/>
    <cellStyle name="Normal 6 2 2 4 2 2" xfId="9207" xr:uid="{00000000-0005-0000-0000-000098230000}"/>
    <cellStyle name="Normal 6 2 2 4 3" xfId="7097" xr:uid="{00000000-0005-0000-0000-000099230000}"/>
    <cellStyle name="Normal 6 2 2 5" xfId="1969" xr:uid="{00000000-0005-0000-0000-00009A230000}"/>
    <cellStyle name="Normal 6 2 2 5 2" xfId="3124" xr:uid="{00000000-0005-0000-0000-00009B230000}"/>
    <cellStyle name="Normal 6 2 2 5 2 2" xfId="8771" xr:uid="{00000000-0005-0000-0000-00009C230000}"/>
    <cellStyle name="Normal 6 2 2 5 3" xfId="7917" xr:uid="{00000000-0005-0000-0000-00009D230000}"/>
    <cellStyle name="Normal 6 2 2 6" xfId="4157" xr:uid="{00000000-0005-0000-0000-00009E230000}"/>
    <cellStyle name="Normal 6 2 2 6 2" xfId="9783" xr:uid="{00000000-0005-0000-0000-00009F230000}"/>
    <cellStyle name="Normal 6 2 2 7" xfId="2801" xr:uid="{00000000-0005-0000-0000-0000A0230000}"/>
    <cellStyle name="Normal 6 2 2 7 2" xfId="8534" xr:uid="{00000000-0005-0000-0000-0000A1230000}"/>
    <cellStyle name="Normal 6 2 2 8" xfId="4467" xr:uid="{00000000-0005-0000-0000-0000A2230000}"/>
    <cellStyle name="Normal 6 2 2 8 2" xfId="10089" xr:uid="{00000000-0005-0000-0000-0000A3230000}"/>
    <cellStyle name="Normal 6 2 2 9" xfId="5440" xr:uid="{00000000-0005-0000-0000-0000A4230000}"/>
    <cellStyle name="Normal 6 2 2 9 2" xfId="10837" xr:uid="{00000000-0005-0000-0000-0000A5230000}"/>
    <cellStyle name="Normal 6 2 2_Table 6a UG" xfId="608" xr:uid="{00000000-0005-0000-0000-0000A6230000}"/>
    <cellStyle name="Normal 6 2 3" xfId="609" xr:uid="{00000000-0005-0000-0000-0000A7230000}"/>
    <cellStyle name="Normal 6 2 3 2" xfId="2803" xr:uid="{00000000-0005-0000-0000-0000A8230000}"/>
    <cellStyle name="Normal 6 2 3 3" xfId="5442" xr:uid="{00000000-0005-0000-0000-0000A9230000}"/>
    <cellStyle name="Normal 6 2 4" xfId="610" xr:uid="{00000000-0005-0000-0000-0000AA230000}"/>
    <cellStyle name="Normal 6 2 4 10" xfId="6239" xr:uid="{00000000-0005-0000-0000-0000AB230000}"/>
    <cellStyle name="Normal 6 2 4 10 2" xfId="11574" xr:uid="{00000000-0005-0000-0000-0000AC230000}"/>
    <cellStyle name="Normal 6 2 4 11" xfId="6663" xr:uid="{00000000-0005-0000-0000-0000AD230000}"/>
    <cellStyle name="Normal 6 2 4 2" xfId="1623" xr:uid="{00000000-0005-0000-0000-0000AE230000}"/>
    <cellStyle name="Normal 6 2 4 2 2" xfId="2449" xr:uid="{00000000-0005-0000-0000-0000AF230000}"/>
    <cellStyle name="Normal 6 2 4 2 2 2" xfId="8397" xr:uid="{00000000-0005-0000-0000-0000B0230000}"/>
    <cellStyle name="Normal 6 2 4 2 3" xfId="4055" xr:uid="{00000000-0005-0000-0000-0000B1230000}"/>
    <cellStyle name="Normal 6 2 4 2 3 2" xfId="9687" xr:uid="{00000000-0005-0000-0000-0000B2230000}"/>
    <cellStyle name="Normal 6 2 4 2 4" xfId="4947" xr:uid="{00000000-0005-0000-0000-0000B3230000}"/>
    <cellStyle name="Normal 6 2 4 2 4 2" xfId="10569" xr:uid="{00000000-0005-0000-0000-0000B4230000}"/>
    <cellStyle name="Normal 6 2 4 2 5" xfId="7577" xr:uid="{00000000-0005-0000-0000-0000B5230000}"/>
    <cellStyle name="Normal 6 2 4 3" xfId="1138" xr:uid="{00000000-0005-0000-0000-0000B6230000}"/>
    <cellStyle name="Normal 6 2 4 3 2" xfId="3572" xr:uid="{00000000-0005-0000-0000-0000B7230000}"/>
    <cellStyle name="Normal 6 2 4 3 2 2" xfId="9209" xr:uid="{00000000-0005-0000-0000-0000B8230000}"/>
    <cellStyle name="Normal 6 2 4 3 3" xfId="7099" xr:uid="{00000000-0005-0000-0000-0000B9230000}"/>
    <cellStyle name="Normal 6 2 4 4" xfId="1971" xr:uid="{00000000-0005-0000-0000-0000BA230000}"/>
    <cellStyle name="Normal 6 2 4 4 2" xfId="3126" xr:uid="{00000000-0005-0000-0000-0000BB230000}"/>
    <cellStyle name="Normal 6 2 4 4 2 2" xfId="8773" xr:uid="{00000000-0005-0000-0000-0000BC230000}"/>
    <cellStyle name="Normal 6 2 4 4 3" xfId="7919" xr:uid="{00000000-0005-0000-0000-0000BD230000}"/>
    <cellStyle name="Normal 6 2 4 5" xfId="4159" xr:uid="{00000000-0005-0000-0000-0000BE230000}"/>
    <cellStyle name="Normal 6 2 4 5 2" xfId="9785" xr:uid="{00000000-0005-0000-0000-0000BF230000}"/>
    <cellStyle name="Normal 6 2 4 6" xfId="2804" xr:uid="{00000000-0005-0000-0000-0000C0230000}"/>
    <cellStyle name="Normal 6 2 4 6 2" xfId="8536" xr:uid="{00000000-0005-0000-0000-0000C1230000}"/>
    <cellStyle name="Normal 6 2 4 7" xfId="4469" xr:uid="{00000000-0005-0000-0000-0000C2230000}"/>
    <cellStyle name="Normal 6 2 4 7 2" xfId="10091" xr:uid="{00000000-0005-0000-0000-0000C3230000}"/>
    <cellStyle name="Normal 6 2 4 8" xfId="5443" xr:uid="{00000000-0005-0000-0000-0000C4230000}"/>
    <cellStyle name="Normal 6 2 4 8 2" xfId="10839" xr:uid="{00000000-0005-0000-0000-0000C5230000}"/>
    <cellStyle name="Normal 6 2 4 9" xfId="5870" xr:uid="{00000000-0005-0000-0000-0000C6230000}"/>
    <cellStyle name="Normal 6 2 4 9 2" xfId="11207" xr:uid="{00000000-0005-0000-0000-0000C7230000}"/>
    <cellStyle name="Normal 6 2 5" xfId="611" xr:uid="{00000000-0005-0000-0000-0000C8230000}"/>
    <cellStyle name="Normal 6 2 5 10" xfId="6240" xr:uid="{00000000-0005-0000-0000-0000C9230000}"/>
    <cellStyle name="Normal 6 2 5 10 2" xfId="11575" xr:uid="{00000000-0005-0000-0000-0000CA230000}"/>
    <cellStyle name="Normal 6 2 5 11" xfId="6664" xr:uid="{00000000-0005-0000-0000-0000CB230000}"/>
    <cellStyle name="Normal 6 2 5 2" xfId="1624" xr:uid="{00000000-0005-0000-0000-0000CC230000}"/>
    <cellStyle name="Normal 6 2 5 2 2" xfId="2450" xr:uid="{00000000-0005-0000-0000-0000CD230000}"/>
    <cellStyle name="Normal 6 2 5 2 2 2" xfId="8398" xr:uid="{00000000-0005-0000-0000-0000CE230000}"/>
    <cellStyle name="Normal 6 2 5 2 3" xfId="4056" xr:uid="{00000000-0005-0000-0000-0000CF230000}"/>
    <cellStyle name="Normal 6 2 5 2 3 2" xfId="9688" xr:uid="{00000000-0005-0000-0000-0000D0230000}"/>
    <cellStyle name="Normal 6 2 5 2 4" xfId="4948" xr:uid="{00000000-0005-0000-0000-0000D1230000}"/>
    <cellStyle name="Normal 6 2 5 2 4 2" xfId="10570" xr:uid="{00000000-0005-0000-0000-0000D2230000}"/>
    <cellStyle name="Normal 6 2 5 2 5" xfId="7578" xr:uid="{00000000-0005-0000-0000-0000D3230000}"/>
    <cellStyle name="Normal 6 2 5 3" xfId="1139" xr:uid="{00000000-0005-0000-0000-0000D4230000}"/>
    <cellStyle name="Normal 6 2 5 3 2" xfId="3573" xr:uid="{00000000-0005-0000-0000-0000D5230000}"/>
    <cellStyle name="Normal 6 2 5 3 2 2" xfId="9210" xr:uid="{00000000-0005-0000-0000-0000D6230000}"/>
    <cellStyle name="Normal 6 2 5 3 3" xfId="7100" xr:uid="{00000000-0005-0000-0000-0000D7230000}"/>
    <cellStyle name="Normal 6 2 5 4" xfId="1972" xr:uid="{00000000-0005-0000-0000-0000D8230000}"/>
    <cellStyle name="Normal 6 2 5 4 2" xfId="3127" xr:uid="{00000000-0005-0000-0000-0000D9230000}"/>
    <cellStyle name="Normal 6 2 5 4 2 2" xfId="8774" xr:uid="{00000000-0005-0000-0000-0000DA230000}"/>
    <cellStyle name="Normal 6 2 5 4 3" xfId="7920" xr:uid="{00000000-0005-0000-0000-0000DB230000}"/>
    <cellStyle name="Normal 6 2 5 5" xfId="4160" xr:uid="{00000000-0005-0000-0000-0000DC230000}"/>
    <cellStyle name="Normal 6 2 5 5 2" xfId="9786" xr:uid="{00000000-0005-0000-0000-0000DD230000}"/>
    <cellStyle name="Normal 6 2 5 6" xfId="2805" xr:uid="{00000000-0005-0000-0000-0000DE230000}"/>
    <cellStyle name="Normal 6 2 5 6 2" xfId="8537" xr:uid="{00000000-0005-0000-0000-0000DF230000}"/>
    <cellStyle name="Normal 6 2 5 7" xfId="4470" xr:uid="{00000000-0005-0000-0000-0000E0230000}"/>
    <cellStyle name="Normal 6 2 5 7 2" xfId="10092" xr:uid="{00000000-0005-0000-0000-0000E1230000}"/>
    <cellStyle name="Normal 6 2 5 8" xfId="5444" xr:uid="{00000000-0005-0000-0000-0000E2230000}"/>
    <cellStyle name="Normal 6 2 5 8 2" xfId="10840" xr:uid="{00000000-0005-0000-0000-0000E3230000}"/>
    <cellStyle name="Normal 6 2 5 9" xfId="5871" xr:uid="{00000000-0005-0000-0000-0000E4230000}"/>
    <cellStyle name="Normal 6 2 5 9 2" xfId="11208" xr:uid="{00000000-0005-0000-0000-0000E5230000}"/>
    <cellStyle name="Normal 6 2 6" xfId="414" xr:uid="{00000000-0005-0000-0000-0000E6230000}"/>
    <cellStyle name="Normal 6 2 6 2" xfId="3092" xr:uid="{00000000-0005-0000-0000-0000E7230000}"/>
    <cellStyle name="Normal 6 2 6 3" xfId="5305" xr:uid="{00000000-0005-0000-0000-0000E8230000}"/>
    <cellStyle name="Normal 6 2 7" xfId="2896" xr:uid="{00000000-0005-0000-0000-0000E9230000}"/>
    <cellStyle name="Normal 6 2 8" xfId="3146" xr:uid="{00000000-0005-0000-0000-0000EA230000}"/>
    <cellStyle name="Normal 6 2 9" xfId="4116" xr:uid="{00000000-0005-0000-0000-0000EB230000}"/>
    <cellStyle name="Normal 6 2_Table 2 (Current Dollars)" xfId="612" xr:uid="{00000000-0005-0000-0000-0000EC230000}"/>
    <cellStyle name="Normal 6 3" xfId="613" xr:uid="{00000000-0005-0000-0000-0000ED230000}"/>
    <cellStyle name="Normal 6 3 10" xfId="5872" xr:uid="{00000000-0005-0000-0000-0000EE230000}"/>
    <cellStyle name="Normal 6 3 10 2" xfId="11209" xr:uid="{00000000-0005-0000-0000-0000EF230000}"/>
    <cellStyle name="Normal 6 3 11" xfId="6241" xr:uid="{00000000-0005-0000-0000-0000F0230000}"/>
    <cellStyle name="Normal 6 3 11 2" xfId="11576" xr:uid="{00000000-0005-0000-0000-0000F1230000}"/>
    <cellStyle name="Normal 6 3 12" xfId="6665" xr:uid="{00000000-0005-0000-0000-0000F2230000}"/>
    <cellStyle name="Normal 6 3 2" xfId="614" xr:uid="{00000000-0005-0000-0000-0000F3230000}"/>
    <cellStyle name="Normal 6 3 2 10" xfId="6242" xr:uid="{00000000-0005-0000-0000-0000F4230000}"/>
    <cellStyle name="Normal 6 3 2 10 2" xfId="11577" xr:uid="{00000000-0005-0000-0000-0000F5230000}"/>
    <cellStyle name="Normal 6 3 2 11" xfId="6666" xr:uid="{00000000-0005-0000-0000-0000F6230000}"/>
    <cellStyle name="Normal 6 3 2 2" xfId="1626" xr:uid="{00000000-0005-0000-0000-0000F7230000}"/>
    <cellStyle name="Normal 6 3 2 2 2" xfId="2452" xr:uid="{00000000-0005-0000-0000-0000F8230000}"/>
    <cellStyle name="Normal 6 3 2 2 2 2" xfId="8400" xr:uid="{00000000-0005-0000-0000-0000F9230000}"/>
    <cellStyle name="Normal 6 3 2 2 3" xfId="4058" xr:uid="{00000000-0005-0000-0000-0000FA230000}"/>
    <cellStyle name="Normal 6 3 2 2 3 2" xfId="9690" xr:uid="{00000000-0005-0000-0000-0000FB230000}"/>
    <cellStyle name="Normal 6 3 2 2 4" xfId="4950" xr:uid="{00000000-0005-0000-0000-0000FC230000}"/>
    <cellStyle name="Normal 6 3 2 2 4 2" xfId="10572" xr:uid="{00000000-0005-0000-0000-0000FD230000}"/>
    <cellStyle name="Normal 6 3 2 2 5" xfId="7580" xr:uid="{00000000-0005-0000-0000-0000FE230000}"/>
    <cellStyle name="Normal 6 3 2 3" xfId="1141" xr:uid="{00000000-0005-0000-0000-0000FF230000}"/>
    <cellStyle name="Normal 6 3 2 3 2" xfId="3575" xr:uid="{00000000-0005-0000-0000-000000240000}"/>
    <cellStyle name="Normal 6 3 2 3 2 2" xfId="9212" xr:uid="{00000000-0005-0000-0000-000001240000}"/>
    <cellStyle name="Normal 6 3 2 3 3" xfId="7102" xr:uid="{00000000-0005-0000-0000-000002240000}"/>
    <cellStyle name="Normal 6 3 2 4" xfId="1974" xr:uid="{00000000-0005-0000-0000-000003240000}"/>
    <cellStyle name="Normal 6 3 2 4 2" xfId="3129" xr:uid="{00000000-0005-0000-0000-000004240000}"/>
    <cellStyle name="Normal 6 3 2 4 2 2" xfId="8776" xr:uid="{00000000-0005-0000-0000-000005240000}"/>
    <cellStyle name="Normal 6 3 2 4 3" xfId="7922" xr:uid="{00000000-0005-0000-0000-000006240000}"/>
    <cellStyle name="Normal 6 3 2 5" xfId="4162" xr:uid="{00000000-0005-0000-0000-000007240000}"/>
    <cellStyle name="Normal 6 3 2 5 2" xfId="9788" xr:uid="{00000000-0005-0000-0000-000008240000}"/>
    <cellStyle name="Normal 6 3 2 6" xfId="2807" xr:uid="{00000000-0005-0000-0000-000009240000}"/>
    <cellStyle name="Normal 6 3 2 6 2" xfId="8539" xr:uid="{00000000-0005-0000-0000-00000A240000}"/>
    <cellStyle name="Normal 6 3 2 7" xfId="4472" xr:uid="{00000000-0005-0000-0000-00000B240000}"/>
    <cellStyle name="Normal 6 3 2 7 2" xfId="10094" xr:uid="{00000000-0005-0000-0000-00000C240000}"/>
    <cellStyle name="Normal 6 3 2 8" xfId="5446" xr:uid="{00000000-0005-0000-0000-00000D240000}"/>
    <cellStyle name="Normal 6 3 2 8 2" xfId="10842" xr:uid="{00000000-0005-0000-0000-00000E240000}"/>
    <cellStyle name="Normal 6 3 2 9" xfId="5873" xr:uid="{00000000-0005-0000-0000-00000F240000}"/>
    <cellStyle name="Normal 6 3 2 9 2" xfId="11210" xr:uid="{00000000-0005-0000-0000-000010240000}"/>
    <cellStyle name="Normal 6 3 3" xfId="1625" xr:uid="{00000000-0005-0000-0000-000011240000}"/>
    <cellStyle name="Normal 6 3 3 2" xfId="2451" xr:uid="{00000000-0005-0000-0000-000012240000}"/>
    <cellStyle name="Normal 6 3 3 2 2" xfId="8399" xr:uid="{00000000-0005-0000-0000-000013240000}"/>
    <cellStyle name="Normal 6 3 3 3" xfId="4057" xr:uid="{00000000-0005-0000-0000-000014240000}"/>
    <cellStyle name="Normal 6 3 3 3 2" xfId="9689" xr:uid="{00000000-0005-0000-0000-000015240000}"/>
    <cellStyle name="Normal 6 3 3 4" xfId="4949" xr:uid="{00000000-0005-0000-0000-000016240000}"/>
    <cellStyle name="Normal 6 3 3 4 2" xfId="10571" xr:uid="{00000000-0005-0000-0000-000017240000}"/>
    <cellStyle name="Normal 6 3 3 5" xfId="7579" xr:uid="{00000000-0005-0000-0000-000018240000}"/>
    <cellStyle name="Normal 6 3 4" xfId="1140" xr:uid="{00000000-0005-0000-0000-000019240000}"/>
    <cellStyle name="Normal 6 3 4 2" xfId="3574" xr:uid="{00000000-0005-0000-0000-00001A240000}"/>
    <cellStyle name="Normal 6 3 4 2 2" xfId="9211" xr:uid="{00000000-0005-0000-0000-00001B240000}"/>
    <cellStyle name="Normal 6 3 4 3" xfId="7101" xr:uid="{00000000-0005-0000-0000-00001C240000}"/>
    <cellStyle name="Normal 6 3 5" xfId="1973" xr:uid="{00000000-0005-0000-0000-00001D240000}"/>
    <cellStyle name="Normal 6 3 5 2" xfId="3128" xr:uid="{00000000-0005-0000-0000-00001E240000}"/>
    <cellStyle name="Normal 6 3 5 2 2" xfId="8775" xr:uid="{00000000-0005-0000-0000-00001F240000}"/>
    <cellStyle name="Normal 6 3 5 3" xfId="7921" xr:uid="{00000000-0005-0000-0000-000020240000}"/>
    <cellStyle name="Normal 6 3 6" xfId="4161" xr:uid="{00000000-0005-0000-0000-000021240000}"/>
    <cellStyle name="Normal 6 3 6 2" xfId="9787" xr:uid="{00000000-0005-0000-0000-000022240000}"/>
    <cellStyle name="Normal 6 3 7" xfId="2806" xr:uid="{00000000-0005-0000-0000-000023240000}"/>
    <cellStyle name="Normal 6 3 7 2" xfId="8538" xr:uid="{00000000-0005-0000-0000-000024240000}"/>
    <cellStyle name="Normal 6 3 8" xfId="4471" xr:uid="{00000000-0005-0000-0000-000025240000}"/>
    <cellStyle name="Normal 6 3 8 2" xfId="10093" xr:uid="{00000000-0005-0000-0000-000026240000}"/>
    <cellStyle name="Normal 6 3 9" xfId="5445" xr:uid="{00000000-0005-0000-0000-000027240000}"/>
    <cellStyle name="Normal 6 3 9 2" xfId="10841" xr:uid="{00000000-0005-0000-0000-000028240000}"/>
    <cellStyle name="Normal 6 3_Table 6a UG" xfId="615" xr:uid="{00000000-0005-0000-0000-000029240000}"/>
    <cellStyle name="Normal 6 4" xfId="616" xr:uid="{00000000-0005-0000-0000-00002A240000}"/>
    <cellStyle name="Normal 6 4 2" xfId="2808" xr:uid="{00000000-0005-0000-0000-00002B240000}"/>
    <cellStyle name="Normal 6 4 3" xfId="5447" xr:uid="{00000000-0005-0000-0000-00002C240000}"/>
    <cellStyle name="Normal 6 5" xfId="617" xr:uid="{00000000-0005-0000-0000-00002D240000}"/>
    <cellStyle name="Normal 6 5 10" xfId="6243" xr:uid="{00000000-0005-0000-0000-00002E240000}"/>
    <cellStyle name="Normal 6 5 10 2" xfId="11578" xr:uid="{00000000-0005-0000-0000-00002F240000}"/>
    <cellStyle name="Normal 6 5 11" xfId="6667" xr:uid="{00000000-0005-0000-0000-000030240000}"/>
    <cellStyle name="Normal 6 5 2" xfId="1627" xr:uid="{00000000-0005-0000-0000-000031240000}"/>
    <cellStyle name="Normal 6 5 2 2" xfId="2453" xr:uid="{00000000-0005-0000-0000-000032240000}"/>
    <cellStyle name="Normal 6 5 2 2 2" xfId="8401" xr:uid="{00000000-0005-0000-0000-000033240000}"/>
    <cellStyle name="Normal 6 5 2 3" xfId="4059" xr:uid="{00000000-0005-0000-0000-000034240000}"/>
    <cellStyle name="Normal 6 5 2 3 2" xfId="9691" xr:uid="{00000000-0005-0000-0000-000035240000}"/>
    <cellStyle name="Normal 6 5 2 4" xfId="4951" xr:uid="{00000000-0005-0000-0000-000036240000}"/>
    <cellStyle name="Normal 6 5 2 4 2" xfId="10573" xr:uid="{00000000-0005-0000-0000-000037240000}"/>
    <cellStyle name="Normal 6 5 2 5" xfId="7581" xr:uid="{00000000-0005-0000-0000-000038240000}"/>
    <cellStyle name="Normal 6 5 3" xfId="1142" xr:uid="{00000000-0005-0000-0000-000039240000}"/>
    <cellStyle name="Normal 6 5 3 2" xfId="3576" xr:uid="{00000000-0005-0000-0000-00003A240000}"/>
    <cellStyle name="Normal 6 5 3 2 2" xfId="9213" xr:uid="{00000000-0005-0000-0000-00003B240000}"/>
    <cellStyle name="Normal 6 5 3 3" xfId="7103" xr:uid="{00000000-0005-0000-0000-00003C240000}"/>
    <cellStyle name="Normal 6 5 4" xfId="1975" xr:uid="{00000000-0005-0000-0000-00003D240000}"/>
    <cellStyle name="Normal 6 5 4 2" xfId="3130" xr:uid="{00000000-0005-0000-0000-00003E240000}"/>
    <cellStyle name="Normal 6 5 4 2 2" xfId="8777" xr:uid="{00000000-0005-0000-0000-00003F240000}"/>
    <cellStyle name="Normal 6 5 4 3" xfId="7923" xr:uid="{00000000-0005-0000-0000-000040240000}"/>
    <cellStyle name="Normal 6 5 5" xfId="4163" xr:uid="{00000000-0005-0000-0000-000041240000}"/>
    <cellStyle name="Normal 6 5 5 2" xfId="9789" xr:uid="{00000000-0005-0000-0000-000042240000}"/>
    <cellStyle name="Normal 6 5 6" xfId="2809" xr:uid="{00000000-0005-0000-0000-000043240000}"/>
    <cellStyle name="Normal 6 5 6 2" xfId="8540" xr:uid="{00000000-0005-0000-0000-000044240000}"/>
    <cellStyle name="Normal 6 5 7" xfId="4473" xr:uid="{00000000-0005-0000-0000-000045240000}"/>
    <cellStyle name="Normal 6 5 7 2" xfId="10095" xr:uid="{00000000-0005-0000-0000-000046240000}"/>
    <cellStyle name="Normal 6 5 8" xfId="5448" xr:uid="{00000000-0005-0000-0000-000047240000}"/>
    <cellStyle name="Normal 6 5 8 2" xfId="10843" xr:uid="{00000000-0005-0000-0000-000048240000}"/>
    <cellStyle name="Normal 6 5 9" xfId="5874" xr:uid="{00000000-0005-0000-0000-000049240000}"/>
    <cellStyle name="Normal 6 5 9 2" xfId="11211" xr:uid="{00000000-0005-0000-0000-00004A240000}"/>
    <cellStyle name="Normal 6 6" xfId="605" xr:uid="{00000000-0005-0000-0000-00004B240000}"/>
    <cellStyle name="Normal 6 6 2" xfId="2800" xr:uid="{00000000-0005-0000-0000-00004C240000}"/>
    <cellStyle name="Normal 6 6 3" xfId="5439" xr:uid="{00000000-0005-0000-0000-00004D240000}"/>
    <cellStyle name="Normal 6 7" xfId="4156" xr:uid="{00000000-0005-0000-0000-00004E240000}"/>
    <cellStyle name="Normal 6 8" xfId="4144" xr:uid="{00000000-0005-0000-0000-00004F240000}"/>
    <cellStyle name="Normal 6 9" xfId="2579" xr:uid="{00000000-0005-0000-0000-000050240000}"/>
    <cellStyle name="Normal 6_Table 2 (Current Dollars)" xfId="618" xr:uid="{00000000-0005-0000-0000-000051240000}"/>
    <cellStyle name="Normal 60" xfId="619" xr:uid="{00000000-0005-0000-0000-000052240000}"/>
    <cellStyle name="Normal 60 2" xfId="2810" xr:uid="{00000000-0005-0000-0000-000053240000}"/>
    <cellStyle name="Normal 60 3" xfId="5449" xr:uid="{00000000-0005-0000-0000-000054240000}"/>
    <cellStyle name="Normal 61" xfId="620" xr:uid="{00000000-0005-0000-0000-000055240000}"/>
    <cellStyle name="Normal 61 2" xfId="2811" xr:uid="{00000000-0005-0000-0000-000056240000}"/>
    <cellStyle name="Normal 61 3" xfId="5450" xr:uid="{00000000-0005-0000-0000-000057240000}"/>
    <cellStyle name="Normal 62" xfId="621" xr:uid="{00000000-0005-0000-0000-000058240000}"/>
    <cellStyle name="Normal 62 2" xfId="2812" xr:uid="{00000000-0005-0000-0000-000059240000}"/>
    <cellStyle name="Normal 62 3" xfId="5451" xr:uid="{00000000-0005-0000-0000-00005A240000}"/>
    <cellStyle name="Normal 63" xfId="622" xr:uid="{00000000-0005-0000-0000-00005B240000}"/>
    <cellStyle name="Normal 63 2" xfId="2813" xr:uid="{00000000-0005-0000-0000-00005C240000}"/>
    <cellStyle name="Normal 63 3" xfId="5452" xr:uid="{00000000-0005-0000-0000-00005D240000}"/>
    <cellStyle name="Normal 64" xfId="623" xr:uid="{00000000-0005-0000-0000-00005E240000}"/>
    <cellStyle name="Normal 64 2" xfId="2814" xr:uid="{00000000-0005-0000-0000-00005F240000}"/>
    <cellStyle name="Normal 64 3" xfId="5453" xr:uid="{00000000-0005-0000-0000-000060240000}"/>
    <cellStyle name="Normal 65" xfId="624" xr:uid="{00000000-0005-0000-0000-000061240000}"/>
    <cellStyle name="Normal 65 2" xfId="2815" xr:uid="{00000000-0005-0000-0000-000062240000}"/>
    <cellStyle name="Normal 65 3" xfId="5454" xr:uid="{00000000-0005-0000-0000-000063240000}"/>
    <cellStyle name="Normal 66" xfId="625" xr:uid="{00000000-0005-0000-0000-000064240000}"/>
    <cellStyle name="Normal 66 2" xfId="2816" xr:uid="{00000000-0005-0000-0000-000065240000}"/>
    <cellStyle name="Normal 66 3" xfId="5455" xr:uid="{00000000-0005-0000-0000-000066240000}"/>
    <cellStyle name="Normal 67" xfId="626" xr:uid="{00000000-0005-0000-0000-000067240000}"/>
    <cellStyle name="Normal 67 2" xfId="2817" xr:uid="{00000000-0005-0000-0000-000068240000}"/>
    <cellStyle name="Normal 67 3" xfId="5456" xr:uid="{00000000-0005-0000-0000-000069240000}"/>
    <cellStyle name="Normal 68" xfId="627" xr:uid="{00000000-0005-0000-0000-00006A240000}"/>
    <cellStyle name="Normal 68 2" xfId="2818" xr:uid="{00000000-0005-0000-0000-00006B240000}"/>
    <cellStyle name="Normal 68 3" xfId="5457" xr:uid="{00000000-0005-0000-0000-00006C240000}"/>
    <cellStyle name="Normal 69" xfId="628" xr:uid="{00000000-0005-0000-0000-00006D240000}"/>
    <cellStyle name="Normal 69 2" xfId="2819" xr:uid="{00000000-0005-0000-0000-00006E240000}"/>
    <cellStyle name="Normal 69 3" xfId="5458" xr:uid="{00000000-0005-0000-0000-00006F240000}"/>
    <cellStyle name="Normal 7" xfId="169" xr:uid="{00000000-0005-0000-0000-000070240000}"/>
    <cellStyle name="Normal 7 10" xfId="630" xr:uid="{00000000-0005-0000-0000-000071240000}"/>
    <cellStyle name="Normal 7 10 2" xfId="2821" xr:uid="{00000000-0005-0000-0000-000072240000}"/>
    <cellStyle name="Normal 7 10 3" xfId="5460" xr:uid="{00000000-0005-0000-0000-000073240000}"/>
    <cellStyle name="Normal 7 11" xfId="629" xr:uid="{00000000-0005-0000-0000-000074240000}"/>
    <cellStyle name="Normal 7 11 2" xfId="2820" xr:uid="{00000000-0005-0000-0000-000075240000}"/>
    <cellStyle name="Normal 7 11 3" xfId="5459" xr:uid="{00000000-0005-0000-0000-000076240000}"/>
    <cellStyle name="Normal 7 12" xfId="365" xr:uid="{00000000-0005-0000-0000-000077240000}"/>
    <cellStyle name="Normal 7 12 2" xfId="3066" xr:uid="{00000000-0005-0000-0000-000078240000}"/>
    <cellStyle name="Normal 7 12 3" xfId="5261" xr:uid="{00000000-0005-0000-0000-000079240000}"/>
    <cellStyle name="Normal 7 13" xfId="944" xr:uid="{00000000-0005-0000-0000-00007A240000}"/>
    <cellStyle name="Normal 7 13 2" xfId="3378" xr:uid="{00000000-0005-0000-0000-00007B240000}"/>
    <cellStyle name="Normal 7 14" xfId="2909" xr:uid="{00000000-0005-0000-0000-00007C240000}"/>
    <cellStyle name="Normal 7 15" xfId="2580" xr:uid="{00000000-0005-0000-0000-00007D240000}"/>
    <cellStyle name="Normal 7 16" xfId="5035" xr:uid="{00000000-0005-0000-0000-00007E240000}"/>
    <cellStyle name="Normal 7 2" xfId="199" xr:uid="{00000000-0005-0000-0000-00007F240000}"/>
    <cellStyle name="Normal 7 2 10" xfId="632" xr:uid="{00000000-0005-0000-0000-000080240000}"/>
    <cellStyle name="Normal 7 2 10 2" xfId="2823" xr:uid="{00000000-0005-0000-0000-000081240000}"/>
    <cellStyle name="Normal 7 2 10 3" xfId="5462" xr:uid="{00000000-0005-0000-0000-000082240000}"/>
    <cellStyle name="Normal 7 2 11" xfId="631" xr:uid="{00000000-0005-0000-0000-000083240000}"/>
    <cellStyle name="Normal 7 2 11 2" xfId="2822" xr:uid="{00000000-0005-0000-0000-000084240000}"/>
    <cellStyle name="Normal 7 2 11 3" xfId="5461" xr:uid="{00000000-0005-0000-0000-000085240000}"/>
    <cellStyle name="Normal 7 2 12" xfId="415" xr:uid="{00000000-0005-0000-0000-000086240000}"/>
    <cellStyle name="Normal 7 2 12 10" xfId="6633" xr:uid="{00000000-0005-0000-0000-000087240000}"/>
    <cellStyle name="Normal 7 2 12 2" xfId="1593" xr:uid="{00000000-0005-0000-0000-000088240000}"/>
    <cellStyle name="Normal 7 2 12 2 2" xfId="2419" xr:uid="{00000000-0005-0000-0000-000089240000}"/>
    <cellStyle name="Normal 7 2 12 2 2 2" xfId="8367" xr:uid="{00000000-0005-0000-0000-00008A240000}"/>
    <cellStyle name="Normal 7 2 12 2 3" xfId="4025" xr:uid="{00000000-0005-0000-0000-00008B240000}"/>
    <cellStyle name="Normal 7 2 12 2 3 2" xfId="9657" xr:uid="{00000000-0005-0000-0000-00008C240000}"/>
    <cellStyle name="Normal 7 2 12 2 4" xfId="4917" xr:uid="{00000000-0005-0000-0000-00008D240000}"/>
    <cellStyle name="Normal 7 2 12 2 4 2" xfId="10539" xr:uid="{00000000-0005-0000-0000-00008E240000}"/>
    <cellStyle name="Normal 7 2 12 2 5" xfId="7547" xr:uid="{00000000-0005-0000-0000-00008F240000}"/>
    <cellStyle name="Normal 7 2 12 3" xfId="1107" xr:uid="{00000000-0005-0000-0000-000090240000}"/>
    <cellStyle name="Normal 7 2 12 3 2" xfId="3541" xr:uid="{00000000-0005-0000-0000-000091240000}"/>
    <cellStyle name="Normal 7 2 12 3 2 2" xfId="9179" xr:uid="{00000000-0005-0000-0000-000092240000}"/>
    <cellStyle name="Normal 7 2 12 3 3" xfId="7069" xr:uid="{00000000-0005-0000-0000-000093240000}"/>
    <cellStyle name="Normal 7 2 12 4" xfId="1941" xr:uid="{00000000-0005-0000-0000-000094240000}"/>
    <cellStyle name="Normal 7 2 12 4 2" xfId="7889" xr:uid="{00000000-0005-0000-0000-000095240000}"/>
    <cellStyle name="Normal 7 2 12 5" xfId="3093" xr:uid="{00000000-0005-0000-0000-000096240000}"/>
    <cellStyle name="Normal 7 2 12 5 2" xfId="8743" xr:uid="{00000000-0005-0000-0000-000097240000}"/>
    <cellStyle name="Normal 7 2 12 6" xfId="4439" xr:uid="{00000000-0005-0000-0000-000098240000}"/>
    <cellStyle name="Normal 7 2 12 6 2" xfId="10061" xr:uid="{00000000-0005-0000-0000-000099240000}"/>
    <cellStyle name="Normal 7 2 12 7" xfId="5306" xr:uid="{00000000-0005-0000-0000-00009A240000}"/>
    <cellStyle name="Normal 7 2 12 7 2" xfId="10808" xr:uid="{00000000-0005-0000-0000-00009B240000}"/>
    <cellStyle name="Normal 7 2 12 8" xfId="5840" xr:uid="{00000000-0005-0000-0000-00009C240000}"/>
    <cellStyle name="Normal 7 2 12 8 2" xfId="11177" xr:uid="{00000000-0005-0000-0000-00009D240000}"/>
    <cellStyle name="Normal 7 2 12 9" xfId="6209" xr:uid="{00000000-0005-0000-0000-00009E240000}"/>
    <cellStyle name="Normal 7 2 12 9 2" xfId="11544" xr:uid="{00000000-0005-0000-0000-00009F240000}"/>
    <cellStyle name="Normal 7 2 13" xfId="2939" xr:uid="{00000000-0005-0000-0000-0000A0240000}"/>
    <cellStyle name="Normal 7 2 14" xfId="2627" xr:uid="{00000000-0005-0000-0000-0000A1240000}"/>
    <cellStyle name="Normal 7 2 14 2" xfId="8494" xr:uid="{00000000-0005-0000-0000-0000A2240000}"/>
    <cellStyle name="Normal 7 2 15" xfId="5065" xr:uid="{00000000-0005-0000-0000-0000A3240000}"/>
    <cellStyle name="Normal 7 2 2" xfId="633" xr:uid="{00000000-0005-0000-0000-0000A4240000}"/>
    <cellStyle name="Normal 7 2 2 10" xfId="5875" xr:uid="{00000000-0005-0000-0000-0000A5240000}"/>
    <cellStyle name="Normal 7 2 2 10 2" xfId="11212" xr:uid="{00000000-0005-0000-0000-0000A6240000}"/>
    <cellStyle name="Normal 7 2 2 11" xfId="6244" xr:uid="{00000000-0005-0000-0000-0000A7240000}"/>
    <cellStyle name="Normal 7 2 2 11 2" xfId="11579" xr:uid="{00000000-0005-0000-0000-0000A8240000}"/>
    <cellStyle name="Normal 7 2 2 12" xfId="6668" xr:uid="{00000000-0005-0000-0000-0000A9240000}"/>
    <cellStyle name="Normal 7 2 2 2" xfId="634" xr:uid="{00000000-0005-0000-0000-0000AA240000}"/>
    <cellStyle name="Normal 7 2 2 2 10" xfId="6245" xr:uid="{00000000-0005-0000-0000-0000AB240000}"/>
    <cellStyle name="Normal 7 2 2 2 10 2" xfId="11580" xr:uid="{00000000-0005-0000-0000-0000AC240000}"/>
    <cellStyle name="Normal 7 2 2 2 11" xfId="6669" xr:uid="{00000000-0005-0000-0000-0000AD240000}"/>
    <cellStyle name="Normal 7 2 2 2 2" xfId="1629" xr:uid="{00000000-0005-0000-0000-0000AE240000}"/>
    <cellStyle name="Normal 7 2 2 2 2 2" xfId="2455" xr:uid="{00000000-0005-0000-0000-0000AF240000}"/>
    <cellStyle name="Normal 7 2 2 2 2 2 2" xfId="8403" xr:uid="{00000000-0005-0000-0000-0000B0240000}"/>
    <cellStyle name="Normal 7 2 2 2 2 3" xfId="4061" xr:uid="{00000000-0005-0000-0000-0000B1240000}"/>
    <cellStyle name="Normal 7 2 2 2 2 3 2" xfId="9693" xr:uid="{00000000-0005-0000-0000-0000B2240000}"/>
    <cellStyle name="Normal 7 2 2 2 2 4" xfId="4953" xr:uid="{00000000-0005-0000-0000-0000B3240000}"/>
    <cellStyle name="Normal 7 2 2 2 2 4 2" xfId="10575" xr:uid="{00000000-0005-0000-0000-0000B4240000}"/>
    <cellStyle name="Normal 7 2 2 2 2 5" xfId="7583" xr:uid="{00000000-0005-0000-0000-0000B5240000}"/>
    <cellStyle name="Normal 7 2 2 2 3" xfId="1145" xr:uid="{00000000-0005-0000-0000-0000B6240000}"/>
    <cellStyle name="Normal 7 2 2 2 3 2" xfId="3579" xr:uid="{00000000-0005-0000-0000-0000B7240000}"/>
    <cellStyle name="Normal 7 2 2 2 3 2 2" xfId="9215" xr:uid="{00000000-0005-0000-0000-0000B8240000}"/>
    <cellStyle name="Normal 7 2 2 2 3 3" xfId="7105" xr:uid="{00000000-0005-0000-0000-0000B9240000}"/>
    <cellStyle name="Normal 7 2 2 2 4" xfId="1977" xr:uid="{00000000-0005-0000-0000-0000BA240000}"/>
    <cellStyle name="Normal 7 2 2 2 4 2" xfId="3132" xr:uid="{00000000-0005-0000-0000-0000BB240000}"/>
    <cellStyle name="Normal 7 2 2 2 4 2 2" xfId="8779" xr:uid="{00000000-0005-0000-0000-0000BC240000}"/>
    <cellStyle name="Normal 7 2 2 2 4 3" xfId="7925" xr:uid="{00000000-0005-0000-0000-0000BD240000}"/>
    <cellStyle name="Normal 7 2 2 2 5" xfId="4165" xr:uid="{00000000-0005-0000-0000-0000BE240000}"/>
    <cellStyle name="Normal 7 2 2 2 5 2" xfId="9791" xr:uid="{00000000-0005-0000-0000-0000BF240000}"/>
    <cellStyle name="Normal 7 2 2 2 6" xfId="2825" xr:uid="{00000000-0005-0000-0000-0000C0240000}"/>
    <cellStyle name="Normal 7 2 2 2 6 2" xfId="8542" xr:uid="{00000000-0005-0000-0000-0000C1240000}"/>
    <cellStyle name="Normal 7 2 2 2 7" xfId="4475" xr:uid="{00000000-0005-0000-0000-0000C2240000}"/>
    <cellStyle name="Normal 7 2 2 2 7 2" xfId="10097" xr:uid="{00000000-0005-0000-0000-0000C3240000}"/>
    <cellStyle name="Normal 7 2 2 2 8" xfId="5464" xr:uid="{00000000-0005-0000-0000-0000C4240000}"/>
    <cellStyle name="Normal 7 2 2 2 8 2" xfId="10845" xr:uid="{00000000-0005-0000-0000-0000C5240000}"/>
    <cellStyle name="Normal 7 2 2 2 9" xfId="5876" xr:uid="{00000000-0005-0000-0000-0000C6240000}"/>
    <cellStyle name="Normal 7 2 2 2 9 2" xfId="11213" xr:uid="{00000000-0005-0000-0000-0000C7240000}"/>
    <cellStyle name="Normal 7 2 2 3" xfId="1628" xr:uid="{00000000-0005-0000-0000-0000C8240000}"/>
    <cellStyle name="Normal 7 2 2 3 2" xfId="2454" xr:uid="{00000000-0005-0000-0000-0000C9240000}"/>
    <cellStyle name="Normal 7 2 2 3 2 2" xfId="8402" xr:uid="{00000000-0005-0000-0000-0000CA240000}"/>
    <cellStyle name="Normal 7 2 2 3 3" xfId="4060" xr:uid="{00000000-0005-0000-0000-0000CB240000}"/>
    <cellStyle name="Normal 7 2 2 3 3 2" xfId="9692" xr:uid="{00000000-0005-0000-0000-0000CC240000}"/>
    <cellStyle name="Normal 7 2 2 3 4" xfId="4952" xr:uid="{00000000-0005-0000-0000-0000CD240000}"/>
    <cellStyle name="Normal 7 2 2 3 4 2" xfId="10574" xr:uid="{00000000-0005-0000-0000-0000CE240000}"/>
    <cellStyle name="Normal 7 2 2 3 5" xfId="7582" xr:uid="{00000000-0005-0000-0000-0000CF240000}"/>
    <cellStyle name="Normal 7 2 2 4" xfId="1144" xr:uid="{00000000-0005-0000-0000-0000D0240000}"/>
    <cellStyle name="Normal 7 2 2 4 2" xfId="3578" xr:uid="{00000000-0005-0000-0000-0000D1240000}"/>
    <cellStyle name="Normal 7 2 2 4 2 2" xfId="9214" xr:uid="{00000000-0005-0000-0000-0000D2240000}"/>
    <cellStyle name="Normal 7 2 2 4 3" xfId="7104" xr:uid="{00000000-0005-0000-0000-0000D3240000}"/>
    <cellStyle name="Normal 7 2 2 5" xfId="1976" xr:uid="{00000000-0005-0000-0000-0000D4240000}"/>
    <cellStyle name="Normal 7 2 2 5 2" xfId="3131" xr:uid="{00000000-0005-0000-0000-0000D5240000}"/>
    <cellStyle name="Normal 7 2 2 5 2 2" xfId="8778" xr:uid="{00000000-0005-0000-0000-0000D6240000}"/>
    <cellStyle name="Normal 7 2 2 5 3" xfId="7924" xr:uid="{00000000-0005-0000-0000-0000D7240000}"/>
    <cellStyle name="Normal 7 2 2 6" xfId="4164" xr:uid="{00000000-0005-0000-0000-0000D8240000}"/>
    <cellStyle name="Normal 7 2 2 6 2" xfId="9790" xr:uid="{00000000-0005-0000-0000-0000D9240000}"/>
    <cellStyle name="Normal 7 2 2 7" xfId="2824" xr:uid="{00000000-0005-0000-0000-0000DA240000}"/>
    <cellStyle name="Normal 7 2 2 7 2" xfId="8541" xr:uid="{00000000-0005-0000-0000-0000DB240000}"/>
    <cellStyle name="Normal 7 2 2 8" xfId="4474" xr:uid="{00000000-0005-0000-0000-0000DC240000}"/>
    <cellStyle name="Normal 7 2 2 8 2" xfId="10096" xr:uid="{00000000-0005-0000-0000-0000DD240000}"/>
    <cellStyle name="Normal 7 2 2 9" xfId="5463" xr:uid="{00000000-0005-0000-0000-0000DE240000}"/>
    <cellStyle name="Normal 7 2 2 9 2" xfId="10844" xr:uid="{00000000-0005-0000-0000-0000DF240000}"/>
    <cellStyle name="Normal 7 2 2_Table 6a UG" xfId="635" xr:uid="{00000000-0005-0000-0000-0000E0240000}"/>
    <cellStyle name="Normal 7 2 3" xfId="636" xr:uid="{00000000-0005-0000-0000-0000E1240000}"/>
    <cellStyle name="Normal 7 2 3 2" xfId="2826" xr:uid="{00000000-0005-0000-0000-0000E2240000}"/>
    <cellStyle name="Normal 7 2 3 3" xfId="5465" xr:uid="{00000000-0005-0000-0000-0000E3240000}"/>
    <cellStyle name="Normal 7 2 4" xfId="637" xr:uid="{00000000-0005-0000-0000-0000E4240000}"/>
    <cellStyle name="Normal 7 2 4 10" xfId="6246" xr:uid="{00000000-0005-0000-0000-0000E5240000}"/>
    <cellStyle name="Normal 7 2 4 10 2" xfId="11581" xr:uid="{00000000-0005-0000-0000-0000E6240000}"/>
    <cellStyle name="Normal 7 2 4 11" xfId="6670" xr:uid="{00000000-0005-0000-0000-0000E7240000}"/>
    <cellStyle name="Normal 7 2 4 2" xfId="1630" xr:uid="{00000000-0005-0000-0000-0000E8240000}"/>
    <cellStyle name="Normal 7 2 4 2 2" xfId="2456" xr:uid="{00000000-0005-0000-0000-0000E9240000}"/>
    <cellStyle name="Normal 7 2 4 2 2 2" xfId="8404" xr:uid="{00000000-0005-0000-0000-0000EA240000}"/>
    <cellStyle name="Normal 7 2 4 2 3" xfId="4062" xr:uid="{00000000-0005-0000-0000-0000EB240000}"/>
    <cellStyle name="Normal 7 2 4 2 3 2" xfId="9694" xr:uid="{00000000-0005-0000-0000-0000EC240000}"/>
    <cellStyle name="Normal 7 2 4 2 4" xfId="4954" xr:uid="{00000000-0005-0000-0000-0000ED240000}"/>
    <cellStyle name="Normal 7 2 4 2 4 2" xfId="10576" xr:uid="{00000000-0005-0000-0000-0000EE240000}"/>
    <cellStyle name="Normal 7 2 4 2 5" xfId="7584" xr:uid="{00000000-0005-0000-0000-0000EF240000}"/>
    <cellStyle name="Normal 7 2 4 3" xfId="1146" xr:uid="{00000000-0005-0000-0000-0000F0240000}"/>
    <cellStyle name="Normal 7 2 4 3 2" xfId="3580" xr:uid="{00000000-0005-0000-0000-0000F1240000}"/>
    <cellStyle name="Normal 7 2 4 3 2 2" xfId="9216" xr:uid="{00000000-0005-0000-0000-0000F2240000}"/>
    <cellStyle name="Normal 7 2 4 3 3" xfId="7106" xr:uid="{00000000-0005-0000-0000-0000F3240000}"/>
    <cellStyle name="Normal 7 2 4 4" xfId="1978" xr:uid="{00000000-0005-0000-0000-0000F4240000}"/>
    <cellStyle name="Normal 7 2 4 4 2" xfId="3133" xr:uid="{00000000-0005-0000-0000-0000F5240000}"/>
    <cellStyle name="Normal 7 2 4 4 2 2" xfId="8780" xr:uid="{00000000-0005-0000-0000-0000F6240000}"/>
    <cellStyle name="Normal 7 2 4 4 3" xfId="7926" xr:uid="{00000000-0005-0000-0000-0000F7240000}"/>
    <cellStyle name="Normal 7 2 4 5" xfId="4166" xr:uid="{00000000-0005-0000-0000-0000F8240000}"/>
    <cellStyle name="Normal 7 2 4 5 2" xfId="9792" xr:uid="{00000000-0005-0000-0000-0000F9240000}"/>
    <cellStyle name="Normal 7 2 4 6" xfId="2827" xr:uid="{00000000-0005-0000-0000-0000FA240000}"/>
    <cellStyle name="Normal 7 2 4 6 2" xfId="8543" xr:uid="{00000000-0005-0000-0000-0000FB240000}"/>
    <cellStyle name="Normal 7 2 4 7" xfId="4476" xr:uid="{00000000-0005-0000-0000-0000FC240000}"/>
    <cellStyle name="Normal 7 2 4 7 2" xfId="10098" xr:uid="{00000000-0005-0000-0000-0000FD240000}"/>
    <cellStyle name="Normal 7 2 4 8" xfId="5466" xr:uid="{00000000-0005-0000-0000-0000FE240000}"/>
    <cellStyle name="Normal 7 2 4 8 2" xfId="10846" xr:uid="{00000000-0005-0000-0000-0000FF240000}"/>
    <cellStyle name="Normal 7 2 4 9" xfId="5877" xr:uid="{00000000-0005-0000-0000-000000250000}"/>
    <cellStyle name="Normal 7 2 4 9 2" xfId="11214" xr:uid="{00000000-0005-0000-0000-000001250000}"/>
    <cellStyle name="Normal 7 2 5" xfId="638" xr:uid="{00000000-0005-0000-0000-000002250000}"/>
    <cellStyle name="Normal 7 2 5 2" xfId="2828" xr:uid="{00000000-0005-0000-0000-000003250000}"/>
    <cellStyle name="Normal 7 2 5 3" xfId="5467" xr:uid="{00000000-0005-0000-0000-000004250000}"/>
    <cellStyle name="Normal 7 2 6" xfId="639" xr:uid="{00000000-0005-0000-0000-000005250000}"/>
    <cellStyle name="Normal 7 2 6 2" xfId="2829" xr:uid="{00000000-0005-0000-0000-000006250000}"/>
    <cellStyle name="Normal 7 2 6 3" xfId="5468" xr:uid="{00000000-0005-0000-0000-000007250000}"/>
    <cellStyle name="Normal 7 2 7" xfId="640" xr:uid="{00000000-0005-0000-0000-000008250000}"/>
    <cellStyle name="Normal 7 2 7 2" xfId="2830" xr:uid="{00000000-0005-0000-0000-000009250000}"/>
    <cellStyle name="Normal 7 2 7 3" xfId="5469" xr:uid="{00000000-0005-0000-0000-00000A250000}"/>
    <cellStyle name="Normal 7 2 8" xfId="641" xr:uid="{00000000-0005-0000-0000-00000B250000}"/>
    <cellStyle name="Normal 7 2 8 2" xfId="2831" xr:uid="{00000000-0005-0000-0000-00000C250000}"/>
    <cellStyle name="Normal 7 2 8 3" xfId="5470" xr:uid="{00000000-0005-0000-0000-00000D250000}"/>
    <cellStyle name="Normal 7 2 9" xfId="642" xr:uid="{00000000-0005-0000-0000-00000E250000}"/>
    <cellStyle name="Normal 7 2 9 2" xfId="2832" xr:uid="{00000000-0005-0000-0000-00000F250000}"/>
    <cellStyle name="Normal 7 2 9 3" xfId="5471" xr:uid="{00000000-0005-0000-0000-000010250000}"/>
    <cellStyle name="Normal 7 2_Table 2 (Current Dollars)" xfId="643" xr:uid="{00000000-0005-0000-0000-000011250000}"/>
    <cellStyle name="Normal 7 3" xfId="182" xr:uid="{00000000-0005-0000-0000-000012250000}"/>
    <cellStyle name="Normal 7 3 2" xfId="645" xr:uid="{00000000-0005-0000-0000-000013250000}"/>
    <cellStyle name="Normal 7 3 2 10" xfId="6248" xr:uid="{00000000-0005-0000-0000-000014250000}"/>
    <cellStyle name="Normal 7 3 2 10 2" xfId="11583" xr:uid="{00000000-0005-0000-0000-000015250000}"/>
    <cellStyle name="Normal 7 3 2 11" xfId="6672" xr:uid="{00000000-0005-0000-0000-000016250000}"/>
    <cellStyle name="Normal 7 3 2 2" xfId="1632" xr:uid="{00000000-0005-0000-0000-000017250000}"/>
    <cellStyle name="Normal 7 3 2 2 2" xfId="2458" xr:uid="{00000000-0005-0000-0000-000018250000}"/>
    <cellStyle name="Normal 7 3 2 2 2 2" xfId="8406" xr:uid="{00000000-0005-0000-0000-000019250000}"/>
    <cellStyle name="Normal 7 3 2 2 3" xfId="4064" xr:uid="{00000000-0005-0000-0000-00001A250000}"/>
    <cellStyle name="Normal 7 3 2 2 3 2" xfId="9696" xr:uid="{00000000-0005-0000-0000-00001B250000}"/>
    <cellStyle name="Normal 7 3 2 2 4" xfId="4956" xr:uid="{00000000-0005-0000-0000-00001C250000}"/>
    <cellStyle name="Normal 7 3 2 2 4 2" xfId="10578" xr:uid="{00000000-0005-0000-0000-00001D250000}"/>
    <cellStyle name="Normal 7 3 2 2 5" xfId="7586" xr:uid="{00000000-0005-0000-0000-00001E250000}"/>
    <cellStyle name="Normal 7 3 2 3" xfId="1148" xr:uid="{00000000-0005-0000-0000-00001F250000}"/>
    <cellStyle name="Normal 7 3 2 3 2" xfId="3582" xr:uid="{00000000-0005-0000-0000-000020250000}"/>
    <cellStyle name="Normal 7 3 2 3 2 2" xfId="9218" xr:uid="{00000000-0005-0000-0000-000021250000}"/>
    <cellStyle name="Normal 7 3 2 3 3" xfId="7108" xr:uid="{00000000-0005-0000-0000-000022250000}"/>
    <cellStyle name="Normal 7 3 2 4" xfId="1980" xr:uid="{00000000-0005-0000-0000-000023250000}"/>
    <cellStyle name="Normal 7 3 2 4 2" xfId="3135" xr:uid="{00000000-0005-0000-0000-000024250000}"/>
    <cellStyle name="Normal 7 3 2 4 2 2" xfId="8782" xr:uid="{00000000-0005-0000-0000-000025250000}"/>
    <cellStyle name="Normal 7 3 2 4 3" xfId="7928" xr:uid="{00000000-0005-0000-0000-000026250000}"/>
    <cellStyle name="Normal 7 3 2 5" xfId="4168" xr:uid="{00000000-0005-0000-0000-000027250000}"/>
    <cellStyle name="Normal 7 3 2 5 2" xfId="9794" xr:uid="{00000000-0005-0000-0000-000028250000}"/>
    <cellStyle name="Normal 7 3 2 6" xfId="2834" xr:uid="{00000000-0005-0000-0000-000029250000}"/>
    <cellStyle name="Normal 7 3 2 6 2" xfId="8545" xr:uid="{00000000-0005-0000-0000-00002A250000}"/>
    <cellStyle name="Normal 7 3 2 7" xfId="4478" xr:uid="{00000000-0005-0000-0000-00002B250000}"/>
    <cellStyle name="Normal 7 3 2 7 2" xfId="10100" xr:uid="{00000000-0005-0000-0000-00002C250000}"/>
    <cellStyle name="Normal 7 3 2 8" xfId="5473" xr:uid="{00000000-0005-0000-0000-00002D250000}"/>
    <cellStyle name="Normal 7 3 2 8 2" xfId="10848" xr:uid="{00000000-0005-0000-0000-00002E250000}"/>
    <cellStyle name="Normal 7 3 2 9" xfId="5879" xr:uid="{00000000-0005-0000-0000-00002F250000}"/>
    <cellStyle name="Normal 7 3 2 9 2" xfId="11216" xr:uid="{00000000-0005-0000-0000-000030250000}"/>
    <cellStyle name="Normal 7 3 3" xfId="644" xr:uid="{00000000-0005-0000-0000-000031250000}"/>
    <cellStyle name="Normal 7 3 3 10" xfId="6671" xr:uid="{00000000-0005-0000-0000-000032250000}"/>
    <cellStyle name="Normal 7 3 3 2" xfId="1631" xr:uid="{00000000-0005-0000-0000-000033250000}"/>
    <cellStyle name="Normal 7 3 3 2 2" xfId="2457" xr:uid="{00000000-0005-0000-0000-000034250000}"/>
    <cellStyle name="Normal 7 3 3 2 2 2" xfId="8405" xr:uid="{00000000-0005-0000-0000-000035250000}"/>
    <cellStyle name="Normal 7 3 3 2 3" xfId="4063" xr:uid="{00000000-0005-0000-0000-000036250000}"/>
    <cellStyle name="Normal 7 3 3 2 3 2" xfId="9695" xr:uid="{00000000-0005-0000-0000-000037250000}"/>
    <cellStyle name="Normal 7 3 3 2 4" xfId="4955" xr:uid="{00000000-0005-0000-0000-000038250000}"/>
    <cellStyle name="Normal 7 3 3 2 4 2" xfId="10577" xr:uid="{00000000-0005-0000-0000-000039250000}"/>
    <cellStyle name="Normal 7 3 3 2 5" xfId="7585" xr:uid="{00000000-0005-0000-0000-00003A250000}"/>
    <cellStyle name="Normal 7 3 3 3" xfId="1147" xr:uid="{00000000-0005-0000-0000-00003B250000}"/>
    <cellStyle name="Normal 7 3 3 3 2" xfId="3581" xr:uid="{00000000-0005-0000-0000-00003C250000}"/>
    <cellStyle name="Normal 7 3 3 3 2 2" xfId="9217" xr:uid="{00000000-0005-0000-0000-00003D250000}"/>
    <cellStyle name="Normal 7 3 3 3 3" xfId="7107" xr:uid="{00000000-0005-0000-0000-00003E250000}"/>
    <cellStyle name="Normal 7 3 3 4" xfId="1979" xr:uid="{00000000-0005-0000-0000-00003F250000}"/>
    <cellStyle name="Normal 7 3 3 4 2" xfId="7927" xr:uid="{00000000-0005-0000-0000-000040250000}"/>
    <cellStyle name="Normal 7 3 3 5" xfId="3134" xr:uid="{00000000-0005-0000-0000-000041250000}"/>
    <cellStyle name="Normal 7 3 3 5 2" xfId="8781" xr:uid="{00000000-0005-0000-0000-000042250000}"/>
    <cellStyle name="Normal 7 3 3 6" xfId="4477" xr:uid="{00000000-0005-0000-0000-000043250000}"/>
    <cellStyle name="Normal 7 3 3 6 2" xfId="10099" xr:uid="{00000000-0005-0000-0000-000044250000}"/>
    <cellStyle name="Normal 7 3 3 7" xfId="5472" xr:uid="{00000000-0005-0000-0000-000045250000}"/>
    <cellStyle name="Normal 7 3 3 7 2" xfId="10847" xr:uid="{00000000-0005-0000-0000-000046250000}"/>
    <cellStyle name="Normal 7 3 3 8" xfId="5878" xr:uid="{00000000-0005-0000-0000-000047250000}"/>
    <cellStyle name="Normal 7 3 3 8 2" xfId="11215" xr:uid="{00000000-0005-0000-0000-000048250000}"/>
    <cellStyle name="Normal 7 3 3 9" xfId="6247" xr:uid="{00000000-0005-0000-0000-000049250000}"/>
    <cellStyle name="Normal 7 3 3 9 2" xfId="11582" xr:uid="{00000000-0005-0000-0000-00004A250000}"/>
    <cellStyle name="Normal 7 3 4" xfId="2922" xr:uid="{00000000-0005-0000-0000-00004B250000}"/>
    <cellStyle name="Normal 7 3 5" xfId="4167" xr:uid="{00000000-0005-0000-0000-00004C250000}"/>
    <cellStyle name="Normal 7 3 5 2" xfId="9793" xr:uid="{00000000-0005-0000-0000-00004D250000}"/>
    <cellStyle name="Normal 7 3 6" xfId="2833" xr:uid="{00000000-0005-0000-0000-00004E250000}"/>
    <cellStyle name="Normal 7 3 6 2" xfId="8544" xr:uid="{00000000-0005-0000-0000-00004F250000}"/>
    <cellStyle name="Normal 7 3 7" xfId="5048" xr:uid="{00000000-0005-0000-0000-000050250000}"/>
    <cellStyle name="Normal 7 3_Table 6a UG" xfId="646" xr:uid="{00000000-0005-0000-0000-000051250000}"/>
    <cellStyle name="Normal 7 4" xfId="647" xr:uid="{00000000-0005-0000-0000-000052250000}"/>
    <cellStyle name="Normal 7 4 2" xfId="2835" xr:uid="{00000000-0005-0000-0000-000053250000}"/>
    <cellStyle name="Normal 7 4 3" xfId="5474" xr:uid="{00000000-0005-0000-0000-000054250000}"/>
    <cellStyle name="Normal 7 5" xfId="648" xr:uid="{00000000-0005-0000-0000-000055250000}"/>
    <cellStyle name="Normal 7 5 10" xfId="6249" xr:uid="{00000000-0005-0000-0000-000056250000}"/>
    <cellStyle name="Normal 7 5 10 2" xfId="11584" xr:uid="{00000000-0005-0000-0000-000057250000}"/>
    <cellStyle name="Normal 7 5 11" xfId="6673" xr:uid="{00000000-0005-0000-0000-000058250000}"/>
    <cellStyle name="Normal 7 5 2" xfId="1633" xr:uid="{00000000-0005-0000-0000-000059250000}"/>
    <cellStyle name="Normal 7 5 2 2" xfId="2459" xr:uid="{00000000-0005-0000-0000-00005A250000}"/>
    <cellStyle name="Normal 7 5 2 2 2" xfId="8407" xr:uid="{00000000-0005-0000-0000-00005B250000}"/>
    <cellStyle name="Normal 7 5 2 3" xfId="4065" xr:uid="{00000000-0005-0000-0000-00005C250000}"/>
    <cellStyle name="Normal 7 5 2 3 2" xfId="9697" xr:uid="{00000000-0005-0000-0000-00005D250000}"/>
    <cellStyle name="Normal 7 5 2 4" xfId="4957" xr:uid="{00000000-0005-0000-0000-00005E250000}"/>
    <cellStyle name="Normal 7 5 2 4 2" xfId="10579" xr:uid="{00000000-0005-0000-0000-00005F250000}"/>
    <cellStyle name="Normal 7 5 2 5" xfId="7587" xr:uid="{00000000-0005-0000-0000-000060250000}"/>
    <cellStyle name="Normal 7 5 3" xfId="1149" xr:uid="{00000000-0005-0000-0000-000061250000}"/>
    <cellStyle name="Normal 7 5 3 2" xfId="3583" xr:uid="{00000000-0005-0000-0000-000062250000}"/>
    <cellStyle name="Normal 7 5 3 2 2" xfId="9219" xr:uid="{00000000-0005-0000-0000-000063250000}"/>
    <cellStyle name="Normal 7 5 3 3" xfId="7109" xr:uid="{00000000-0005-0000-0000-000064250000}"/>
    <cellStyle name="Normal 7 5 4" xfId="1981" xr:uid="{00000000-0005-0000-0000-000065250000}"/>
    <cellStyle name="Normal 7 5 4 2" xfId="3136" xr:uid="{00000000-0005-0000-0000-000066250000}"/>
    <cellStyle name="Normal 7 5 4 2 2" xfId="8783" xr:uid="{00000000-0005-0000-0000-000067250000}"/>
    <cellStyle name="Normal 7 5 4 3" xfId="7929" xr:uid="{00000000-0005-0000-0000-000068250000}"/>
    <cellStyle name="Normal 7 5 5" xfId="4169" xr:uid="{00000000-0005-0000-0000-000069250000}"/>
    <cellStyle name="Normal 7 5 5 2" xfId="9795" xr:uid="{00000000-0005-0000-0000-00006A250000}"/>
    <cellStyle name="Normal 7 5 6" xfId="2836" xr:uid="{00000000-0005-0000-0000-00006B250000}"/>
    <cellStyle name="Normal 7 5 6 2" xfId="8546" xr:uid="{00000000-0005-0000-0000-00006C250000}"/>
    <cellStyle name="Normal 7 5 7" xfId="4479" xr:uid="{00000000-0005-0000-0000-00006D250000}"/>
    <cellStyle name="Normal 7 5 7 2" xfId="10101" xr:uid="{00000000-0005-0000-0000-00006E250000}"/>
    <cellStyle name="Normal 7 5 8" xfId="5475" xr:uid="{00000000-0005-0000-0000-00006F250000}"/>
    <cellStyle name="Normal 7 5 8 2" xfId="10849" xr:uid="{00000000-0005-0000-0000-000070250000}"/>
    <cellStyle name="Normal 7 5 9" xfId="5880" xr:uid="{00000000-0005-0000-0000-000071250000}"/>
    <cellStyle name="Normal 7 5 9 2" xfId="11217" xr:uid="{00000000-0005-0000-0000-000072250000}"/>
    <cellStyle name="Normal 7 6" xfId="649" xr:uid="{00000000-0005-0000-0000-000073250000}"/>
    <cellStyle name="Normal 7 6 2" xfId="2837" xr:uid="{00000000-0005-0000-0000-000074250000}"/>
    <cellStyle name="Normal 7 6 3" xfId="5476" xr:uid="{00000000-0005-0000-0000-000075250000}"/>
    <cellStyle name="Normal 7 7" xfId="650" xr:uid="{00000000-0005-0000-0000-000076250000}"/>
    <cellStyle name="Normal 7 7 2" xfId="2838" xr:uid="{00000000-0005-0000-0000-000077250000}"/>
    <cellStyle name="Normal 7 7 3" xfId="5477" xr:uid="{00000000-0005-0000-0000-000078250000}"/>
    <cellStyle name="Normal 7 8" xfId="651" xr:uid="{00000000-0005-0000-0000-000079250000}"/>
    <cellStyle name="Normal 7 8 2" xfId="2839" xr:uid="{00000000-0005-0000-0000-00007A250000}"/>
    <cellStyle name="Normal 7 8 3" xfId="5478" xr:uid="{00000000-0005-0000-0000-00007B250000}"/>
    <cellStyle name="Normal 7 9" xfId="652" xr:uid="{00000000-0005-0000-0000-00007C250000}"/>
    <cellStyle name="Normal 7 9 2" xfId="2840" xr:uid="{00000000-0005-0000-0000-00007D250000}"/>
    <cellStyle name="Normal 7 9 3" xfId="5479" xr:uid="{00000000-0005-0000-0000-00007E250000}"/>
    <cellStyle name="Normal 7_Table 2 (Current Dollars)" xfId="653" xr:uid="{00000000-0005-0000-0000-00007F250000}"/>
    <cellStyle name="Normal 70" xfId="654" xr:uid="{00000000-0005-0000-0000-000080250000}"/>
    <cellStyle name="Normal 70 2" xfId="2841" xr:uid="{00000000-0005-0000-0000-000081250000}"/>
    <cellStyle name="Normal 70 3" xfId="5480" xr:uid="{00000000-0005-0000-0000-000082250000}"/>
    <cellStyle name="Normal 71" xfId="655" xr:uid="{00000000-0005-0000-0000-000083250000}"/>
    <cellStyle name="Normal 71 2" xfId="2842" xr:uid="{00000000-0005-0000-0000-000084250000}"/>
    <cellStyle name="Normal 71 3" xfId="5481" xr:uid="{00000000-0005-0000-0000-000085250000}"/>
    <cellStyle name="Normal 72" xfId="656" xr:uid="{00000000-0005-0000-0000-000086250000}"/>
    <cellStyle name="Normal 72 2" xfId="2843" xr:uid="{00000000-0005-0000-0000-000087250000}"/>
    <cellStyle name="Normal 72 3" xfId="5482" xr:uid="{00000000-0005-0000-0000-000088250000}"/>
    <cellStyle name="Normal 73" xfId="657" xr:uid="{00000000-0005-0000-0000-000089250000}"/>
    <cellStyle name="Normal 73 2" xfId="2844" xr:uid="{00000000-0005-0000-0000-00008A250000}"/>
    <cellStyle name="Normal 73 3" xfId="5483" xr:uid="{00000000-0005-0000-0000-00008B250000}"/>
    <cellStyle name="Normal 74" xfId="658" xr:uid="{00000000-0005-0000-0000-00008C250000}"/>
    <cellStyle name="Normal 74 2" xfId="2845" xr:uid="{00000000-0005-0000-0000-00008D250000}"/>
    <cellStyle name="Normal 74 3" xfId="5484" xr:uid="{00000000-0005-0000-0000-00008E250000}"/>
    <cellStyle name="Normal 75" xfId="659" xr:uid="{00000000-0005-0000-0000-00008F250000}"/>
    <cellStyle name="Normal 75 2" xfId="2846" xr:uid="{00000000-0005-0000-0000-000090250000}"/>
    <cellStyle name="Normal 75 3" xfId="5485" xr:uid="{00000000-0005-0000-0000-000091250000}"/>
    <cellStyle name="Normal 76" xfId="660" xr:uid="{00000000-0005-0000-0000-000092250000}"/>
    <cellStyle name="Normal 76 2" xfId="2847" xr:uid="{00000000-0005-0000-0000-000093250000}"/>
    <cellStyle name="Normal 76 3" xfId="5486" xr:uid="{00000000-0005-0000-0000-000094250000}"/>
    <cellStyle name="Normal 77" xfId="661" xr:uid="{00000000-0005-0000-0000-000095250000}"/>
    <cellStyle name="Normal 77 2" xfId="2848" xr:uid="{00000000-0005-0000-0000-000096250000}"/>
    <cellStyle name="Normal 77 3" xfId="5487" xr:uid="{00000000-0005-0000-0000-000097250000}"/>
    <cellStyle name="Normal 78" xfId="662" xr:uid="{00000000-0005-0000-0000-000098250000}"/>
    <cellStyle name="Normal 78 2" xfId="2849" xr:uid="{00000000-0005-0000-0000-000099250000}"/>
    <cellStyle name="Normal 78 3" xfId="5488" xr:uid="{00000000-0005-0000-0000-00009A250000}"/>
    <cellStyle name="Normal 79" xfId="663" xr:uid="{00000000-0005-0000-0000-00009B250000}"/>
    <cellStyle name="Normal 79 2" xfId="2850" xr:uid="{00000000-0005-0000-0000-00009C250000}"/>
    <cellStyle name="Normal 79 3" xfId="5489" xr:uid="{00000000-0005-0000-0000-00009D250000}"/>
    <cellStyle name="Normal 8" xfId="153" xr:uid="{00000000-0005-0000-0000-00009E250000}"/>
    <cellStyle name="Normal 8 10" xfId="4188" xr:uid="{00000000-0005-0000-0000-00009F250000}"/>
    <cellStyle name="Normal 8 11" xfId="2581" xr:uid="{00000000-0005-0000-0000-0000A0250000}"/>
    <cellStyle name="Normal 8 12" xfId="5023" xr:uid="{00000000-0005-0000-0000-0000A1250000}"/>
    <cellStyle name="Normal 8 2" xfId="190" xr:uid="{00000000-0005-0000-0000-0000A2250000}"/>
    <cellStyle name="Normal 8 2 2" xfId="665" xr:uid="{00000000-0005-0000-0000-0000A3250000}"/>
    <cellStyle name="Normal 8 2 2 10" xfId="6674" xr:uid="{00000000-0005-0000-0000-0000A4250000}"/>
    <cellStyle name="Normal 8 2 2 2" xfId="1634" xr:uid="{00000000-0005-0000-0000-0000A5250000}"/>
    <cellStyle name="Normal 8 2 2 2 2" xfId="2460" xr:uid="{00000000-0005-0000-0000-0000A6250000}"/>
    <cellStyle name="Normal 8 2 2 2 2 2" xfId="8408" xr:uid="{00000000-0005-0000-0000-0000A7250000}"/>
    <cellStyle name="Normal 8 2 2 2 3" xfId="4066" xr:uid="{00000000-0005-0000-0000-0000A8250000}"/>
    <cellStyle name="Normal 8 2 2 2 3 2" xfId="9698" xr:uid="{00000000-0005-0000-0000-0000A9250000}"/>
    <cellStyle name="Normal 8 2 2 2 4" xfId="4958" xr:uid="{00000000-0005-0000-0000-0000AA250000}"/>
    <cellStyle name="Normal 8 2 2 2 4 2" xfId="10580" xr:uid="{00000000-0005-0000-0000-0000AB250000}"/>
    <cellStyle name="Normal 8 2 2 2 5" xfId="7588" xr:uid="{00000000-0005-0000-0000-0000AC250000}"/>
    <cellStyle name="Normal 8 2 2 3" xfId="1150" xr:uid="{00000000-0005-0000-0000-0000AD250000}"/>
    <cellStyle name="Normal 8 2 2 3 2" xfId="3584" xr:uid="{00000000-0005-0000-0000-0000AE250000}"/>
    <cellStyle name="Normal 8 2 2 3 2 2" xfId="9220" xr:uid="{00000000-0005-0000-0000-0000AF250000}"/>
    <cellStyle name="Normal 8 2 2 3 3" xfId="7110" xr:uid="{00000000-0005-0000-0000-0000B0250000}"/>
    <cellStyle name="Normal 8 2 2 4" xfId="1982" xr:uid="{00000000-0005-0000-0000-0000B1250000}"/>
    <cellStyle name="Normal 8 2 2 4 2" xfId="7930" xr:uid="{00000000-0005-0000-0000-0000B2250000}"/>
    <cellStyle name="Normal 8 2 2 5" xfId="3137" xr:uid="{00000000-0005-0000-0000-0000B3250000}"/>
    <cellStyle name="Normal 8 2 2 5 2" xfId="8784" xr:uid="{00000000-0005-0000-0000-0000B4250000}"/>
    <cellStyle name="Normal 8 2 2 6" xfId="4480" xr:uid="{00000000-0005-0000-0000-0000B5250000}"/>
    <cellStyle name="Normal 8 2 2 6 2" xfId="10102" xr:uid="{00000000-0005-0000-0000-0000B6250000}"/>
    <cellStyle name="Normal 8 2 2 7" xfId="5490" xr:uid="{00000000-0005-0000-0000-0000B7250000}"/>
    <cellStyle name="Normal 8 2 2 7 2" xfId="10850" xr:uid="{00000000-0005-0000-0000-0000B8250000}"/>
    <cellStyle name="Normal 8 2 2 8" xfId="5881" xr:uid="{00000000-0005-0000-0000-0000B9250000}"/>
    <cellStyle name="Normal 8 2 2 8 2" xfId="11218" xr:uid="{00000000-0005-0000-0000-0000BA250000}"/>
    <cellStyle name="Normal 8 2 2 9" xfId="6250" xr:uid="{00000000-0005-0000-0000-0000BB250000}"/>
    <cellStyle name="Normal 8 2 2 9 2" xfId="11585" xr:uid="{00000000-0005-0000-0000-0000BC250000}"/>
    <cellStyle name="Normal 8 2 3" xfId="2930" xr:uid="{00000000-0005-0000-0000-0000BD250000}"/>
    <cellStyle name="Normal 8 2 4" xfId="4171" xr:uid="{00000000-0005-0000-0000-0000BE250000}"/>
    <cellStyle name="Normal 8 2 4 2" xfId="9796" xr:uid="{00000000-0005-0000-0000-0000BF250000}"/>
    <cellStyle name="Normal 8 2 5" xfId="2851" xr:uid="{00000000-0005-0000-0000-0000C0250000}"/>
    <cellStyle name="Normal 8 2 5 2" xfId="8547" xr:uid="{00000000-0005-0000-0000-0000C1250000}"/>
    <cellStyle name="Normal 8 2 6" xfId="5056" xr:uid="{00000000-0005-0000-0000-0000C2250000}"/>
    <cellStyle name="Normal 8 3" xfId="666" xr:uid="{00000000-0005-0000-0000-0000C3250000}"/>
    <cellStyle name="Normal 8 3 10" xfId="4481" xr:uid="{00000000-0005-0000-0000-0000C4250000}"/>
    <cellStyle name="Normal 8 3 10 2" xfId="10103" xr:uid="{00000000-0005-0000-0000-0000C5250000}"/>
    <cellStyle name="Normal 8 3 11" xfId="5491" xr:uid="{00000000-0005-0000-0000-0000C6250000}"/>
    <cellStyle name="Normal 8 3 11 2" xfId="10851" xr:uid="{00000000-0005-0000-0000-0000C7250000}"/>
    <cellStyle name="Normal 8 3 12" xfId="5882" xr:uid="{00000000-0005-0000-0000-0000C8250000}"/>
    <cellStyle name="Normal 8 3 12 2" xfId="11219" xr:uid="{00000000-0005-0000-0000-0000C9250000}"/>
    <cellStyle name="Normal 8 3 13" xfId="6251" xr:uid="{00000000-0005-0000-0000-0000CA250000}"/>
    <cellStyle name="Normal 8 3 13 2" xfId="11586" xr:uid="{00000000-0005-0000-0000-0000CB250000}"/>
    <cellStyle name="Normal 8 3 14" xfId="6675" xr:uid="{00000000-0005-0000-0000-0000CC250000}"/>
    <cellStyle name="Normal 8 3 2" xfId="667" xr:uid="{00000000-0005-0000-0000-0000CD250000}"/>
    <cellStyle name="Normal 8 3 2 10" xfId="5883" xr:uid="{00000000-0005-0000-0000-0000CE250000}"/>
    <cellStyle name="Normal 8 3 2 10 2" xfId="11220" xr:uid="{00000000-0005-0000-0000-0000CF250000}"/>
    <cellStyle name="Normal 8 3 2 11" xfId="6252" xr:uid="{00000000-0005-0000-0000-0000D0250000}"/>
    <cellStyle name="Normal 8 3 2 11 2" xfId="11587" xr:uid="{00000000-0005-0000-0000-0000D1250000}"/>
    <cellStyle name="Normal 8 3 2 12" xfId="6676" xr:uid="{00000000-0005-0000-0000-0000D2250000}"/>
    <cellStyle name="Normal 8 3 2 2" xfId="668" xr:uid="{00000000-0005-0000-0000-0000D3250000}"/>
    <cellStyle name="Normal 8 3 2 2 10" xfId="6253" xr:uid="{00000000-0005-0000-0000-0000D4250000}"/>
    <cellStyle name="Normal 8 3 2 2 10 2" xfId="11588" xr:uid="{00000000-0005-0000-0000-0000D5250000}"/>
    <cellStyle name="Normal 8 3 2 2 11" xfId="6677" xr:uid="{00000000-0005-0000-0000-0000D6250000}"/>
    <cellStyle name="Normal 8 3 2 2 2" xfId="1637" xr:uid="{00000000-0005-0000-0000-0000D7250000}"/>
    <cellStyle name="Normal 8 3 2 2 2 2" xfId="2463" xr:uid="{00000000-0005-0000-0000-0000D8250000}"/>
    <cellStyle name="Normal 8 3 2 2 2 2 2" xfId="8411" xr:uid="{00000000-0005-0000-0000-0000D9250000}"/>
    <cellStyle name="Normal 8 3 2 2 2 3" xfId="4069" xr:uid="{00000000-0005-0000-0000-0000DA250000}"/>
    <cellStyle name="Normal 8 3 2 2 2 3 2" xfId="9701" xr:uid="{00000000-0005-0000-0000-0000DB250000}"/>
    <cellStyle name="Normal 8 3 2 2 2 4" xfId="4961" xr:uid="{00000000-0005-0000-0000-0000DC250000}"/>
    <cellStyle name="Normal 8 3 2 2 2 4 2" xfId="10583" xr:uid="{00000000-0005-0000-0000-0000DD250000}"/>
    <cellStyle name="Normal 8 3 2 2 2 5" xfId="7591" xr:uid="{00000000-0005-0000-0000-0000DE250000}"/>
    <cellStyle name="Normal 8 3 2 2 3" xfId="1153" xr:uid="{00000000-0005-0000-0000-0000DF250000}"/>
    <cellStyle name="Normal 8 3 2 2 3 2" xfId="3587" xr:uid="{00000000-0005-0000-0000-0000E0250000}"/>
    <cellStyle name="Normal 8 3 2 2 3 2 2" xfId="9223" xr:uid="{00000000-0005-0000-0000-0000E1250000}"/>
    <cellStyle name="Normal 8 3 2 2 3 3" xfId="7113" xr:uid="{00000000-0005-0000-0000-0000E2250000}"/>
    <cellStyle name="Normal 8 3 2 2 4" xfId="1985" xr:uid="{00000000-0005-0000-0000-0000E3250000}"/>
    <cellStyle name="Normal 8 3 2 2 4 2" xfId="3140" xr:uid="{00000000-0005-0000-0000-0000E4250000}"/>
    <cellStyle name="Normal 8 3 2 2 4 2 2" xfId="8787" xr:uid="{00000000-0005-0000-0000-0000E5250000}"/>
    <cellStyle name="Normal 8 3 2 2 4 3" xfId="7933" xr:uid="{00000000-0005-0000-0000-0000E6250000}"/>
    <cellStyle name="Normal 8 3 2 2 5" xfId="4174" xr:uid="{00000000-0005-0000-0000-0000E7250000}"/>
    <cellStyle name="Normal 8 3 2 2 5 2" xfId="9799" xr:uid="{00000000-0005-0000-0000-0000E8250000}"/>
    <cellStyle name="Normal 8 3 2 2 6" xfId="2854" xr:uid="{00000000-0005-0000-0000-0000E9250000}"/>
    <cellStyle name="Normal 8 3 2 2 6 2" xfId="8550" xr:uid="{00000000-0005-0000-0000-0000EA250000}"/>
    <cellStyle name="Normal 8 3 2 2 7" xfId="4483" xr:uid="{00000000-0005-0000-0000-0000EB250000}"/>
    <cellStyle name="Normal 8 3 2 2 7 2" xfId="10105" xr:uid="{00000000-0005-0000-0000-0000EC250000}"/>
    <cellStyle name="Normal 8 3 2 2 8" xfId="5493" xr:uid="{00000000-0005-0000-0000-0000ED250000}"/>
    <cellStyle name="Normal 8 3 2 2 8 2" xfId="10853" xr:uid="{00000000-0005-0000-0000-0000EE250000}"/>
    <cellStyle name="Normal 8 3 2 2 9" xfId="5884" xr:uid="{00000000-0005-0000-0000-0000EF250000}"/>
    <cellStyle name="Normal 8 3 2 2 9 2" xfId="11221" xr:uid="{00000000-0005-0000-0000-0000F0250000}"/>
    <cellStyle name="Normal 8 3 2 3" xfId="1636" xr:uid="{00000000-0005-0000-0000-0000F1250000}"/>
    <cellStyle name="Normal 8 3 2 3 2" xfId="2462" xr:uid="{00000000-0005-0000-0000-0000F2250000}"/>
    <cellStyle name="Normal 8 3 2 3 2 2" xfId="8410" xr:uid="{00000000-0005-0000-0000-0000F3250000}"/>
    <cellStyle name="Normal 8 3 2 3 3" xfId="4068" xr:uid="{00000000-0005-0000-0000-0000F4250000}"/>
    <cellStyle name="Normal 8 3 2 3 3 2" xfId="9700" xr:uid="{00000000-0005-0000-0000-0000F5250000}"/>
    <cellStyle name="Normal 8 3 2 3 4" xfId="4960" xr:uid="{00000000-0005-0000-0000-0000F6250000}"/>
    <cellStyle name="Normal 8 3 2 3 4 2" xfId="10582" xr:uid="{00000000-0005-0000-0000-0000F7250000}"/>
    <cellStyle name="Normal 8 3 2 3 5" xfId="7590" xr:uid="{00000000-0005-0000-0000-0000F8250000}"/>
    <cellStyle name="Normal 8 3 2 4" xfId="1152" xr:uid="{00000000-0005-0000-0000-0000F9250000}"/>
    <cellStyle name="Normal 8 3 2 4 2" xfId="3586" xr:uid="{00000000-0005-0000-0000-0000FA250000}"/>
    <cellStyle name="Normal 8 3 2 4 2 2" xfId="9222" xr:uid="{00000000-0005-0000-0000-0000FB250000}"/>
    <cellStyle name="Normal 8 3 2 4 3" xfId="7112" xr:uid="{00000000-0005-0000-0000-0000FC250000}"/>
    <cellStyle name="Normal 8 3 2 5" xfId="1984" xr:uid="{00000000-0005-0000-0000-0000FD250000}"/>
    <cellStyle name="Normal 8 3 2 5 2" xfId="3139" xr:uid="{00000000-0005-0000-0000-0000FE250000}"/>
    <cellStyle name="Normal 8 3 2 5 2 2" xfId="8786" xr:uid="{00000000-0005-0000-0000-0000FF250000}"/>
    <cellStyle name="Normal 8 3 2 5 3" xfId="7932" xr:uid="{00000000-0005-0000-0000-000000260000}"/>
    <cellStyle name="Normal 8 3 2 6" xfId="4173" xr:uid="{00000000-0005-0000-0000-000001260000}"/>
    <cellStyle name="Normal 8 3 2 6 2" xfId="9798" xr:uid="{00000000-0005-0000-0000-000002260000}"/>
    <cellStyle name="Normal 8 3 2 7" xfId="2853" xr:uid="{00000000-0005-0000-0000-000003260000}"/>
    <cellStyle name="Normal 8 3 2 7 2" xfId="8549" xr:uid="{00000000-0005-0000-0000-000004260000}"/>
    <cellStyle name="Normal 8 3 2 8" xfId="4482" xr:uid="{00000000-0005-0000-0000-000005260000}"/>
    <cellStyle name="Normal 8 3 2 8 2" xfId="10104" xr:uid="{00000000-0005-0000-0000-000006260000}"/>
    <cellStyle name="Normal 8 3 2 9" xfId="5492" xr:uid="{00000000-0005-0000-0000-000007260000}"/>
    <cellStyle name="Normal 8 3 2 9 2" xfId="10852" xr:uid="{00000000-0005-0000-0000-000008260000}"/>
    <cellStyle name="Normal 8 3 2_Table 6a UG" xfId="669" xr:uid="{00000000-0005-0000-0000-000009260000}"/>
    <cellStyle name="Normal 8 3 3" xfId="670" xr:uid="{00000000-0005-0000-0000-00000A260000}"/>
    <cellStyle name="Normal 8 3 3 2" xfId="2855" xr:uid="{00000000-0005-0000-0000-00000B260000}"/>
    <cellStyle name="Normal 8 3 3 3" xfId="5494" xr:uid="{00000000-0005-0000-0000-00000C260000}"/>
    <cellStyle name="Normal 8 3 4" xfId="671" xr:uid="{00000000-0005-0000-0000-00000D260000}"/>
    <cellStyle name="Normal 8 3 4 10" xfId="6254" xr:uid="{00000000-0005-0000-0000-00000E260000}"/>
    <cellStyle name="Normal 8 3 4 10 2" xfId="11589" xr:uid="{00000000-0005-0000-0000-00000F260000}"/>
    <cellStyle name="Normal 8 3 4 11" xfId="6678" xr:uid="{00000000-0005-0000-0000-000010260000}"/>
    <cellStyle name="Normal 8 3 4 2" xfId="1638" xr:uid="{00000000-0005-0000-0000-000011260000}"/>
    <cellStyle name="Normal 8 3 4 2 2" xfId="2464" xr:uid="{00000000-0005-0000-0000-000012260000}"/>
    <cellStyle name="Normal 8 3 4 2 2 2" xfId="8412" xr:uid="{00000000-0005-0000-0000-000013260000}"/>
    <cellStyle name="Normal 8 3 4 2 3" xfId="4070" xr:uid="{00000000-0005-0000-0000-000014260000}"/>
    <cellStyle name="Normal 8 3 4 2 3 2" xfId="9702" xr:uid="{00000000-0005-0000-0000-000015260000}"/>
    <cellStyle name="Normal 8 3 4 2 4" xfId="4962" xr:uid="{00000000-0005-0000-0000-000016260000}"/>
    <cellStyle name="Normal 8 3 4 2 4 2" xfId="10584" xr:uid="{00000000-0005-0000-0000-000017260000}"/>
    <cellStyle name="Normal 8 3 4 2 5" xfId="7592" xr:uid="{00000000-0005-0000-0000-000018260000}"/>
    <cellStyle name="Normal 8 3 4 3" xfId="1154" xr:uid="{00000000-0005-0000-0000-000019260000}"/>
    <cellStyle name="Normal 8 3 4 3 2" xfId="3588" xr:uid="{00000000-0005-0000-0000-00001A260000}"/>
    <cellStyle name="Normal 8 3 4 3 2 2" xfId="9224" xr:uid="{00000000-0005-0000-0000-00001B260000}"/>
    <cellStyle name="Normal 8 3 4 3 3" xfId="7114" xr:uid="{00000000-0005-0000-0000-00001C260000}"/>
    <cellStyle name="Normal 8 3 4 4" xfId="1986" xr:uid="{00000000-0005-0000-0000-00001D260000}"/>
    <cellStyle name="Normal 8 3 4 4 2" xfId="3141" xr:uid="{00000000-0005-0000-0000-00001E260000}"/>
    <cellStyle name="Normal 8 3 4 4 2 2" xfId="8788" xr:uid="{00000000-0005-0000-0000-00001F260000}"/>
    <cellStyle name="Normal 8 3 4 4 3" xfId="7934" xr:uid="{00000000-0005-0000-0000-000020260000}"/>
    <cellStyle name="Normal 8 3 4 5" xfId="4175" xr:uid="{00000000-0005-0000-0000-000021260000}"/>
    <cellStyle name="Normal 8 3 4 5 2" xfId="9800" xr:uid="{00000000-0005-0000-0000-000022260000}"/>
    <cellStyle name="Normal 8 3 4 6" xfId="2856" xr:uid="{00000000-0005-0000-0000-000023260000}"/>
    <cellStyle name="Normal 8 3 4 6 2" xfId="8551" xr:uid="{00000000-0005-0000-0000-000024260000}"/>
    <cellStyle name="Normal 8 3 4 7" xfId="4484" xr:uid="{00000000-0005-0000-0000-000025260000}"/>
    <cellStyle name="Normal 8 3 4 7 2" xfId="10106" xr:uid="{00000000-0005-0000-0000-000026260000}"/>
    <cellStyle name="Normal 8 3 4 8" xfId="5495" xr:uid="{00000000-0005-0000-0000-000027260000}"/>
    <cellStyle name="Normal 8 3 4 8 2" xfId="10854" xr:uid="{00000000-0005-0000-0000-000028260000}"/>
    <cellStyle name="Normal 8 3 4 9" xfId="5885" xr:uid="{00000000-0005-0000-0000-000029260000}"/>
    <cellStyle name="Normal 8 3 4 9 2" xfId="11222" xr:uid="{00000000-0005-0000-0000-00002A260000}"/>
    <cellStyle name="Normal 8 3 5" xfId="1635" xr:uid="{00000000-0005-0000-0000-00002B260000}"/>
    <cellStyle name="Normal 8 3 5 2" xfId="2461" xr:uid="{00000000-0005-0000-0000-00002C260000}"/>
    <cellStyle name="Normal 8 3 5 2 2" xfId="8409" xr:uid="{00000000-0005-0000-0000-00002D260000}"/>
    <cellStyle name="Normal 8 3 5 3" xfId="4067" xr:uid="{00000000-0005-0000-0000-00002E260000}"/>
    <cellStyle name="Normal 8 3 5 3 2" xfId="9699" xr:uid="{00000000-0005-0000-0000-00002F260000}"/>
    <cellStyle name="Normal 8 3 5 4" xfId="4959" xr:uid="{00000000-0005-0000-0000-000030260000}"/>
    <cellStyle name="Normal 8 3 5 4 2" xfId="10581" xr:uid="{00000000-0005-0000-0000-000031260000}"/>
    <cellStyle name="Normal 8 3 5 5" xfId="7589" xr:uid="{00000000-0005-0000-0000-000032260000}"/>
    <cellStyle name="Normal 8 3 6" xfId="1151" xr:uid="{00000000-0005-0000-0000-000033260000}"/>
    <cellStyle name="Normal 8 3 6 2" xfId="3585" xr:uid="{00000000-0005-0000-0000-000034260000}"/>
    <cellStyle name="Normal 8 3 6 2 2" xfId="9221" xr:uid="{00000000-0005-0000-0000-000035260000}"/>
    <cellStyle name="Normal 8 3 6 3" xfId="7111" xr:uid="{00000000-0005-0000-0000-000036260000}"/>
    <cellStyle name="Normal 8 3 7" xfId="1983" xr:uid="{00000000-0005-0000-0000-000037260000}"/>
    <cellStyle name="Normal 8 3 7 2" xfId="3138" xr:uid="{00000000-0005-0000-0000-000038260000}"/>
    <cellStyle name="Normal 8 3 7 2 2" xfId="8785" xr:uid="{00000000-0005-0000-0000-000039260000}"/>
    <cellStyle name="Normal 8 3 7 3" xfId="7931" xr:uid="{00000000-0005-0000-0000-00003A260000}"/>
    <cellStyle name="Normal 8 3 8" xfId="4172" xr:uid="{00000000-0005-0000-0000-00003B260000}"/>
    <cellStyle name="Normal 8 3 8 2" xfId="9797" xr:uid="{00000000-0005-0000-0000-00003C260000}"/>
    <cellStyle name="Normal 8 3 9" xfId="2852" xr:uid="{00000000-0005-0000-0000-00003D260000}"/>
    <cellStyle name="Normal 8 3 9 2" xfId="8548" xr:uid="{00000000-0005-0000-0000-00003E260000}"/>
    <cellStyle name="Normal 8 3_Table 2 (Current Dollars)" xfId="672" xr:uid="{00000000-0005-0000-0000-00003F260000}"/>
    <cellStyle name="Normal 8 4" xfId="673" xr:uid="{00000000-0005-0000-0000-000040260000}"/>
    <cellStyle name="Normal 8 4 10" xfId="5886" xr:uid="{00000000-0005-0000-0000-000041260000}"/>
    <cellStyle name="Normal 8 4 10 2" xfId="11223" xr:uid="{00000000-0005-0000-0000-000042260000}"/>
    <cellStyle name="Normal 8 4 11" xfId="6255" xr:uid="{00000000-0005-0000-0000-000043260000}"/>
    <cellStyle name="Normal 8 4 11 2" xfId="11590" xr:uid="{00000000-0005-0000-0000-000044260000}"/>
    <cellStyle name="Normal 8 4 12" xfId="6679" xr:uid="{00000000-0005-0000-0000-000045260000}"/>
    <cellStyle name="Normal 8 4 2" xfId="674" xr:uid="{00000000-0005-0000-0000-000046260000}"/>
    <cellStyle name="Normal 8 4 2 10" xfId="6256" xr:uid="{00000000-0005-0000-0000-000047260000}"/>
    <cellStyle name="Normal 8 4 2 10 2" xfId="11591" xr:uid="{00000000-0005-0000-0000-000048260000}"/>
    <cellStyle name="Normal 8 4 2 11" xfId="6680" xr:uid="{00000000-0005-0000-0000-000049260000}"/>
    <cellStyle name="Normal 8 4 2 2" xfId="1640" xr:uid="{00000000-0005-0000-0000-00004A260000}"/>
    <cellStyle name="Normal 8 4 2 2 2" xfId="2466" xr:uid="{00000000-0005-0000-0000-00004B260000}"/>
    <cellStyle name="Normal 8 4 2 2 2 2" xfId="8414" xr:uid="{00000000-0005-0000-0000-00004C260000}"/>
    <cellStyle name="Normal 8 4 2 2 3" xfId="4072" xr:uid="{00000000-0005-0000-0000-00004D260000}"/>
    <cellStyle name="Normal 8 4 2 2 3 2" xfId="9704" xr:uid="{00000000-0005-0000-0000-00004E260000}"/>
    <cellStyle name="Normal 8 4 2 2 4" xfId="4964" xr:uid="{00000000-0005-0000-0000-00004F260000}"/>
    <cellStyle name="Normal 8 4 2 2 4 2" xfId="10586" xr:uid="{00000000-0005-0000-0000-000050260000}"/>
    <cellStyle name="Normal 8 4 2 2 5" xfId="7594" xr:uid="{00000000-0005-0000-0000-000051260000}"/>
    <cellStyle name="Normal 8 4 2 3" xfId="1156" xr:uid="{00000000-0005-0000-0000-000052260000}"/>
    <cellStyle name="Normal 8 4 2 3 2" xfId="3590" xr:uid="{00000000-0005-0000-0000-000053260000}"/>
    <cellStyle name="Normal 8 4 2 3 2 2" xfId="9226" xr:uid="{00000000-0005-0000-0000-000054260000}"/>
    <cellStyle name="Normal 8 4 2 3 3" xfId="7116" xr:uid="{00000000-0005-0000-0000-000055260000}"/>
    <cellStyle name="Normal 8 4 2 4" xfId="1988" xr:uid="{00000000-0005-0000-0000-000056260000}"/>
    <cellStyle name="Normal 8 4 2 4 2" xfId="3143" xr:uid="{00000000-0005-0000-0000-000057260000}"/>
    <cellStyle name="Normal 8 4 2 4 2 2" xfId="8790" xr:uid="{00000000-0005-0000-0000-000058260000}"/>
    <cellStyle name="Normal 8 4 2 4 3" xfId="7936" xr:uid="{00000000-0005-0000-0000-000059260000}"/>
    <cellStyle name="Normal 8 4 2 5" xfId="4177" xr:uid="{00000000-0005-0000-0000-00005A260000}"/>
    <cellStyle name="Normal 8 4 2 5 2" xfId="9802" xr:uid="{00000000-0005-0000-0000-00005B260000}"/>
    <cellStyle name="Normal 8 4 2 6" xfId="2858" xr:uid="{00000000-0005-0000-0000-00005C260000}"/>
    <cellStyle name="Normal 8 4 2 6 2" xfId="8553" xr:uid="{00000000-0005-0000-0000-00005D260000}"/>
    <cellStyle name="Normal 8 4 2 7" xfId="4486" xr:uid="{00000000-0005-0000-0000-00005E260000}"/>
    <cellStyle name="Normal 8 4 2 7 2" xfId="10108" xr:uid="{00000000-0005-0000-0000-00005F260000}"/>
    <cellStyle name="Normal 8 4 2 8" xfId="5497" xr:uid="{00000000-0005-0000-0000-000060260000}"/>
    <cellStyle name="Normal 8 4 2 8 2" xfId="10856" xr:uid="{00000000-0005-0000-0000-000061260000}"/>
    <cellStyle name="Normal 8 4 2 9" xfId="5887" xr:uid="{00000000-0005-0000-0000-000062260000}"/>
    <cellStyle name="Normal 8 4 2 9 2" xfId="11224" xr:uid="{00000000-0005-0000-0000-000063260000}"/>
    <cellStyle name="Normal 8 4 3" xfId="1639" xr:uid="{00000000-0005-0000-0000-000064260000}"/>
    <cellStyle name="Normal 8 4 3 2" xfId="2465" xr:uid="{00000000-0005-0000-0000-000065260000}"/>
    <cellStyle name="Normal 8 4 3 2 2" xfId="8413" xr:uid="{00000000-0005-0000-0000-000066260000}"/>
    <cellStyle name="Normal 8 4 3 3" xfId="4071" xr:uid="{00000000-0005-0000-0000-000067260000}"/>
    <cellStyle name="Normal 8 4 3 3 2" xfId="9703" xr:uid="{00000000-0005-0000-0000-000068260000}"/>
    <cellStyle name="Normal 8 4 3 4" xfId="4963" xr:uid="{00000000-0005-0000-0000-000069260000}"/>
    <cellStyle name="Normal 8 4 3 4 2" xfId="10585" xr:uid="{00000000-0005-0000-0000-00006A260000}"/>
    <cellStyle name="Normal 8 4 3 5" xfId="7593" xr:uid="{00000000-0005-0000-0000-00006B260000}"/>
    <cellStyle name="Normal 8 4 4" xfId="1155" xr:uid="{00000000-0005-0000-0000-00006C260000}"/>
    <cellStyle name="Normal 8 4 4 2" xfId="3589" xr:uid="{00000000-0005-0000-0000-00006D260000}"/>
    <cellStyle name="Normal 8 4 4 2 2" xfId="9225" xr:uid="{00000000-0005-0000-0000-00006E260000}"/>
    <cellStyle name="Normal 8 4 4 3" xfId="7115" xr:uid="{00000000-0005-0000-0000-00006F260000}"/>
    <cellStyle name="Normal 8 4 5" xfId="1987" xr:uid="{00000000-0005-0000-0000-000070260000}"/>
    <cellStyle name="Normal 8 4 5 2" xfId="3142" xr:uid="{00000000-0005-0000-0000-000071260000}"/>
    <cellStyle name="Normal 8 4 5 2 2" xfId="8789" xr:uid="{00000000-0005-0000-0000-000072260000}"/>
    <cellStyle name="Normal 8 4 5 3" xfId="7935" xr:uid="{00000000-0005-0000-0000-000073260000}"/>
    <cellStyle name="Normal 8 4 6" xfId="4176" xr:uid="{00000000-0005-0000-0000-000074260000}"/>
    <cellStyle name="Normal 8 4 6 2" xfId="9801" xr:uid="{00000000-0005-0000-0000-000075260000}"/>
    <cellStyle name="Normal 8 4 7" xfId="2857" xr:uid="{00000000-0005-0000-0000-000076260000}"/>
    <cellStyle name="Normal 8 4 7 2" xfId="8552" xr:uid="{00000000-0005-0000-0000-000077260000}"/>
    <cellStyle name="Normal 8 4 8" xfId="4485" xr:uid="{00000000-0005-0000-0000-000078260000}"/>
    <cellStyle name="Normal 8 4 8 2" xfId="10107" xr:uid="{00000000-0005-0000-0000-000079260000}"/>
    <cellStyle name="Normal 8 4 9" xfId="5496" xr:uid="{00000000-0005-0000-0000-00007A260000}"/>
    <cellStyle name="Normal 8 4 9 2" xfId="10855" xr:uid="{00000000-0005-0000-0000-00007B260000}"/>
    <cellStyle name="Normal 8 4_Table 6a UG" xfId="675" xr:uid="{00000000-0005-0000-0000-00007C260000}"/>
    <cellStyle name="Normal 8 5" xfId="676" xr:uid="{00000000-0005-0000-0000-00007D260000}"/>
    <cellStyle name="Normal 8 5 2" xfId="2859" xr:uid="{00000000-0005-0000-0000-00007E260000}"/>
    <cellStyle name="Normal 8 5 3" xfId="5498" xr:uid="{00000000-0005-0000-0000-00007F260000}"/>
    <cellStyle name="Normal 8 6" xfId="677" xr:uid="{00000000-0005-0000-0000-000080260000}"/>
    <cellStyle name="Normal 8 6 10" xfId="6257" xr:uid="{00000000-0005-0000-0000-000081260000}"/>
    <cellStyle name="Normal 8 6 10 2" xfId="11592" xr:uid="{00000000-0005-0000-0000-000082260000}"/>
    <cellStyle name="Normal 8 6 11" xfId="6681" xr:uid="{00000000-0005-0000-0000-000083260000}"/>
    <cellStyle name="Normal 8 6 2" xfId="1641" xr:uid="{00000000-0005-0000-0000-000084260000}"/>
    <cellStyle name="Normal 8 6 2 2" xfId="2467" xr:uid="{00000000-0005-0000-0000-000085260000}"/>
    <cellStyle name="Normal 8 6 2 2 2" xfId="8415" xr:uid="{00000000-0005-0000-0000-000086260000}"/>
    <cellStyle name="Normal 8 6 2 3" xfId="4073" xr:uid="{00000000-0005-0000-0000-000087260000}"/>
    <cellStyle name="Normal 8 6 2 3 2" xfId="9705" xr:uid="{00000000-0005-0000-0000-000088260000}"/>
    <cellStyle name="Normal 8 6 2 4" xfId="4965" xr:uid="{00000000-0005-0000-0000-000089260000}"/>
    <cellStyle name="Normal 8 6 2 4 2" xfId="10587" xr:uid="{00000000-0005-0000-0000-00008A260000}"/>
    <cellStyle name="Normal 8 6 2 5" xfId="7595" xr:uid="{00000000-0005-0000-0000-00008B260000}"/>
    <cellStyle name="Normal 8 6 3" xfId="1157" xr:uid="{00000000-0005-0000-0000-00008C260000}"/>
    <cellStyle name="Normal 8 6 3 2" xfId="3591" xr:uid="{00000000-0005-0000-0000-00008D260000}"/>
    <cellStyle name="Normal 8 6 3 2 2" xfId="9227" xr:uid="{00000000-0005-0000-0000-00008E260000}"/>
    <cellStyle name="Normal 8 6 3 3" xfId="7117" xr:uid="{00000000-0005-0000-0000-00008F260000}"/>
    <cellStyle name="Normal 8 6 4" xfId="1989" xr:uid="{00000000-0005-0000-0000-000090260000}"/>
    <cellStyle name="Normal 8 6 4 2" xfId="3144" xr:uid="{00000000-0005-0000-0000-000091260000}"/>
    <cellStyle name="Normal 8 6 4 2 2" xfId="8791" xr:uid="{00000000-0005-0000-0000-000092260000}"/>
    <cellStyle name="Normal 8 6 4 3" xfId="7937" xr:uid="{00000000-0005-0000-0000-000093260000}"/>
    <cellStyle name="Normal 8 6 5" xfId="4178" xr:uid="{00000000-0005-0000-0000-000094260000}"/>
    <cellStyle name="Normal 8 6 5 2" xfId="9803" xr:uid="{00000000-0005-0000-0000-000095260000}"/>
    <cellStyle name="Normal 8 6 6" xfId="2860" xr:uid="{00000000-0005-0000-0000-000096260000}"/>
    <cellStyle name="Normal 8 6 6 2" xfId="8554" xr:uid="{00000000-0005-0000-0000-000097260000}"/>
    <cellStyle name="Normal 8 6 7" xfId="4487" xr:uid="{00000000-0005-0000-0000-000098260000}"/>
    <cellStyle name="Normal 8 6 7 2" xfId="10109" xr:uid="{00000000-0005-0000-0000-000099260000}"/>
    <cellStyle name="Normal 8 6 8" xfId="5499" xr:uid="{00000000-0005-0000-0000-00009A260000}"/>
    <cellStyle name="Normal 8 6 8 2" xfId="10857" xr:uid="{00000000-0005-0000-0000-00009B260000}"/>
    <cellStyle name="Normal 8 6 9" xfId="5888" xr:uid="{00000000-0005-0000-0000-00009C260000}"/>
    <cellStyle name="Normal 8 6 9 2" xfId="11225" xr:uid="{00000000-0005-0000-0000-00009D260000}"/>
    <cellStyle name="Normal 8 7" xfId="678" xr:uid="{00000000-0005-0000-0000-00009E260000}"/>
    <cellStyle name="Normal 8 7 10" xfId="6258" xr:uid="{00000000-0005-0000-0000-00009F260000}"/>
    <cellStyle name="Normal 8 7 10 2" xfId="11593" xr:uid="{00000000-0005-0000-0000-0000A0260000}"/>
    <cellStyle name="Normal 8 7 11" xfId="6682" xr:uid="{00000000-0005-0000-0000-0000A1260000}"/>
    <cellStyle name="Normal 8 7 2" xfId="1642" xr:uid="{00000000-0005-0000-0000-0000A2260000}"/>
    <cellStyle name="Normal 8 7 2 2" xfId="2468" xr:uid="{00000000-0005-0000-0000-0000A3260000}"/>
    <cellStyle name="Normal 8 7 2 2 2" xfId="8416" xr:uid="{00000000-0005-0000-0000-0000A4260000}"/>
    <cellStyle name="Normal 8 7 2 3" xfId="4074" xr:uid="{00000000-0005-0000-0000-0000A5260000}"/>
    <cellStyle name="Normal 8 7 2 3 2" xfId="9706" xr:uid="{00000000-0005-0000-0000-0000A6260000}"/>
    <cellStyle name="Normal 8 7 2 4" xfId="4966" xr:uid="{00000000-0005-0000-0000-0000A7260000}"/>
    <cellStyle name="Normal 8 7 2 4 2" xfId="10588" xr:uid="{00000000-0005-0000-0000-0000A8260000}"/>
    <cellStyle name="Normal 8 7 2 5" xfId="7596" xr:uid="{00000000-0005-0000-0000-0000A9260000}"/>
    <cellStyle name="Normal 8 7 3" xfId="1158" xr:uid="{00000000-0005-0000-0000-0000AA260000}"/>
    <cellStyle name="Normal 8 7 3 2" xfId="3592" xr:uid="{00000000-0005-0000-0000-0000AB260000}"/>
    <cellStyle name="Normal 8 7 3 2 2" xfId="9228" xr:uid="{00000000-0005-0000-0000-0000AC260000}"/>
    <cellStyle name="Normal 8 7 3 3" xfId="7118" xr:uid="{00000000-0005-0000-0000-0000AD260000}"/>
    <cellStyle name="Normal 8 7 4" xfId="1990" xr:uid="{00000000-0005-0000-0000-0000AE260000}"/>
    <cellStyle name="Normal 8 7 4 2" xfId="3145" xr:uid="{00000000-0005-0000-0000-0000AF260000}"/>
    <cellStyle name="Normal 8 7 4 2 2" xfId="8792" xr:uid="{00000000-0005-0000-0000-0000B0260000}"/>
    <cellStyle name="Normal 8 7 4 3" xfId="7938" xr:uid="{00000000-0005-0000-0000-0000B1260000}"/>
    <cellStyle name="Normal 8 7 5" xfId="4179" xr:uid="{00000000-0005-0000-0000-0000B2260000}"/>
    <cellStyle name="Normal 8 7 5 2" xfId="9804" xr:uid="{00000000-0005-0000-0000-0000B3260000}"/>
    <cellStyle name="Normal 8 7 6" xfId="2861" xr:uid="{00000000-0005-0000-0000-0000B4260000}"/>
    <cellStyle name="Normal 8 7 6 2" xfId="8555" xr:uid="{00000000-0005-0000-0000-0000B5260000}"/>
    <cellStyle name="Normal 8 7 7" xfId="4488" xr:uid="{00000000-0005-0000-0000-0000B6260000}"/>
    <cellStyle name="Normal 8 7 7 2" xfId="10110" xr:uid="{00000000-0005-0000-0000-0000B7260000}"/>
    <cellStyle name="Normal 8 7 8" xfId="5500" xr:uid="{00000000-0005-0000-0000-0000B8260000}"/>
    <cellStyle name="Normal 8 7 8 2" xfId="10858" xr:uid="{00000000-0005-0000-0000-0000B9260000}"/>
    <cellStyle name="Normal 8 7 9" xfId="5889" xr:uid="{00000000-0005-0000-0000-0000BA260000}"/>
    <cellStyle name="Normal 8 7 9 2" xfId="11226" xr:uid="{00000000-0005-0000-0000-0000BB260000}"/>
    <cellStyle name="Normal 8 8" xfId="664" xr:uid="{00000000-0005-0000-0000-0000BC260000}"/>
    <cellStyle name="Normal 8 9" xfId="4170" xr:uid="{00000000-0005-0000-0000-0000BD260000}"/>
    <cellStyle name="Normal 8_Table 2 (Current Dollars)" xfId="679" xr:uid="{00000000-0005-0000-0000-0000BE260000}"/>
    <cellStyle name="Normal 80" xfId="680" xr:uid="{00000000-0005-0000-0000-0000BF260000}"/>
    <cellStyle name="Normal 80 2" xfId="2862" xr:uid="{00000000-0005-0000-0000-0000C0260000}"/>
    <cellStyle name="Normal 80 3" xfId="5501" xr:uid="{00000000-0005-0000-0000-0000C1260000}"/>
    <cellStyle name="Normal 81" xfId="681" xr:uid="{00000000-0005-0000-0000-0000C2260000}"/>
    <cellStyle name="Normal 81 2" xfId="2863" xr:uid="{00000000-0005-0000-0000-0000C3260000}"/>
    <cellStyle name="Normal 81 3" xfId="5502" xr:uid="{00000000-0005-0000-0000-0000C4260000}"/>
    <cellStyle name="Normal 82" xfId="682" xr:uid="{00000000-0005-0000-0000-0000C5260000}"/>
    <cellStyle name="Normal 82 2" xfId="2864" xr:uid="{00000000-0005-0000-0000-0000C6260000}"/>
    <cellStyle name="Normal 82 3" xfId="5503" xr:uid="{00000000-0005-0000-0000-0000C7260000}"/>
    <cellStyle name="Normal 83" xfId="683" xr:uid="{00000000-0005-0000-0000-0000C8260000}"/>
    <cellStyle name="Normal 83 2" xfId="2865" xr:uid="{00000000-0005-0000-0000-0000C9260000}"/>
    <cellStyle name="Normal 83 3" xfId="5504" xr:uid="{00000000-0005-0000-0000-0000CA260000}"/>
    <cellStyle name="Normal 84" xfId="684" xr:uid="{00000000-0005-0000-0000-0000CB260000}"/>
    <cellStyle name="Normal 84 2" xfId="2866" xr:uid="{00000000-0005-0000-0000-0000CC260000}"/>
    <cellStyle name="Normal 84 3" xfId="5505" xr:uid="{00000000-0005-0000-0000-0000CD260000}"/>
    <cellStyle name="Normal 85" xfId="685" xr:uid="{00000000-0005-0000-0000-0000CE260000}"/>
    <cellStyle name="Normal 85 2" xfId="2867" xr:uid="{00000000-0005-0000-0000-0000CF260000}"/>
    <cellStyle name="Normal 85 3" xfId="5506" xr:uid="{00000000-0005-0000-0000-0000D0260000}"/>
    <cellStyle name="Normal 86" xfId="686" xr:uid="{00000000-0005-0000-0000-0000D1260000}"/>
    <cellStyle name="Normal 86 2" xfId="2868" xr:uid="{00000000-0005-0000-0000-0000D2260000}"/>
    <cellStyle name="Normal 86 3" xfId="5507" xr:uid="{00000000-0005-0000-0000-0000D3260000}"/>
    <cellStyle name="Normal 87" xfId="687" xr:uid="{00000000-0005-0000-0000-0000D4260000}"/>
    <cellStyle name="Normal 87 2" xfId="2869" xr:uid="{00000000-0005-0000-0000-0000D5260000}"/>
    <cellStyle name="Normal 87 3" xfId="5508" xr:uid="{00000000-0005-0000-0000-0000D6260000}"/>
    <cellStyle name="Normal 88" xfId="418" xr:uid="{00000000-0005-0000-0000-0000D7260000}"/>
    <cellStyle name="Normal 88 10" xfId="6636" xr:uid="{00000000-0005-0000-0000-0000D8260000}"/>
    <cellStyle name="Normal 88 2" xfId="1596" xr:uid="{00000000-0005-0000-0000-0000D9260000}"/>
    <cellStyle name="Normal 88 2 2" xfId="2422" xr:uid="{00000000-0005-0000-0000-0000DA260000}"/>
    <cellStyle name="Normal 88 2 2 2" xfId="8370" xr:uid="{00000000-0005-0000-0000-0000DB260000}"/>
    <cellStyle name="Normal 88 2 3" xfId="4028" xr:uid="{00000000-0005-0000-0000-0000DC260000}"/>
    <cellStyle name="Normal 88 2 3 2" xfId="9660" xr:uid="{00000000-0005-0000-0000-0000DD260000}"/>
    <cellStyle name="Normal 88 2 4" xfId="4920" xr:uid="{00000000-0005-0000-0000-0000DE260000}"/>
    <cellStyle name="Normal 88 2 4 2" xfId="10542" xr:uid="{00000000-0005-0000-0000-0000DF260000}"/>
    <cellStyle name="Normal 88 2 5" xfId="7550" xr:uid="{00000000-0005-0000-0000-0000E0260000}"/>
    <cellStyle name="Normal 88 3" xfId="1110" xr:uid="{00000000-0005-0000-0000-0000E1260000}"/>
    <cellStyle name="Normal 88 3 2" xfId="3544" xr:uid="{00000000-0005-0000-0000-0000E2260000}"/>
    <cellStyle name="Normal 88 3 2 2" xfId="9182" xr:uid="{00000000-0005-0000-0000-0000E3260000}"/>
    <cellStyle name="Normal 88 3 3" xfId="7072" xr:uid="{00000000-0005-0000-0000-0000E4260000}"/>
    <cellStyle name="Normal 88 4" xfId="1944" xr:uid="{00000000-0005-0000-0000-0000E5260000}"/>
    <cellStyle name="Normal 88 4 2" xfId="3096" xr:uid="{00000000-0005-0000-0000-0000E6260000}"/>
    <cellStyle name="Normal 88 4 2 2" xfId="8746" xr:uid="{00000000-0005-0000-0000-0000E7260000}"/>
    <cellStyle name="Normal 88 4 3" xfId="7892" xr:uid="{00000000-0005-0000-0000-0000E8260000}"/>
    <cellStyle name="Normal 88 5" xfId="2670" xr:uid="{00000000-0005-0000-0000-0000E9260000}"/>
    <cellStyle name="Normal 88 5 2" xfId="8509" xr:uid="{00000000-0005-0000-0000-0000EA260000}"/>
    <cellStyle name="Normal 88 6" xfId="4442" xr:uid="{00000000-0005-0000-0000-0000EB260000}"/>
    <cellStyle name="Normal 88 6 2" xfId="10064" xr:uid="{00000000-0005-0000-0000-0000EC260000}"/>
    <cellStyle name="Normal 88 7" xfId="5309" xr:uid="{00000000-0005-0000-0000-0000ED260000}"/>
    <cellStyle name="Normal 88 7 2" xfId="10811" xr:uid="{00000000-0005-0000-0000-0000EE260000}"/>
    <cellStyle name="Normal 88 8" xfId="5843" xr:uid="{00000000-0005-0000-0000-0000EF260000}"/>
    <cellStyle name="Normal 88 8 2" xfId="11180" xr:uid="{00000000-0005-0000-0000-0000F0260000}"/>
    <cellStyle name="Normal 88 9" xfId="6212" xr:uid="{00000000-0005-0000-0000-0000F1260000}"/>
    <cellStyle name="Normal 88 9 2" xfId="11547" xr:uid="{00000000-0005-0000-0000-0000F2260000}"/>
    <cellStyle name="Normal 89" xfId="930" xr:uid="{00000000-0005-0000-0000-0000F3260000}"/>
    <cellStyle name="Normal 89 2" xfId="1175" xr:uid="{00000000-0005-0000-0000-0000F4260000}"/>
    <cellStyle name="Normal 89 2 2" xfId="3608" xr:uid="{00000000-0005-0000-0000-0000F5260000}"/>
    <cellStyle name="Normal 89 3" xfId="3364" xr:uid="{00000000-0005-0000-0000-0000F6260000}"/>
    <cellStyle name="Normal 9" xfId="185" xr:uid="{00000000-0005-0000-0000-0000F7260000}"/>
    <cellStyle name="Normal 9 2" xfId="216" xr:uid="{00000000-0005-0000-0000-0000F8260000}"/>
    <cellStyle name="Normal 9 2 2" xfId="689" xr:uid="{00000000-0005-0000-0000-0000F9260000}"/>
    <cellStyle name="Normal 9 2 2 10" xfId="6683" xr:uid="{00000000-0005-0000-0000-0000FA260000}"/>
    <cellStyle name="Normal 9 2 2 2" xfId="1643" xr:uid="{00000000-0005-0000-0000-0000FB260000}"/>
    <cellStyle name="Normal 9 2 2 2 2" xfId="2469" xr:uid="{00000000-0005-0000-0000-0000FC260000}"/>
    <cellStyle name="Normal 9 2 2 2 2 2" xfId="8417" xr:uid="{00000000-0005-0000-0000-0000FD260000}"/>
    <cellStyle name="Normal 9 2 2 2 3" xfId="4075" xr:uid="{00000000-0005-0000-0000-0000FE260000}"/>
    <cellStyle name="Normal 9 2 2 2 3 2" xfId="9707" xr:uid="{00000000-0005-0000-0000-0000FF260000}"/>
    <cellStyle name="Normal 9 2 2 2 4" xfId="4967" xr:uid="{00000000-0005-0000-0000-000000270000}"/>
    <cellStyle name="Normal 9 2 2 2 4 2" xfId="10589" xr:uid="{00000000-0005-0000-0000-000001270000}"/>
    <cellStyle name="Normal 9 2 2 2 5" xfId="7597" xr:uid="{00000000-0005-0000-0000-000002270000}"/>
    <cellStyle name="Normal 9 2 2 3" xfId="1159" xr:uid="{00000000-0005-0000-0000-000003270000}"/>
    <cellStyle name="Normal 9 2 2 3 2" xfId="3593" xr:uid="{00000000-0005-0000-0000-000004270000}"/>
    <cellStyle name="Normal 9 2 2 3 2 2" xfId="9229" xr:uid="{00000000-0005-0000-0000-000005270000}"/>
    <cellStyle name="Normal 9 2 2 3 3" xfId="7119" xr:uid="{00000000-0005-0000-0000-000006270000}"/>
    <cellStyle name="Normal 9 2 2 4" xfId="1991" xr:uid="{00000000-0005-0000-0000-000007270000}"/>
    <cellStyle name="Normal 9 2 2 4 2" xfId="7939" xr:uid="{00000000-0005-0000-0000-000008270000}"/>
    <cellStyle name="Normal 9 2 2 5" xfId="3147" xr:uid="{00000000-0005-0000-0000-000009270000}"/>
    <cellStyle name="Normal 9 2 2 5 2" xfId="8793" xr:uid="{00000000-0005-0000-0000-00000A270000}"/>
    <cellStyle name="Normal 9 2 2 6" xfId="4489" xr:uid="{00000000-0005-0000-0000-00000B270000}"/>
    <cellStyle name="Normal 9 2 2 6 2" xfId="10111" xr:uid="{00000000-0005-0000-0000-00000C270000}"/>
    <cellStyle name="Normal 9 2 2 7" xfId="5510" xr:uid="{00000000-0005-0000-0000-00000D270000}"/>
    <cellStyle name="Normal 9 2 2 7 2" xfId="10859" xr:uid="{00000000-0005-0000-0000-00000E270000}"/>
    <cellStyle name="Normal 9 2 2 8" xfId="5890" xr:uid="{00000000-0005-0000-0000-00000F270000}"/>
    <cellStyle name="Normal 9 2 2 8 2" xfId="11227" xr:uid="{00000000-0005-0000-0000-000010270000}"/>
    <cellStyle name="Normal 9 2 2 9" xfId="6259" xr:uid="{00000000-0005-0000-0000-000011270000}"/>
    <cellStyle name="Normal 9 2 2 9 2" xfId="11594" xr:uid="{00000000-0005-0000-0000-000012270000}"/>
    <cellStyle name="Normal 9 2 3" xfId="2956" xr:uid="{00000000-0005-0000-0000-000013270000}"/>
    <cellStyle name="Normal 9 2 4" xfId="4180" xr:uid="{00000000-0005-0000-0000-000014270000}"/>
    <cellStyle name="Normal 9 2 4 2" xfId="9805" xr:uid="{00000000-0005-0000-0000-000015270000}"/>
    <cellStyle name="Normal 9 2 5" xfId="2871" xr:uid="{00000000-0005-0000-0000-000016270000}"/>
    <cellStyle name="Normal 9 2 5 2" xfId="8556" xr:uid="{00000000-0005-0000-0000-000017270000}"/>
    <cellStyle name="Normal 9 2 6" xfId="5082" xr:uid="{00000000-0005-0000-0000-000018270000}"/>
    <cellStyle name="Normal 9 3" xfId="688" xr:uid="{00000000-0005-0000-0000-000019270000}"/>
    <cellStyle name="Normal 9 3 2" xfId="2870" xr:uid="{00000000-0005-0000-0000-00001A270000}"/>
    <cellStyle name="Normal 9 3 3" xfId="5509" xr:uid="{00000000-0005-0000-0000-00001B270000}"/>
    <cellStyle name="Normal 9 4" xfId="387" xr:uid="{00000000-0005-0000-0000-00001C270000}"/>
    <cellStyle name="Normal 9 4 2" xfId="3084" xr:uid="{00000000-0005-0000-0000-00001D270000}"/>
    <cellStyle name="Normal 9 4 3" xfId="5279" xr:uid="{00000000-0005-0000-0000-00001E270000}"/>
    <cellStyle name="Normal 9 5" xfId="959" xr:uid="{00000000-0005-0000-0000-00001F270000}"/>
    <cellStyle name="Normal 9 5 2" xfId="3393" xr:uid="{00000000-0005-0000-0000-000020270000}"/>
    <cellStyle name="Normal 9 6" xfId="2925" xr:uid="{00000000-0005-0000-0000-000021270000}"/>
    <cellStyle name="Normal 9 7" xfId="2600" xr:uid="{00000000-0005-0000-0000-000022270000}"/>
    <cellStyle name="Normal 9 8" xfId="5051" xr:uid="{00000000-0005-0000-0000-000023270000}"/>
    <cellStyle name="Normal 90" xfId="1169" xr:uid="{00000000-0005-0000-0000-000024270000}"/>
    <cellStyle name="Normal 90 2" xfId="3602" xr:uid="{00000000-0005-0000-0000-000025270000}"/>
    <cellStyle name="Normal 91" xfId="1187" xr:uid="{00000000-0005-0000-0000-000026270000}"/>
    <cellStyle name="Normal 91 2" xfId="3619" xr:uid="{00000000-0005-0000-0000-000027270000}"/>
    <cellStyle name="Normal 92" xfId="1188" xr:uid="{00000000-0005-0000-0000-000028270000}"/>
    <cellStyle name="Normal 92 2" xfId="3620" xr:uid="{00000000-0005-0000-0000-000029270000}"/>
    <cellStyle name="Normal 93" xfId="851" xr:uid="{00000000-0005-0000-0000-00002A270000}"/>
    <cellStyle name="Normal 93 2" xfId="3285" xr:uid="{00000000-0005-0000-0000-00002B270000}"/>
    <cellStyle name="Normal 94" xfId="868" xr:uid="{00000000-0005-0000-0000-00002C270000}"/>
    <cellStyle name="Normal 94 2" xfId="3302" xr:uid="{00000000-0005-0000-0000-00002D270000}"/>
    <cellStyle name="Normal 95" xfId="1143" xr:uid="{00000000-0005-0000-0000-00002E270000}"/>
    <cellStyle name="Normal 95 2" xfId="3577" xr:uid="{00000000-0005-0000-0000-00002F270000}"/>
    <cellStyle name="Normal 96" xfId="1682" xr:uid="{00000000-0005-0000-0000-000030270000}"/>
    <cellStyle name="Normal 96 2" xfId="2892" xr:uid="{00000000-0005-0000-0000-000031270000}"/>
    <cellStyle name="Normal 97" xfId="1687" xr:uid="{00000000-0005-0000-0000-000032270000}"/>
    <cellStyle name="Normal 97 2" xfId="3065" xr:uid="{00000000-0005-0000-0000-000033270000}"/>
    <cellStyle name="Normal 98" xfId="1686" xr:uid="{00000000-0005-0000-0000-000034270000}"/>
    <cellStyle name="Normal 98 2" xfId="2893" xr:uid="{00000000-0005-0000-0000-000035270000}"/>
    <cellStyle name="Normal 99" xfId="1689" xr:uid="{00000000-0005-0000-0000-000036270000}"/>
    <cellStyle name="Normal 99 2" xfId="4114" xr:uid="{00000000-0005-0000-0000-000037270000}"/>
    <cellStyle name="Note 2" xfId="355" xr:uid="{00000000-0005-0000-0000-000038270000}"/>
    <cellStyle name="Note 2 2" xfId="692" xr:uid="{00000000-0005-0000-0000-000039270000}"/>
    <cellStyle name="Note 2 2 2" xfId="2874" xr:uid="{00000000-0005-0000-0000-00003A270000}"/>
    <cellStyle name="Note 2 2 3" xfId="5513" xr:uid="{00000000-0005-0000-0000-00003B270000}"/>
    <cellStyle name="Note 2 3" xfId="691" xr:uid="{00000000-0005-0000-0000-00003C270000}"/>
    <cellStyle name="Note 2 3 10" xfId="6685" xr:uid="{00000000-0005-0000-0000-00003D270000}"/>
    <cellStyle name="Note 2 3 2" xfId="1645" xr:uid="{00000000-0005-0000-0000-00003E270000}"/>
    <cellStyle name="Note 2 3 2 2" xfId="2471" xr:uid="{00000000-0005-0000-0000-00003F270000}"/>
    <cellStyle name="Note 2 3 2 2 2" xfId="8419" xr:uid="{00000000-0005-0000-0000-000040270000}"/>
    <cellStyle name="Note 2 3 2 3" xfId="4077" xr:uid="{00000000-0005-0000-0000-000041270000}"/>
    <cellStyle name="Note 2 3 2 3 2" xfId="9709" xr:uid="{00000000-0005-0000-0000-000042270000}"/>
    <cellStyle name="Note 2 3 2 4" xfId="4969" xr:uid="{00000000-0005-0000-0000-000043270000}"/>
    <cellStyle name="Note 2 3 2 4 2" xfId="10591" xr:uid="{00000000-0005-0000-0000-000044270000}"/>
    <cellStyle name="Note 2 3 2 5" xfId="7599" xr:uid="{00000000-0005-0000-0000-000045270000}"/>
    <cellStyle name="Note 2 3 3" xfId="1161" xr:uid="{00000000-0005-0000-0000-000046270000}"/>
    <cellStyle name="Note 2 3 3 2" xfId="3595" xr:uid="{00000000-0005-0000-0000-000047270000}"/>
    <cellStyle name="Note 2 3 3 2 2" xfId="9231" xr:uid="{00000000-0005-0000-0000-000048270000}"/>
    <cellStyle name="Note 2 3 3 3" xfId="7121" xr:uid="{00000000-0005-0000-0000-000049270000}"/>
    <cellStyle name="Note 2 3 4" xfId="1993" xr:uid="{00000000-0005-0000-0000-00004A270000}"/>
    <cellStyle name="Note 2 3 4 2" xfId="3149" xr:uid="{00000000-0005-0000-0000-00004B270000}"/>
    <cellStyle name="Note 2 3 4 2 2" xfId="8795" xr:uid="{00000000-0005-0000-0000-00004C270000}"/>
    <cellStyle name="Note 2 3 4 3" xfId="7941" xr:uid="{00000000-0005-0000-0000-00004D270000}"/>
    <cellStyle name="Note 2 3 5" xfId="2873" xr:uid="{00000000-0005-0000-0000-00004E270000}"/>
    <cellStyle name="Note 2 3 5 2" xfId="8558" xr:uid="{00000000-0005-0000-0000-00004F270000}"/>
    <cellStyle name="Note 2 3 6" xfId="4491" xr:uid="{00000000-0005-0000-0000-000050270000}"/>
    <cellStyle name="Note 2 3 6 2" xfId="10113" xr:uid="{00000000-0005-0000-0000-000051270000}"/>
    <cellStyle name="Note 2 3 7" xfId="5512" xr:uid="{00000000-0005-0000-0000-000052270000}"/>
    <cellStyle name="Note 2 3 7 2" xfId="10861" xr:uid="{00000000-0005-0000-0000-000053270000}"/>
    <cellStyle name="Note 2 3 8" xfId="5892" xr:uid="{00000000-0005-0000-0000-000054270000}"/>
    <cellStyle name="Note 2 3 8 2" xfId="11229" xr:uid="{00000000-0005-0000-0000-000055270000}"/>
    <cellStyle name="Note 2 3 9" xfId="6261" xr:uid="{00000000-0005-0000-0000-000056270000}"/>
    <cellStyle name="Note 2 3 9 2" xfId="11596" xr:uid="{00000000-0005-0000-0000-000057270000}"/>
    <cellStyle name="Note 2 4" xfId="4182" xr:uid="{00000000-0005-0000-0000-000058270000}"/>
    <cellStyle name="Note 2 4 2" xfId="9807" xr:uid="{00000000-0005-0000-0000-000059270000}"/>
    <cellStyle name="Note 2 5" xfId="2573" xr:uid="{00000000-0005-0000-0000-00005A270000}"/>
    <cellStyle name="Note 2 6" xfId="5255" xr:uid="{00000000-0005-0000-0000-00005B270000}"/>
    <cellStyle name="Note 3" xfId="690" xr:uid="{00000000-0005-0000-0000-00005C270000}"/>
    <cellStyle name="Note 3 10" xfId="6684" xr:uid="{00000000-0005-0000-0000-00005D270000}"/>
    <cellStyle name="Note 3 2" xfId="1644" xr:uid="{00000000-0005-0000-0000-00005E270000}"/>
    <cellStyle name="Note 3 2 2" xfId="2470" xr:uid="{00000000-0005-0000-0000-00005F270000}"/>
    <cellStyle name="Note 3 2 2 2" xfId="8418" xr:uid="{00000000-0005-0000-0000-000060270000}"/>
    <cellStyle name="Note 3 2 3" xfId="4076" xr:uid="{00000000-0005-0000-0000-000061270000}"/>
    <cellStyle name="Note 3 2 3 2" xfId="9708" xr:uid="{00000000-0005-0000-0000-000062270000}"/>
    <cellStyle name="Note 3 2 4" xfId="4968" xr:uid="{00000000-0005-0000-0000-000063270000}"/>
    <cellStyle name="Note 3 2 4 2" xfId="10590" xr:uid="{00000000-0005-0000-0000-000064270000}"/>
    <cellStyle name="Note 3 2 5" xfId="7598" xr:uid="{00000000-0005-0000-0000-000065270000}"/>
    <cellStyle name="Note 3 3" xfId="1160" xr:uid="{00000000-0005-0000-0000-000066270000}"/>
    <cellStyle name="Note 3 3 2" xfId="3594" xr:uid="{00000000-0005-0000-0000-000067270000}"/>
    <cellStyle name="Note 3 3 2 2" xfId="9230" xr:uid="{00000000-0005-0000-0000-000068270000}"/>
    <cellStyle name="Note 3 3 3" xfId="7120" xr:uid="{00000000-0005-0000-0000-000069270000}"/>
    <cellStyle name="Note 3 4" xfId="1992" xr:uid="{00000000-0005-0000-0000-00006A270000}"/>
    <cellStyle name="Note 3 4 2" xfId="3148" xr:uid="{00000000-0005-0000-0000-00006B270000}"/>
    <cellStyle name="Note 3 4 2 2" xfId="8794" xr:uid="{00000000-0005-0000-0000-00006C270000}"/>
    <cellStyle name="Note 3 4 3" xfId="7940" xr:uid="{00000000-0005-0000-0000-00006D270000}"/>
    <cellStyle name="Note 3 5" xfId="2872" xr:uid="{00000000-0005-0000-0000-00006E270000}"/>
    <cellStyle name="Note 3 5 2" xfId="8557" xr:uid="{00000000-0005-0000-0000-00006F270000}"/>
    <cellStyle name="Note 3 6" xfId="4490" xr:uid="{00000000-0005-0000-0000-000070270000}"/>
    <cellStyle name="Note 3 6 2" xfId="10112" xr:uid="{00000000-0005-0000-0000-000071270000}"/>
    <cellStyle name="Note 3 7" xfId="5511" xr:uid="{00000000-0005-0000-0000-000072270000}"/>
    <cellStyle name="Note 3 7 2" xfId="10860" xr:uid="{00000000-0005-0000-0000-000073270000}"/>
    <cellStyle name="Note 3 8" xfId="5891" xr:uid="{00000000-0005-0000-0000-000074270000}"/>
    <cellStyle name="Note 3 8 2" xfId="11228" xr:uid="{00000000-0005-0000-0000-000075270000}"/>
    <cellStyle name="Note 3 9" xfId="6260" xr:uid="{00000000-0005-0000-0000-000076270000}"/>
    <cellStyle name="Note 3 9 2" xfId="11595" xr:uid="{00000000-0005-0000-0000-000077270000}"/>
    <cellStyle name="Note 4" xfId="4181" xr:uid="{00000000-0005-0000-0000-000078270000}"/>
    <cellStyle name="Note 4 2" xfId="9806" xr:uid="{00000000-0005-0000-0000-000079270000}"/>
    <cellStyle name="Output" xfId="12" builtinId="21" customBuiltin="1"/>
    <cellStyle name="Output 2" xfId="52" xr:uid="{00000000-0005-0000-0000-00007B270000}"/>
    <cellStyle name="Output 2 2" xfId="693" xr:uid="{00000000-0005-0000-0000-00007C270000}"/>
    <cellStyle name="Output 2 2 2" xfId="2875" xr:uid="{00000000-0005-0000-0000-00007D270000}"/>
    <cellStyle name="Output 2 2 3" xfId="5514" xr:uid="{00000000-0005-0000-0000-00007E270000}"/>
    <cellStyle name="Output 2 3" xfId="2574" xr:uid="{00000000-0005-0000-0000-00007F270000}"/>
    <cellStyle name="Output 2 4" xfId="5256" xr:uid="{00000000-0005-0000-0000-000080270000}"/>
    <cellStyle name="Output 2 5" xfId="356" xr:uid="{00000000-0005-0000-0000-000081270000}"/>
    <cellStyle name="Output 3" xfId="2639" xr:uid="{00000000-0005-0000-0000-000082270000}"/>
    <cellStyle name="Output 4" xfId="5170" xr:uid="{00000000-0005-0000-0000-000083270000}"/>
    <cellStyle name="Percent" xfId="2" builtinId="5"/>
    <cellStyle name="Percent 10" xfId="3154" xr:uid="{00000000-0005-0000-0000-000085270000}"/>
    <cellStyle name="Percent 11" xfId="4183" xr:uid="{00000000-0005-0000-0000-000086270000}"/>
    <cellStyle name="Percent 11 2" xfId="9808" xr:uid="{00000000-0005-0000-0000-000087270000}"/>
    <cellStyle name="Percent 12" xfId="6266" xr:uid="{00000000-0005-0000-0000-000088270000}"/>
    <cellStyle name="Percent 13" xfId="720" xr:uid="{00000000-0005-0000-0000-000089270000}"/>
    <cellStyle name="Percent 14" xfId="104" xr:uid="{00000000-0005-0000-0000-00008A270000}"/>
    <cellStyle name="Percent 14 2" xfId="6452" xr:uid="{00000000-0005-0000-0000-00008B270000}"/>
    <cellStyle name="Percent 15" xfId="96" xr:uid="{00000000-0005-0000-0000-00008C270000}"/>
    <cellStyle name="Percent 2" xfId="102" xr:uid="{00000000-0005-0000-0000-00008D270000}"/>
    <cellStyle name="Percent 2 2" xfId="142" xr:uid="{00000000-0005-0000-0000-00008E270000}"/>
    <cellStyle name="Percent 2 2 2" xfId="697" xr:uid="{00000000-0005-0000-0000-00008F270000}"/>
    <cellStyle name="Percent 2 2 2 2" xfId="698" xr:uid="{00000000-0005-0000-0000-000090270000}"/>
    <cellStyle name="Percent 2 2 3" xfId="696" xr:uid="{00000000-0005-0000-0000-000091270000}"/>
    <cellStyle name="Percent 2 3" xfId="367" xr:uid="{00000000-0005-0000-0000-000092270000}"/>
    <cellStyle name="Percent 2 3 2" xfId="699" xr:uid="{00000000-0005-0000-0000-000093270000}"/>
    <cellStyle name="Percent 2 4" xfId="363" xr:uid="{00000000-0005-0000-0000-000094270000}"/>
    <cellStyle name="Percent 2 4 2" xfId="700" xr:uid="{00000000-0005-0000-0000-000095270000}"/>
    <cellStyle name="Percent 2 5" xfId="701" xr:uid="{00000000-0005-0000-0000-000096270000}"/>
    <cellStyle name="Percent 2 6" xfId="695" xr:uid="{00000000-0005-0000-0000-000097270000}"/>
    <cellStyle name="Percent 2 7" xfId="108" xr:uid="{00000000-0005-0000-0000-000098270000}"/>
    <cellStyle name="Percent 3" xfId="127" xr:uid="{00000000-0005-0000-0000-000099270000}"/>
    <cellStyle name="Percent 3 2" xfId="128" xr:uid="{00000000-0005-0000-0000-00009A270000}"/>
    <cellStyle name="Percent 3 2 2" xfId="416" xr:uid="{00000000-0005-0000-0000-00009B270000}"/>
    <cellStyle name="Percent 3 2 2 10" xfId="6634" xr:uid="{00000000-0005-0000-0000-00009C270000}"/>
    <cellStyle name="Percent 3 2 2 2" xfId="1594" xr:uid="{00000000-0005-0000-0000-00009D270000}"/>
    <cellStyle name="Percent 3 2 2 2 2" xfId="2420" xr:uid="{00000000-0005-0000-0000-00009E270000}"/>
    <cellStyle name="Percent 3 2 2 2 2 2" xfId="8368" xr:uid="{00000000-0005-0000-0000-00009F270000}"/>
    <cellStyle name="Percent 3 2 2 2 3" xfId="4026" xr:uid="{00000000-0005-0000-0000-0000A0270000}"/>
    <cellStyle name="Percent 3 2 2 2 3 2" xfId="9658" xr:uid="{00000000-0005-0000-0000-0000A1270000}"/>
    <cellStyle name="Percent 3 2 2 2 4" xfId="4918" xr:uid="{00000000-0005-0000-0000-0000A2270000}"/>
    <cellStyle name="Percent 3 2 2 2 4 2" xfId="10540" xr:uid="{00000000-0005-0000-0000-0000A3270000}"/>
    <cellStyle name="Percent 3 2 2 2 5" xfId="7548" xr:uid="{00000000-0005-0000-0000-0000A4270000}"/>
    <cellStyle name="Percent 3 2 2 3" xfId="1108" xr:uid="{00000000-0005-0000-0000-0000A5270000}"/>
    <cellStyle name="Percent 3 2 2 3 2" xfId="3542" xr:uid="{00000000-0005-0000-0000-0000A6270000}"/>
    <cellStyle name="Percent 3 2 2 3 2 2" xfId="9180" xr:uid="{00000000-0005-0000-0000-0000A7270000}"/>
    <cellStyle name="Percent 3 2 2 3 3" xfId="7070" xr:uid="{00000000-0005-0000-0000-0000A8270000}"/>
    <cellStyle name="Percent 3 2 2 4" xfId="1942" xr:uid="{00000000-0005-0000-0000-0000A9270000}"/>
    <cellStyle name="Percent 3 2 2 4 2" xfId="3094" xr:uid="{00000000-0005-0000-0000-0000AA270000}"/>
    <cellStyle name="Percent 3 2 2 4 2 2" xfId="8744" xr:uid="{00000000-0005-0000-0000-0000AB270000}"/>
    <cellStyle name="Percent 3 2 2 4 3" xfId="7890" xr:uid="{00000000-0005-0000-0000-0000AC270000}"/>
    <cellStyle name="Percent 3 2 2 5" xfId="2628" xr:uid="{00000000-0005-0000-0000-0000AD270000}"/>
    <cellStyle name="Percent 3 2 2 5 2" xfId="8495" xr:uid="{00000000-0005-0000-0000-0000AE270000}"/>
    <cellStyle name="Percent 3 2 2 6" xfId="4440" xr:uid="{00000000-0005-0000-0000-0000AF270000}"/>
    <cellStyle name="Percent 3 2 2 6 2" xfId="10062" xr:uid="{00000000-0005-0000-0000-0000B0270000}"/>
    <cellStyle name="Percent 3 2 2 7" xfId="5307" xr:uid="{00000000-0005-0000-0000-0000B1270000}"/>
    <cellStyle name="Percent 3 2 2 7 2" xfId="10809" xr:uid="{00000000-0005-0000-0000-0000B2270000}"/>
    <cellStyle name="Percent 3 2 2 8" xfId="5841" xr:uid="{00000000-0005-0000-0000-0000B3270000}"/>
    <cellStyle name="Percent 3 2 2 8 2" xfId="11178" xr:uid="{00000000-0005-0000-0000-0000B4270000}"/>
    <cellStyle name="Percent 3 2 2 9" xfId="6210" xr:uid="{00000000-0005-0000-0000-0000B5270000}"/>
    <cellStyle name="Percent 3 2 2 9 2" xfId="11545" xr:uid="{00000000-0005-0000-0000-0000B6270000}"/>
    <cellStyle name="Percent 3 2 3" xfId="703" xr:uid="{00000000-0005-0000-0000-0000B7270000}"/>
    <cellStyle name="Percent 3 2 3 10" xfId="6687" xr:uid="{00000000-0005-0000-0000-0000B8270000}"/>
    <cellStyle name="Percent 3 2 3 2" xfId="1647" xr:uid="{00000000-0005-0000-0000-0000B9270000}"/>
    <cellStyle name="Percent 3 2 3 2 2" xfId="2473" xr:uid="{00000000-0005-0000-0000-0000BA270000}"/>
    <cellStyle name="Percent 3 2 3 2 2 2" xfId="8421" xr:uid="{00000000-0005-0000-0000-0000BB270000}"/>
    <cellStyle name="Percent 3 2 3 2 3" xfId="4079" xr:uid="{00000000-0005-0000-0000-0000BC270000}"/>
    <cellStyle name="Percent 3 2 3 2 3 2" xfId="9711" xr:uid="{00000000-0005-0000-0000-0000BD270000}"/>
    <cellStyle name="Percent 3 2 3 2 4" xfId="4971" xr:uid="{00000000-0005-0000-0000-0000BE270000}"/>
    <cellStyle name="Percent 3 2 3 2 4 2" xfId="10593" xr:uid="{00000000-0005-0000-0000-0000BF270000}"/>
    <cellStyle name="Percent 3 2 3 2 5" xfId="7601" xr:uid="{00000000-0005-0000-0000-0000C0270000}"/>
    <cellStyle name="Percent 3 2 3 3" xfId="1163" xr:uid="{00000000-0005-0000-0000-0000C1270000}"/>
    <cellStyle name="Percent 3 2 3 3 2" xfId="3597" xr:uid="{00000000-0005-0000-0000-0000C2270000}"/>
    <cellStyle name="Percent 3 2 3 3 2 2" xfId="9233" xr:uid="{00000000-0005-0000-0000-0000C3270000}"/>
    <cellStyle name="Percent 3 2 3 3 3" xfId="7123" xr:uid="{00000000-0005-0000-0000-0000C4270000}"/>
    <cellStyle name="Percent 3 2 3 4" xfId="1995" xr:uid="{00000000-0005-0000-0000-0000C5270000}"/>
    <cellStyle name="Percent 3 2 3 4 2" xfId="3151" xr:uid="{00000000-0005-0000-0000-0000C6270000}"/>
    <cellStyle name="Percent 3 2 3 4 2 2" xfId="8797" xr:uid="{00000000-0005-0000-0000-0000C7270000}"/>
    <cellStyle name="Percent 3 2 3 4 3" xfId="7943" xr:uid="{00000000-0005-0000-0000-0000C8270000}"/>
    <cellStyle name="Percent 3 2 3 5" xfId="2877" xr:uid="{00000000-0005-0000-0000-0000C9270000}"/>
    <cellStyle name="Percent 3 2 3 5 2" xfId="8560" xr:uid="{00000000-0005-0000-0000-0000CA270000}"/>
    <cellStyle name="Percent 3 2 3 6" xfId="4493" xr:uid="{00000000-0005-0000-0000-0000CB270000}"/>
    <cellStyle name="Percent 3 2 3 6 2" xfId="10115" xr:uid="{00000000-0005-0000-0000-0000CC270000}"/>
    <cellStyle name="Percent 3 2 3 7" xfId="5516" xr:uid="{00000000-0005-0000-0000-0000CD270000}"/>
    <cellStyle name="Percent 3 2 3 7 2" xfId="10863" xr:uid="{00000000-0005-0000-0000-0000CE270000}"/>
    <cellStyle name="Percent 3 2 3 8" xfId="5894" xr:uid="{00000000-0005-0000-0000-0000CF270000}"/>
    <cellStyle name="Percent 3 2 3 8 2" xfId="11231" xr:uid="{00000000-0005-0000-0000-0000D0270000}"/>
    <cellStyle name="Percent 3 2 3 9" xfId="6263" xr:uid="{00000000-0005-0000-0000-0000D1270000}"/>
    <cellStyle name="Percent 3 2 3 9 2" xfId="11598" xr:uid="{00000000-0005-0000-0000-0000D2270000}"/>
    <cellStyle name="Percent 3 2 4" xfId="4184" xr:uid="{00000000-0005-0000-0000-0000D3270000}"/>
    <cellStyle name="Percent 3 2 4 2" xfId="9809" xr:uid="{00000000-0005-0000-0000-0000D4270000}"/>
    <cellStyle name="Percent 3 3" xfId="417" xr:uid="{00000000-0005-0000-0000-0000D5270000}"/>
    <cellStyle name="Percent 3 3 10" xfId="5842" xr:uid="{00000000-0005-0000-0000-0000D6270000}"/>
    <cellStyle name="Percent 3 3 10 2" xfId="11179" xr:uid="{00000000-0005-0000-0000-0000D7270000}"/>
    <cellStyle name="Percent 3 3 11" xfId="6211" xr:uid="{00000000-0005-0000-0000-0000D8270000}"/>
    <cellStyle name="Percent 3 3 11 2" xfId="11546" xr:uid="{00000000-0005-0000-0000-0000D9270000}"/>
    <cellStyle name="Percent 3 3 12" xfId="6635" xr:uid="{00000000-0005-0000-0000-0000DA270000}"/>
    <cellStyle name="Percent 3 3 2" xfId="704" xr:uid="{00000000-0005-0000-0000-0000DB270000}"/>
    <cellStyle name="Percent 3 3 2 10" xfId="6688" xr:uid="{00000000-0005-0000-0000-0000DC270000}"/>
    <cellStyle name="Percent 3 3 2 2" xfId="1648" xr:uid="{00000000-0005-0000-0000-0000DD270000}"/>
    <cellStyle name="Percent 3 3 2 2 2" xfId="2474" xr:uid="{00000000-0005-0000-0000-0000DE270000}"/>
    <cellStyle name="Percent 3 3 2 2 2 2" xfId="8422" xr:uid="{00000000-0005-0000-0000-0000DF270000}"/>
    <cellStyle name="Percent 3 3 2 2 3" xfId="4080" xr:uid="{00000000-0005-0000-0000-0000E0270000}"/>
    <cellStyle name="Percent 3 3 2 2 3 2" xfId="9712" xr:uid="{00000000-0005-0000-0000-0000E1270000}"/>
    <cellStyle name="Percent 3 3 2 2 4" xfId="4972" xr:uid="{00000000-0005-0000-0000-0000E2270000}"/>
    <cellStyle name="Percent 3 3 2 2 4 2" xfId="10594" xr:uid="{00000000-0005-0000-0000-0000E3270000}"/>
    <cellStyle name="Percent 3 3 2 2 5" xfId="7602" xr:uid="{00000000-0005-0000-0000-0000E4270000}"/>
    <cellStyle name="Percent 3 3 2 3" xfId="1164" xr:uid="{00000000-0005-0000-0000-0000E5270000}"/>
    <cellStyle name="Percent 3 3 2 3 2" xfId="3598" xr:uid="{00000000-0005-0000-0000-0000E6270000}"/>
    <cellStyle name="Percent 3 3 2 3 2 2" xfId="9234" xr:uid="{00000000-0005-0000-0000-0000E7270000}"/>
    <cellStyle name="Percent 3 3 2 3 3" xfId="7124" xr:uid="{00000000-0005-0000-0000-0000E8270000}"/>
    <cellStyle name="Percent 3 3 2 4" xfId="1996" xr:uid="{00000000-0005-0000-0000-0000E9270000}"/>
    <cellStyle name="Percent 3 3 2 4 2" xfId="3152" xr:uid="{00000000-0005-0000-0000-0000EA270000}"/>
    <cellStyle name="Percent 3 3 2 4 2 2" xfId="8798" xr:uid="{00000000-0005-0000-0000-0000EB270000}"/>
    <cellStyle name="Percent 3 3 2 4 3" xfId="7944" xr:uid="{00000000-0005-0000-0000-0000EC270000}"/>
    <cellStyle name="Percent 3 3 2 5" xfId="2878" xr:uid="{00000000-0005-0000-0000-0000ED270000}"/>
    <cellStyle name="Percent 3 3 2 5 2" xfId="8561" xr:uid="{00000000-0005-0000-0000-0000EE270000}"/>
    <cellStyle name="Percent 3 3 2 6" xfId="4494" xr:uid="{00000000-0005-0000-0000-0000EF270000}"/>
    <cellStyle name="Percent 3 3 2 6 2" xfId="10116" xr:uid="{00000000-0005-0000-0000-0000F0270000}"/>
    <cellStyle name="Percent 3 3 2 7" xfId="5517" xr:uid="{00000000-0005-0000-0000-0000F1270000}"/>
    <cellStyle name="Percent 3 3 2 7 2" xfId="10864" xr:uid="{00000000-0005-0000-0000-0000F2270000}"/>
    <cellStyle name="Percent 3 3 2 8" xfId="5895" xr:uid="{00000000-0005-0000-0000-0000F3270000}"/>
    <cellStyle name="Percent 3 3 2 8 2" xfId="11232" xr:uid="{00000000-0005-0000-0000-0000F4270000}"/>
    <cellStyle name="Percent 3 3 2 9" xfId="6264" xr:uid="{00000000-0005-0000-0000-0000F5270000}"/>
    <cellStyle name="Percent 3 3 2 9 2" xfId="11599" xr:uid="{00000000-0005-0000-0000-0000F6270000}"/>
    <cellStyle name="Percent 3 3 3" xfId="1595" xr:uid="{00000000-0005-0000-0000-0000F7270000}"/>
    <cellStyle name="Percent 3 3 3 2" xfId="2421" xr:uid="{00000000-0005-0000-0000-0000F8270000}"/>
    <cellStyle name="Percent 3 3 3 2 2" xfId="8369" xr:uid="{00000000-0005-0000-0000-0000F9270000}"/>
    <cellStyle name="Percent 3 3 3 3" xfId="4027" xr:uid="{00000000-0005-0000-0000-0000FA270000}"/>
    <cellStyle name="Percent 3 3 3 3 2" xfId="9659" xr:uid="{00000000-0005-0000-0000-0000FB270000}"/>
    <cellStyle name="Percent 3 3 3 4" xfId="4919" xr:uid="{00000000-0005-0000-0000-0000FC270000}"/>
    <cellStyle name="Percent 3 3 3 4 2" xfId="10541" xr:uid="{00000000-0005-0000-0000-0000FD270000}"/>
    <cellStyle name="Percent 3 3 3 5" xfId="7549" xr:uid="{00000000-0005-0000-0000-0000FE270000}"/>
    <cellStyle name="Percent 3 3 4" xfId="1109" xr:uid="{00000000-0005-0000-0000-0000FF270000}"/>
    <cellStyle name="Percent 3 3 4 2" xfId="3543" xr:uid="{00000000-0005-0000-0000-000000280000}"/>
    <cellStyle name="Percent 3 3 4 2 2" xfId="9181" xr:uid="{00000000-0005-0000-0000-000001280000}"/>
    <cellStyle name="Percent 3 3 4 3" xfId="7071" xr:uid="{00000000-0005-0000-0000-000002280000}"/>
    <cellStyle name="Percent 3 3 5" xfId="1943" xr:uid="{00000000-0005-0000-0000-000003280000}"/>
    <cellStyle name="Percent 3 3 5 2" xfId="3095" xr:uid="{00000000-0005-0000-0000-000004280000}"/>
    <cellStyle name="Percent 3 3 5 2 2" xfId="8745" xr:uid="{00000000-0005-0000-0000-000005280000}"/>
    <cellStyle name="Percent 3 3 5 3" xfId="7891" xr:uid="{00000000-0005-0000-0000-000006280000}"/>
    <cellStyle name="Percent 3 3 6" xfId="4185" xr:uid="{00000000-0005-0000-0000-000007280000}"/>
    <cellStyle name="Percent 3 3 6 2" xfId="9810" xr:uid="{00000000-0005-0000-0000-000008280000}"/>
    <cellStyle name="Percent 3 3 7" xfId="2629" xr:uid="{00000000-0005-0000-0000-000009280000}"/>
    <cellStyle name="Percent 3 3 7 2" xfId="8496" xr:uid="{00000000-0005-0000-0000-00000A280000}"/>
    <cellStyle name="Percent 3 3 8" xfId="4441" xr:uid="{00000000-0005-0000-0000-00000B280000}"/>
    <cellStyle name="Percent 3 3 8 2" xfId="10063" xr:uid="{00000000-0005-0000-0000-00000C280000}"/>
    <cellStyle name="Percent 3 3 9" xfId="5308" xr:uid="{00000000-0005-0000-0000-00000D280000}"/>
    <cellStyle name="Percent 3 3 9 2" xfId="10810" xr:uid="{00000000-0005-0000-0000-00000E280000}"/>
    <cellStyle name="Percent 3 4" xfId="705" xr:uid="{00000000-0005-0000-0000-00000F280000}"/>
    <cellStyle name="Percent 3 5" xfId="702" xr:uid="{00000000-0005-0000-0000-000010280000}"/>
    <cellStyle name="Percent 4" xfId="129" xr:uid="{00000000-0005-0000-0000-000011280000}"/>
    <cellStyle name="Percent 4 2" xfId="147" xr:uid="{00000000-0005-0000-0000-000012280000}"/>
    <cellStyle name="Percent 4 2 2" xfId="706" xr:uid="{00000000-0005-0000-0000-000013280000}"/>
    <cellStyle name="Percent 4 3" xfId="141" xr:uid="{00000000-0005-0000-0000-000014280000}"/>
    <cellStyle name="Percent 5" xfId="149" xr:uid="{00000000-0005-0000-0000-000015280000}"/>
    <cellStyle name="Percent 5 10" xfId="4186" xr:uid="{00000000-0005-0000-0000-000016280000}"/>
    <cellStyle name="Percent 5 10 2" xfId="9811" xr:uid="{00000000-0005-0000-0000-000017280000}"/>
    <cellStyle name="Percent 5 11" xfId="5019" xr:uid="{00000000-0005-0000-0000-000018280000}"/>
    <cellStyle name="Percent 5 11 2" xfId="10629" xr:uid="{00000000-0005-0000-0000-000019280000}"/>
    <cellStyle name="Percent 5 12" xfId="5661" xr:uid="{00000000-0005-0000-0000-00001A280000}"/>
    <cellStyle name="Percent 5 12 2" xfId="10998" xr:uid="{00000000-0005-0000-0000-00001B280000}"/>
    <cellStyle name="Percent 5 13" xfId="6029" xr:uid="{00000000-0005-0000-0000-00001C280000}"/>
    <cellStyle name="Percent 5 13 2" xfId="11365" xr:uid="{00000000-0005-0000-0000-00001D280000}"/>
    <cellStyle name="Percent 5 14" xfId="6466" xr:uid="{00000000-0005-0000-0000-00001E280000}"/>
    <cellStyle name="Percent 5 2" xfId="152" xr:uid="{00000000-0005-0000-0000-00001F280000}"/>
    <cellStyle name="Percent 5 2 10" xfId="6031" xr:uid="{00000000-0005-0000-0000-000020280000}"/>
    <cellStyle name="Percent 5 2 10 2" xfId="11367" xr:uid="{00000000-0005-0000-0000-000021280000}"/>
    <cellStyle name="Percent 5 2 11" xfId="6468" xr:uid="{00000000-0005-0000-0000-000022280000}"/>
    <cellStyle name="Percent 5 2 2" xfId="162" xr:uid="{00000000-0005-0000-0000-000023280000}"/>
    <cellStyle name="Percent 5 2 3" xfId="189" xr:uid="{00000000-0005-0000-0000-000024280000}"/>
    <cellStyle name="Percent 5 2 3 10" xfId="2929" xr:uid="{00000000-0005-0000-0000-000025280000}"/>
    <cellStyle name="Percent 5 2 3 10 2" xfId="8591" xr:uid="{00000000-0005-0000-0000-000026280000}"/>
    <cellStyle name="Percent 5 2 3 11" xfId="4295" xr:uid="{00000000-0005-0000-0000-000027280000}"/>
    <cellStyle name="Percent 5 2 3 11 2" xfId="9917" xr:uid="{00000000-0005-0000-0000-000028280000}"/>
    <cellStyle name="Percent 5 2 3 12" xfId="5055" xr:uid="{00000000-0005-0000-0000-000029280000}"/>
    <cellStyle name="Percent 5 2 3 12 2" xfId="10656" xr:uid="{00000000-0005-0000-0000-00002A280000}"/>
    <cellStyle name="Percent 5 2 3 13" xfId="5688" xr:uid="{00000000-0005-0000-0000-00002B280000}"/>
    <cellStyle name="Percent 5 2 3 13 2" xfId="11025" xr:uid="{00000000-0005-0000-0000-00002C280000}"/>
    <cellStyle name="Percent 5 2 3 14" xfId="6056" xr:uid="{00000000-0005-0000-0000-00002D280000}"/>
    <cellStyle name="Percent 5 2 3 14 2" xfId="11392" xr:uid="{00000000-0005-0000-0000-00002E280000}"/>
    <cellStyle name="Percent 5 2 3 15" xfId="6493" xr:uid="{00000000-0005-0000-0000-00002F280000}"/>
    <cellStyle name="Percent 5 2 3 2" xfId="220" xr:uid="{00000000-0005-0000-0000-000030280000}"/>
    <cellStyle name="Percent 5 2 3 2 10" xfId="4322" xr:uid="{00000000-0005-0000-0000-000031280000}"/>
    <cellStyle name="Percent 5 2 3 2 10 2" xfId="9944" xr:uid="{00000000-0005-0000-0000-000032280000}"/>
    <cellStyle name="Percent 5 2 3 2 11" xfId="5086" xr:uid="{00000000-0005-0000-0000-000033280000}"/>
    <cellStyle name="Percent 5 2 3 2 11 2" xfId="10683" xr:uid="{00000000-0005-0000-0000-000034280000}"/>
    <cellStyle name="Percent 5 2 3 2 12" xfId="5715" xr:uid="{00000000-0005-0000-0000-000035280000}"/>
    <cellStyle name="Percent 5 2 3 2 12 2" xfId="11052" xr:uid="{00000000-0005-0000-0000-000036280000}"/>
    <cellStyle name="Percent 5 2 3 2 13" xfId="6083" xr:uid="{00000000-0005-0000-0000-000037280000}"/>
    <cellStyle name="Percent 5 2 3 2 13 2" xfId="11419" xr:uid="{00000000-0005-0000-0000-000038280000}"/>
    <cellStyle name="Percent 5 2 3 2 14" xfId="6520" xr:uid="{00000000-0005-0000-0000-000039280000}"/>
    <cellStyle name="Percent 5 2 3 2 2" xfId="285" xr:uid="{00000000-0005-0000-0000-00003A280000}"/>
    <cellStyle name="Percent 5 2 3 2 2 10" xfId="6148" xr:uid="{00000000-0005-0000-0000-00003B280000}"/>
    <cellStyle name="Percent 5 2 3 2 2 10 2" xfId="11484" xr:uid="{00000000-0005-0000-0000-00003C280000}"/>
    <cellStyle name="Percent 5 2 3 2 2 11" xfId="6585" xr:uid="{00000000-0005-0000-0000-00003D280000}"/>
    <cellStyle name="Percent 5 2 3 2 2 2" xfId="841" xr:uid="{00000000-0005-0000-0000-00003E280000}"/>
    <cellStyle name="Percent 5 2 3 2 2 2 2" xfId="1286" xr:uid="{00000000-0005-0000-0000-00003F280000}"/>
    <cellStyle name="Percent 5 2 3 2 2 2 2 2" xfId="3718" xr:uid="{00000000-0005-0000-0000-000040280000}"/>
    <cellStyle name="Percent 5 2 3 2 2 2 2 2 2" xfId="9350" xr:uid="{00000000-0005-0000-0000-000041280000}"/>
    <cellStyle name="Percent 5 2 3 2 2 2 2 3" xfId="7240" xr:uid="{00000000-0005-0000-0000-000042280000}"/>
    <cellStyle name="Percent 5 2 3 2 2 2 3" xfId="2112" xr:uid="{00000000-0005-0000-0000-000043280000}"/>
    <cellStyle name="Percent 5 2 3 2 2 2 3 2" xfId="8060" xr:uid="{00000000-0005-0000-0000-000044280000}"/>
    <cellStyle name="Percent 5 2 3 2 2 2 4" xfId="3275" xr:uid="{00000000-0005-0000-0000-000045280000}"/>
    <cellStyle name="Percent 5 2 3 2 2 2 4 2" xfId="8920" xr:uid="{00000000-0005-0000-0000-000046280000}"/>
    <cellStyle name="Percent 5 2 3 2 2 2 5" xfId="4610" xr:uid="{00000000-0005-0000-0000-000047280000}"/>
    <cellStyle name="Percent 5 2 3 2 2 2 5 2" xfId="10232" xr:uid="{00000000-0005-0000-0000-000048280000}"/>
    <cellStyle name="Percent 5 2 3 2 2 2 6" xfId="5650" xr:uid="{00000000-0005-0000-0000-000049280000}"/>
    <cellStyle name="Percent 5 2 3 2 2 2 6 2" xfId="10987" xr:uid="{00000000-0005-0000-0000-00004A280000}"/>
    <cellStyle name="Percent 5 2 3 2 2 2 7" xfId="6017" xr:uid="{00000000-0005-0000-0000-00004B280000}"/>
    <cellStyle name="Percent 5 2 3 2 2 2 7 2" xfId="11354" xr:uid="{00000000-0005-0000-0000-00004C280000}"/>
    <cellStyle name="Percent 5 2 3 2 2 2 8" xfId="6387" xr:uid="{00000000-0005-0000-0000-00004D280000}"/>
    <cellStyle name="Percent 5 2 3 2 2 2 8 2" xfId="11721" xr:uid="{00000000-0005-0000-0000-00004E280000}"/>
    <cellStyle name="Percent 5 2 3 2 2 2 9" xfId="6810" xr:uid="{00000000-0005-0000-0000-00004F280000}"/>
    <cellStyle name="Percent 5 2 3 2 2 3" xfId="1545" xr:uid="{00000000-0005-0000-0000-000050280000}"/>
    <cellStyle name="Percent 5 2 3 2 2 3 2" xfId="2371" xr:uid="{00000000-0005-0000-0000-000051280000}"/>
    <cellStyle name="Percent 5 2 3 2 2 3 2 2" xfId="8319" xr:uid="{00000000-0005-0000-0000-000052280000}"/>
    <cellStyle name="Percent 5 2 3 2 2 3 3" xfId="3977" xr:uid="{00000000-0005-0000-0000-000053280000}"/>
    <cellStyle name="Percent 5 2 3 2 2 3 3 2" xfId="9609" xr:uid="{00000000-0005-0000-0000-000054280000}"/>
    <cellStyle name="Percent 5 2 3 2 2 3 4" xfId="4869" xr:uid="{00000000-0005-0000-0000-000055280000}"/>
    <cellStyle name="Percent 5 2 3 2 2 3 4 2" xfId="10491" xr:uid="{00000000-0005-0000-0000-000056280000}"/>
    <cellStyle name="Percent 5 2 3 2 2 3 5" xfId="7499" xr:uid="{00000000-0005-0000-0000-000057280000}"/>
    <cellStyle name="Percent 5 2 3 2 2 4" xfId="1055" xr:uid="{00000000-0005-0000-0000-000058280000}"/>
    <cellStyle name="Percent 5 2 3 2 2 4 2" xfId="3489" xr:uid="{00000000-0005-0000-0000-000059280000}"/>
    <cellStyle name="Percent 5 2 3 2 2 4 2 2" xfId="9127" xr:uid="{00000000-0005-0000-0000-00005A280000}"/>
    <cellStyle name="Percent 5 2 3 2 2 4 3" xfId="7017" xr:uid="{00000000-0005-0000-0000-00005B280000}"/>
    <cellStyle name="Percent 5 2 3 2 2 5" xfId="1889" xr:uid="{00000000-0005-0000-0000-00005C280000}"/>
    <cellStyle name="Percent 5 2 3 2 2 5 2" xfId="7837" xr:uid="{00000000-0005-0000-0000-00005D280000}"/>
    <cellStyle name="Percent 5 2 3 2 2 6" xfId="3025" xr:uid="{00000000-0005-0000-0000-00005E280000}"/>
    <cellStyle name="Percent 5 2 3 2 2 6 2" xfId="8683" xr:uid="{00000000-0005-0000-0000-00005F280000}"/>
    <cellStyle name="Percent 5 2 3 2 2 7" xfId="4387" xr:uid="{00000000-0005-0000-0000-000060280000}"/>
    <cellStyle name="Percent 5 2 3 2 2 7 2" xfId="10009" xr:uid="{00000000-0005-0000-0000-000061280000}"/>
    <cellStyle name="Percent 5 2 3 2 2 8" xfId="5151" xr:uid="{00000000-0005-0000-0000-000062280000}"/>
    <cellStyle name="Percent 5 2 3 2 2 8 2" xfId="10748" xr:uid="{00000000-0005-0000-0000-000063280000}"/>
    <cellStyle name="Percent 5 2 3 2 2 9" xfId="5780" xr:uid="{00000000-0005-0000-0000-000064280000}"/>
    <cellStyle name="Percent 5 2 3 2 2 9 2" xfId="11117" xr:uid="{00000000-0005-0000-0000-000065280000}"/>
    <cellStyle name="Percent 5 2 3 2 3" xfId="776" xr:uid="{00000000-0005-0000-0000-000066280000}"/>
    <cellStyle name="Percent 5 2 3 2 3 10" xfId="6745" xr:uid="{00000000-0005-0000-0000-000067280000}"/>
    <cellStyle name="Percent 5 2 3 2 3 2" xfId="1480" xr:uid="{00000000-0005-0000-0000-000068280000}"/>
    <cellStyle name="Percent 5 2 3 2 3 2 2" xfId="2306" xr:uid="{00000000-0005-0000-0000-000069280000}"/>
    <cellStyle name="Percent 5 2 3 2 3 2 2 2" xfId="8254" xr:uid="{00000000-0005-0000-0000-00006A280000}"/>
    <cellStyle name="Percent 5 2 3 2 3 2 3" xfId="3912" xr:uid="{00000000-0005-0000-0000-00006B280000}"/>
    <cellStyle name="Percent 5 2 3 2 3 2 3 2" xfId="9544" xr:uid="{00000000-0005-0000-0000-00006C280000}"/>
    <cellStyle name="Percent 5 2 3 2 3 2 4" xfId="4804" xr:uid="{00000000-0005-0000-0000-00006D280000}"/>
    <cellStyle name="Percent 5 2 3 2 3 2 4 2" xfId="10426" xr:uid="{00000000-0005-0000-0000-00006E280000}"/>
    <cellStyle name="Percent 5 2 3 2 3 2 5" xfId="7434" xr:uid="{00000000-0005-0000-0000-00006F280000}"/>
    <cellStyle name="Percent 5 2 3 2 3 3" xfId="1173" xr:uid="{00000000-0005-0000-0000-000070280000}"/>
    <cellStyle name="Percent 5 2 3 2 3 3 2" xfId="3606" xr:uid="{00000000-0005-0000-0000-000071280000}"/>
    <cellStyle name="Percent 5 2 3 2 3 3 2 2" xfId="9241" xr:uid="{00000000-0005-0000-0000-000072280000}"/>
    <cellStyle name="Percent 5 2 3 2 3 3 3" xfId="7131" xr:uid="{00000000-0005-0000-0000-000073280000}"/>
    <cellStyle name="Percent 5 2 3 2 3 4" xfId="2003" xr:uid="{00000000-0005-0000-0000-000074280000}"/>
    <cellStyle name="Percent 5 2 3 2 3 4 2" xfId="7951" xr:uid="{00000000-0005-0000-0000-000075280000}"/>
    <cellStyle name="Percent 5 2 3 2 3 5" xfId="3210" xr:uid="{00000000-0005-0000-0000-000076280000}"/>
    <cellStyle name="Percent 5 2 3 2 3 5 2" xfId="8855" xr:uid="{00000000-0005-0000-0000-000077280000}"/>
    <cellStyle name="Percent 5 2 3 2 3 6" xfId="4501" xr:uid="{00000000-0005-0000-0000-000078280000}"/>
    <cellStyle name="Percent 5 2 3 2 3 6 2" xfId="10123" xr:uid="{00000000-0005-0000-0000-000079280000}"/>
    <cellStyle name="Percent 5 2 3 2 3 7" xfId="5585" xr:uid="{00000000-0005-0000-0000-00007A280000}"/>
    <cellStyle name="Percent 5 2 3 2 3 7 2" xfId="10922" xr:uid="{00000000-0005-0000-0000-00007B280000}"/>
    <cellStyle name="Percent 5 2 3 2 3 8" xfId="5952" xr:uid="{00000000-0005-0000-0000-00007C280000}"/>
    <cellStyle name="Percent 5 2 3 2 3 8 2" xfId="11289" xr:uid="{00000000-0005-0000-0000-00007D280000}"/>
    <cellStyle name="Percent 5 2 3 2 3 9" xfId="6322" xr:uid="{00000000-0005-0000-0000-00007E280000}"/>
    <cellStyle name="Percent 5 2 3 2 3 9 2" xfId="11656" xr:uid="{00000000-0005-0000-0000-00007F280000}"/>
    <cellStyle name="Percent 5 2 3 2 4" xfId="1240" xr:uid="{00000000-0005-0000-0000-000080280000}"/>
    <cellStyle name="Percent 5 2 3 2 4 2" xfId="2066" xr:uid="{00000000-0005-0000-0000-000081280000}"/>
    <cellStyle name="Percent 5 2 3 2 4 2 2" xfId="8014" xr:uid="{00000000-0005-0000-0000-000082280000}"/>
    <cellStyle name="Percent 5 2 3 2 4 3" xfId="3672" xr:uid="{00000000-0005-0000-0000-000083280000}"/>
    <cellStyle name="Percent 5 2 3 2 4 3 2" xfId="9304" xr:uid="{00000000-0005-0000-0000-000084280000}"/>
    <cellStyle name="Percent 5 2 3 2 4 4" xfId="4564" xr:uid="{00000000-0005-0000-0000-000085280000}"/>
    <cellStyle name="Percent 5 2 3 2 4 4 2" xfId="10186" xr:uid="{00000000-0005-0000-0000-000086280000}"/>
    <cellStyle name="Percent 5 2 3 2 4 5" xfId="7194" xr:uid="{00000000-0005-0000-0000-000087280000}"/>
    <cellStyle name="Percent 5 2 3 2 5" xfId="1340" xr:uid="{00000000-0005-0000-0000-000088280000}"/>
    <cellStyle name="Percent 5 2 3 2 5 2" xfId="2166" xr:uid="{00000000-0005-0000-0000-000089280000}"/>
    <cellStyle name="Percent 5 2 3 2 5 2 2" xfId="8114" xr:uid="{00000000-0005-0000-0000-00008A280000}"/>
    <cellStyle name="Percent 5 2 3 2 5 3" xfId="3772" xr:uid="{00000000-0005-0000-0000-00008B280000}"/>
    <cellStyle name="Percent 5 2 3 2 5 3 2" xfId="9404" xr:uid="{00000000-0005-0000-0000-00008C280000}"/>
    <cellStyle name="Percent 5 2 3 2 5 4" xfId="4664" xr:uid="{00000000-0005-0000-0000-00008D280000}"/>
    <cellStyle name="Percent 5 2 3 2 5 4 2" xfId="10286" xr:uid="{00000000-0005-0000-0000-00008E280000}"/>
    <cellStyle name="Percent 5 2 3 2 5 5" xfId="7294" xr:uid="{00000000-0005-0000-0000-00008F280000}"/>
    <cellStyle name="Percent 5 2 3 2 6" xfId="1402" xr:uid="{00000000-0005-0000-0000-000090280000}"/>
    <cellStyle name="Percent 5 2 3 2 6 2" xfId="2228" xr:uid="{00000000-0005-0000-0000-000091280000}"/>
    <cellStyle name="Percent 5 2 3 2 6 2 2" xfId="8176" xr:uid="{00000000-0005-0000-0000-000092280000}"/>
    <cellStyle name="Percent 5 2 3 2 6 3" xfId="3834" xr:uid="{00000000-0005-0000-0000-000093280000}"/>
    <cellStyle name="Percent 5 2 3 2 6 3 2" xfId="9466" xr:uid="{00000000-0005-0000-0000-000094280000}"/>
    <cellStyle name="Percent 5 2 3 2 6 4" xfId="4726" xr:uid="{00000000-0005-0000-0000-000095280000}"/>
    <cellStyle name="Percent 5 2 3 2 6 4 2" xfId="10348" xr:uid="{00000000-0005-0000-0000-000096280000}"/>
    <cellStyle name="Percent 5 2 3 2 6 5" xfId="7356" xr:uid="{00000000-0005-0000-0000-000097280000}"/>
    <cellStyle name="Percent 5 2 3 2 7" xfId="990" xr:uid="{00000000-0005-0000-0000-000098280000}"/>
    <cellStyle name="Percent 5 2 3 2 7 2" xfId="3424" xr:uid="{00000000-0005-0000-0000-000099280000}"/>
    <cellStyle name="Percent 5 2 3 2 7 2 2" xfId="9062" xr:uid="{00000000-0005-0000-0000-00009A280000}"/>
    <cellStyle name="Percent 5 2 3 2 7 3" xfId="6952" xr:uid="{00000000-0005-0000-0000-00009B280000}"/>
    <cellStyle name="Percent 5 2 3 2 8" xfId="1824" xr:uid="{00000000-0005-0000-0000-00009C280000}"/>
    <cellStyle name="Percent 5 2 3 2 8 2" xfId="7772" xr:uid="{00000000-0005-0000-0000-00009D280000}"/>
    <cellStyle name="Percent 5 2 3 2 9" xfId="2960" xr:uid="{00000000-0005-0000-0000-00009E280000}"/>
    <cellStyle name="Percent 5 2 3 2 9 2" xfId="8618" xr:uid="{00000000-0005-0000-0000-00009F280000}"/>
    <cellStyle name="Percent 5 2 3 3" xfId="258" xr:uid="{00000000-0005-0000-0000-0000A0280000}"/>
    <cellStyle name="Percent 5 2 3 3 10" xfId="6121" xr:uid="{00000000-0005-0000-0000-0000A1280000}"/>
    <cellStyle name="Percent 5 2 3 3 10 2" xfId="11457" xr:uid="{00000000-0005-0000-0000-0000A2280000}"/>
    <cellStyle name="Percent 5 2 3 3 11" xfId="6558" xr:uid="{00000000-0005-0000-0000-0000A3280000}"/>
    <cellStyle name="Percent 5 2 3 3 2" xfId="814" xr:uid="{00000000-0005-0000-0000-0000A4280000}"/>
    <cellStyle name="Percent 5 2 3 3 2 2" xfId="1264" xr:uid="{00000000-0005-0000-0000-0000A5280000}"/>
    <cellStyle name="Percent 5 2 3 3 2 2 2" xfId="3696" xr:uid="{00000000-0005-0000-0000-0000A6280000}"/>
    <cellStyle name="Percent 5 2 3 3 2 2 2 2" xfId="9328" xr:uid="{00000000-0005-0000-0000-0000A7280000}"/>
    <cellStyle name="Percent 5 2 3 3 2 2 3" xfId="7218" xr:uid="{00000000-0005-0000-0000-0000A8280000}"/>
    <cellStyle name="Percent 5 2 3 3 2 3" xfId="2090" xr:uid="{00000000-0005-0000-0000-0000A9280000}"/>
    <cellStyle name="Percent 5 2 3 3 2 3 2" xfId="8038" xr:uid="{00000000-0005-0000-0000-0000AA280000}"/>
    <cellStyle name="Percent 5 2 3 3 2 4" xfId="3248" xr:uid="{00000000-0005-0000-0000-0000AB280000}"/>
    <cellStyle name="Percent 5 2 3 3 2 4 2" xfId="8893" xr:uid="{00000000-0005-0000-0000-0000AC280000}"/>
    <cellStyle name="Percent 5 2 3 3 2 5" xfId="4588" xr:uid="{00000000-0005-0000-0000-0000AD280000}"/>
    <cellStyle name="Percent 5 2 3 3 2 5 2" xfId="10210" xr:uid="{00000000-0005-0000-0000-0000AE280000}"/>
    <cellStyle name="Percent 5 2 3 3 2 6" xfId="5623" xr:uid="{00000000-0005-0000-0000-0000AF280000}"/>
    <cellStyle name="Percent 5 2 3 3 2 6 2" xfId="10960" xr:uid="{00000000-0005-0000-0000-0000B0280000}"/>
    <cellStyle name="Percent 5 2 3 3 2 7" xfId="5990" xr:uid="{00000000-0005-0000-0000-0000B1280000}"/>
    <cellStyle name="Percent 5 2 3 3 2 7 2" xfId="11327" xr:uid="{00000000-0005-0000-0000-0000B2280000}"/>
    <cellStyle name="Percent 5 2 3 3 2 8" xfId="6360" xr:uid="{00000000-0005-0000-0000-0000B3280000}"/>
    <cellStyle name="Percent 5 2 3 3 2 8 2" xfId="11694" xr:uid="{00000000-0005-0000-0000-0000B4280000}"/>
    <cellStyle name="Percent 5 2 3 3 2 9" xfId="6783" xr:uid="{00000000-0005-0000-0000-0000B5280000}"/>
    <cellStyle name="Percent 5 2 3 3 3" xfId="1518" xr:uid="{00000000-0005-0000-0000-0000B6280000}"/>
    <cellStyle name="Percent 5 2 3 3 3 2" xfId="2344" xr:uid="{00000000-0005-0000-0000-0000B7280000}"/>
    <cellStyle name="Percent 5 2 3 3 3 2 2" xfId="8292" xr:uid="{00000000-0005-0000-0000-0000B8280000}"/>
    <cellStyle name="Percent 5 2 3 3 3 3" xfId="3950" xr:uid="{00000000-0005-0000-0000-0000B9280000}"/>
    <cellStyle name="Percent 5 2 3 3 3 3 2" xfId="9582" xr:uid="{00000000-0005-0000-0000-0000BA280000}"/>
    <cellStyle name="Percent 5 2 3 3 3 4" xfId="4842" xr:uid="{00000000-0005-0000-0000-0000BB280000}"/>
    <cellStyle name="Percent 5 2 3 3 3 4 2" xfId="10464" xr:uid="{00000000-0005-0000-0000-0000BC280000}"/>
    <cellStyle name="Percent 5 2 3 3 3 5" xfId="7472" xr:uid="{00000000-0005-0000-0000-0000BD280000}"/>
    <cellStyle name="Percent 5 2 3 3 4" xfId="1028" xr:uid="{00000000-0005-0000-0000-0000BE280000}"/>
    <cellStyle name="Percent 5 2 3 3 4 2" xfId="3462" xr:uid="{00000000-0005-0000-0000-0000BF280000}"/>
    <cellStyle name="Percent 5 2 3 3 4 2 2" xfId="9100" xr:uid="{00000000-0005-0000-0000-0000C0280000}"/>
    <cellStyle name="Percent 5 2 3 3 4 3" xfId="6990" xr:uid="{00000000-0005-0000-0000-0000C1280000}"/>
    <cellStyle name="Percent 5 2 3 3 5" xfId="1862" xr:uid="{00000000-0005-0000-0000-0000C2280000}"/>
    <cellStyle name="Percent 5 2 3 3 5 2" xfId="7810" xr:uid="{00000000-0005-0000-0000-0000C3280000}"/>
    <cellStyle name="Percent 5 2 3 3 6" xfId="2998" xr:uid="{00000000-0005-0000-0000-0000C4280000}"/>
    <cellStyle name="Percent 5 2 3 3 6 2" xfId="8656" xr:uid="{00000000-0005-0000-0000-0000C5280000}"/>
    <cellStyle name="Percent 5 2 3 3 7" xfId="4360" xr:uid="{00000000-0005-0000-0000-0000C6280000}"/>
    <cellStyle name="Percent 5 2 3 3 7 2" xfId="9982" xr:uid="{00000000-0005-0000-0000-0000C7280000}"/>
    <cellStyle name="Percent 5 2 3 3 8" xfId="5124" xr:uid="{00000000-0005-0000-0000-0000C8280000}"/>
    <cellStyle name="Percent 5 2 3 3 8 2" xfId="10721" xr:uid="{00000000-0005-0000-0000-0000C9280000}"/>
    <cellStyle name="Percent 5 2 3 3 9" xfId="5753" xr:uid="{00000000-0005-0000-0000-0000CA280000}"/>
    <cellStyle name="Percent 5 2 3 3 9 2" xfId="11090" xr:uid="{00000000-0005-0000-0000-0000CB280000}"/>
    <cellStyle name="Percent 5 2 3 4" xfId="749" xr:uid="{00000000-0005-0000-0000-0000CC280000}"/>
    <cellStyle name="Percent 5 2 3 4 10" xfId="6718" xr:uid="{00000000-0005-0000-0000-0000CD280000}"/>
    <cellStyle name="Percent 5 2 3 4 2" xfId="1453" xr:uid="{00000000-0005-0000-0000-0000CE280000}"/>
    <cellStyle name="Percent 5 2 3 4 2 2" xfId="2279" xr:uid="{00000000-0005-0000-0000-0000CF280000}"/>
    <cellStyle name="Percent 5 2 3 4 2 2 2" xfId="8227" xr:uid="{00000000-0005-0000-0000-0000D0280000}"/>
    <cellStyle name="Percent 5 2 3 4 2 3" xfId="3885" xr:uid="{00000000-0005-0000-0000-0000D1280000}"/>
    <cellStyle name="Percent 5 2 3 4 2 3 2" xfId="9517" xr:uid="{00000000-0005-0000-0000-0000D2280000}"/>
    <cellStyle name="Percent 5 2 3 4 2 4" xfId="4777" xr:uid="{00000000-0005-0000-0000-0000D3280000}"/>
    <cellStyle name="Percent 5 2 3 4 2 4 2" xfId="10399" xr:uid="{00000000-0005-0000-0000-0000D4280000}"/>
    <cellStyle name="Percent 5 2 3 4 2 5" xfId="7407" xr:uid="{00000000-0005-0000-0000-0000D5280000}"/>
    <cellStyle name="Percent 5 2 3 4 3" xfId="1170" xr:uid="{00000000-0005-0000-0000-0000D6280000}"/>
    <cellStyle name="Percent 5 2 3 4 3 2" xfId="3603" xr:uid="{00000000-0005-0000-0000-0000D7280000}"/>
    <cellStyle name="Percent 5 2 3 4 3 2 2" xfId="9238" xr:uid="{00000000-0005-0000-0000-0000D8280000}"/>
    <cellStyle name="Percent 5 2 3 4 3 3" xfId="7128" xr:uid="{00000000-0005-0000-0000-0000D9280000}"/>
    <cellStyle name="Percent 5 2 3 4 4" xfId="2000" xr:uid="{00000000-0005-0000-0000-0000DA280000}"/>
    <cellStyle name="Percent 5 2 3 4 4 2" xfId="7948" xr:uid="{00000000-0005-0000-0000-0000DB280000}"/>
    <cellStyle name="Percent 5 2 3 4 5" xfId="3183" xr:uid="{00000000-0005-0000-0000-0000DC280000}"/>
    <cellStyle name="Percent 5 2 3 4 5 2" xfId="8828" xr:uid="{00000000-0005-0000-0000-0000DD280000}"/>
    <cellStyle name="Percent 5 2 3 4 6" xfId="4498" xr:uid="{00000000-0005-0000-0000-0000DE280000}"/>
    <cellStyle name="Percent 5 2 3 4 6 2" xfId="10120" xr:uid="{00000000-0005-0000-0000-0000DF280000}"/>
    <cellStyle name="Percent 5 2 3 4 7" xfId="5558" xr:uid="{00000000-0005-0000-0000-0000E0280000}"/>
    <cellStyle name="Percent 5 2 3 4 7 2" xfId="10895" xr:uid="{00000000-0005-0000-0000-0000E1280000}"/>
    <cellStyle name="Percent 5 2 3 4 8" xfId="5925" xr:uid="{00000000-0005-0000-0000-0000E2280000}"/>
    <cellStyle name="Percent 5 2 3 4 8 2" xfId="11262" xr:uid="{00000000-0005-0000-0000-0000E3280000}"/>
    <cellStyle name="Percent 5 2 3 4 9" xfId="6295" xr:uid="{00000000-0005-0000-0000-0000E4280000}"/>
    <cellStyle name="Percent 5 2 3 4 9 2" xfId="11629" xr:uid="{00000000-0005-0000-0000-0000E5280000}"/>
    <cellStyle name="Percent 5 2 3 5" xfId="1202" xr:uid="{00000000-0005-0000-0000-0000E6280000}"/>
    <cellStyle name="Percent 5 2 3 5 2" xfId="2028" xr:uid="{00000000-0005-0000-0000-0000E7280000}"/>
    <cellStyle name="Percent 5 2 3 5 2 2" xfId="7976" xr:uid="{00000000-0005-0000-0000-0000E8280000}"/>
    <cellStyle name="Percent 5 2 3 5 3" xfId="3634" xr:uid="{00000000-0005-0000-0000-0000E9280000}"/>
    <cellStyle name="Percent 5 2 3 5 3 2" xfId="9266" xr:uid="{00000000-0005-0000-0000-0000EA280000}"/>
    <cellStyle name="Percent 5 2 3 5 4" xfId="4526" xr:uid="{00000000-0005-0000-0000-0000EB280000}"/>
    <cellStyle name="Percent 5 2 3 5 4 2" xfId="10148" xr:uid="{00000000-0005-0000-0000-0000EC280000}"/>
    <cellStyle name="Percent 5 2 3 5 5" xfId="7156" xr:uid="{00000000-0005-0000-0000-0000ED280000}"/>
    <cellStyle name="Percent 5 2 3 6" xfId="1302" xr:uid="{00000000-0005-0000-0000-0000EE280000}"/>
    <cellStyle name="Percent 5 2 3 6 2" xfId="2128" xr:uid="{00000000-0005-0000-0000-0000EF280000}"/>
    <cellStyle name="Percent 5 2 3 6 2 2" xfId="8076" xr:uid="{00000000-0005-0000-0000-0000F0280000}"/>
    <cellStyle name="Percent 5 2 3 6 3" xfId="3734" xr:uid="{00000000-0005-0000-0000-0000F1280000}"/>
    <cellStyle name="Percent 5 2 3 6 3 2" xfId="9366" xr:uid="{00000000-0005-0000-0000-0000F2280000}"/>
    <cellStyle name="Percent 5 2 3 6 4" xfId="4626" xr:uid="{00000000-0005-0000-0000-0000F3280000}"/>
    <cellStyle name="Percent 5 2 3 6 4 2" xfId="10248" xr:uid="{00000000-0005-0000-0000-0000F4280000}"/>
    <cellStyle name="Percent 5 2 3 6 5" xfId="7256" xr:uid="{00000000-0005-0000-0000-0000F5280000}"/>
    <cellStyle name="Percent 5 2 3 7" xfId="1364" xr:uid="{00000000-0005-0000-0000-0000F6280000}"/>
    <cellStyle name="Percent 5 2 3 7 2" xfId="2190" xr:uid="{00000000-0005-0000-0000-0000F7280000}"/>
    <cellStyle name="Percent 5 2 3 7 2 2" xfId="8138" xr:uid="{00000000-0005-0000-0000-0000F8280000}"/>
    <cellStyle name="Percent 5 2 3 7 3" xfId="3796" xr:uid="{00000000-0005-0000-0000-0000F9280000}"/>
    <cellStyle name="Percent 5 2 3 7 3 2" xfId="9428" xr:uid="{00000000-0005-0000-0000-0000FA280000}"/>
    <cellStyle name="Percent 5 2 3 7 4" xfId="4688" xr:uid="{00000000-0005-0000-0000-0000FB280000}"/>
    <cellStyle name="Percent 5 2 3 7 4 2" xfId="10310" xr:uid="{00000000-0005-0000-0000-0000FC280000}"/>
    <cellStyle name="Percent 5 2 3 7 5" xfId="7318" xr:uid="{00000000-0005-0000-0000-0000FD280000}"/>
    <cellStyle name="Percent 5 2 3 8" xfId="963" xr:uid="{00000000-0005-0000-0000-0000FE280000}"/>
    <cellStyle name="Percent 5 2 3 8 2" xfId="3397" xr:uid="{00000000-0005-0000-0000-0000FF280000}"/>
    <cellStyle name="Percent 5 2 3 8 2 2" xfId="9035" xr:uid="{00000000-0005-0000-0000-000000290000}"/>
    <cellStyle name="Percent 5 2 3 8 3" xfId="6925" xr:uid="{00000000-0005-0000-0000-000001290000}"/>
    <cellStyle name="Percent 5 2 3 9" xfId="1797" xr:uid="{00000000-0005-0000-0000-000002290000}"/>
    <cellStyle name="Percent 5 2 3 9 2" xfId="7745" xr:uid="{00000000-0005-0000-0000-000003290000}"/>
    <cellStyle name="Percent 5 2 4" xfId="211" xr:uid="{00000000-0005-0000-0000-000004290000}"/>
    <cellStyle name="Percent 5 2 4 10" xfId="4315" xr:uid="{00000000-0005-0000-0000-000005290000}"/>
    <cellStyle name="Percent 5 2 4 10 2" xfId="9937" xr:uid="{00000000-0005-0000-0000-000006290000}"/>
    <cellStyle name="Percent 5 2 4 11" xfId="5077" xr:uid="{00000000-0005-0000-0000-000007290000}"/>
    <cellStyle name="Percent 5 2 4 11 2" xfId="10676" xr:uid="{00000000-0005-0000-0000-000008290000}"/>
    <cellStyle name="Percent 5 2 4 12" xfId="5708" xr:uid="{00000000-0005-0000-0000-000009290000}"/>
    <cellStyle name="Percent 5 2 4 12 2" xfId="11045" xr:uid="{00000000-0005-0000-0000-00000A290000}"/>
    <cellStyle name="Percent 5 2 4 13" xfId="6076" xr:uid="{00000000-0005-0000-0000-00000B290000}"/>
    <cellStyle name="Percent 5 2 4 13 2" xfId="11412" xr:uid="{00000000-0005-0000-0000-00000C290000}"/>
    <cellStyle name="Percent 5 2 4 14" xfId="6513" xr:uid="{00000000-0005-0000-0000-00000D290000}"/>
    <cellStyle name="Percent 5 2 4 2" xfId="278" xr:uid="{00000000-0005-0000-0000-00000E290000}"/>
    <cellStyle name="Percent 5 2 4 2 10" xfId="6141" xr:uid="{00000000-0005-0000-0000-00000F290000}"/>
    <cellStyle name="Percent 5 2 4 2 10 2" xfId="11477" xr:uid="{00000000-0005-0000-0000-000010290000}"/>
    <cellStyle name="Percent 5 2 4 2 11" xfId="6578" xr:uid="{00000000-0005-0000-0000-000011290000}"/>
    <cellStyle name="Percent 5 2 4 2 2" xfId="834" xr:uid="{00000000-0005-0000-0000-000012290000}"/>
    <cellStyle name="Percent 5 2 4 2 2 2" xfId="1269" xr:uid="{00000000-0005-0000-0000-000013290000}"/>
    <cellStyle name="Percent 5 2 4 2 2 2 2" xfId="3701" xr:uid="{00000000-0005-0000-0000-000014290000}"/>
    <cellStyle name="Percent 5 2 4 2 2 2 2 2" xfId="9333" xr:uid="{00000000-0005-0000-0000-000015290000}"/>
    <cellStyle name="Percent 5 2 4 2 2 2 3" xfId="7223" xr:uid="{00000000-0005-0000-0000-000016290000}"/>
    <cellStyle name="Percent 5 2 4 2 2 3" xfId="2095" xr:uid="{00000000-0005-0000-0000-000017290000}"/>
    <cellStyle name="Percent 5 2 4 2 2 3 2" xfId="8043" xr:uid="{00000000-0005-0000-0000-000018290000}"/>
    <cellStyle name="Percent 5 2 4 2 2 4" xfId="3268" xr:uid="{00000000-0005-0000-0000-000019290000}"/>
    <cellStyle name="Percent 5 2 4 2 2 4 2" xfId="8913" xr:uid="{00000000-0005-0000-0000-00001A290000}"/>
    <cellStyle name="Percent 5 2 4 2 2 5" xfId="4593" xr:uid="{00000000-0005-0000-0000-00001B290000}"/>
    <cellStyle name="Percent 5 2 4 2 2 5 2" xfId="10215" xr:uid="{00000000-0005-0000-0000-00001C290000}"/>
    <cellStyle name="Percent 5 2 4 2 2 6" xfId="5643" xr:uid="{00000000-0005-0000-0000-00001D290000}"/>
    <cellStyle name="Percent 5 2 4 2 2 6 2" xfId="10980" xr:uid="{00000000-0005-0000-0000-00001E290000}"/>
    <cellStyle name="Percent 5 2 4 2 2 7" xfId="6010" xr:uid="{00000000-0005-0000-0000-00001F290000}"/>
    <cellStyle name="Percent 5 2 4 2 2 7 2" xfId="11347" xr:uid="{00000000-0005-0000-0000-000020290000}"/>
    <cellStyle name="Percent 5 2 4 2 2 8" xfId="6380" xr:uid="{00000000-0005-0000-0000-000021290000}"/>
    <cellStyle name="Percent 5 2 4 2 2 8 2" xfId="11714" xr:uid="{00000000-0005-0000-0000-000022290000}"/>
    <cellStyle name="Percent 5 2 4 2 2 9" xfId="6803" xr:uid="{00000000-0005-0000-0000-000023290000}"/>
    <cellStyle name="Percent 5 2 4 2 3" xfId="1538" xr:uid="{00000000-0005-0000-0000-000024290000}"/>
    <cellStyle name="Percent 5 2 4 2 3 2" xfId="2364" xr:uid="{00000000-0005-0000-0000-000025290000}"/>
    <cellStyle name="Percent 5 2 4 2 3 2 2" xfId="8312" xr:uid="{00000000-0005-0000-0000-000026290000}"/>
    <cellStyle name="Percent 5 2 4 2 3 3" xfId="3970" xr:uid="{00000000-0005-0000-0000-000027290000}"/>
    <cellStyle name="Percent 5 2 4 2 3 3 2" xfId="9602" xr:uid="{00000000-0005-0000-0000-000028290000}"/>
    <cellStyle name="Percent 5 2 4 2 3 4" xfId="4862" xr:uid="{00000000-0005-0000-0000-000029290000}"/>
    <cellStyle name="Percent 5 2 4 2 3 4 2" xfId="10484" xr:uid="{00000000-0005-0000-0000-00002A290000}"/>
    <cellStyle name="Percent 5 2 4 2 3 5" xfId="7492" xr:uid="{00000000-0005-0000-0000-00002B290000}"/>
    <cellStyle name="Percent 5 2 4 2 4" xfId="1048" xr:uid="{00000000-0005-0000-0000-00002C290000}"/>
    <cellStyle name="Percent 5 2 4 2 4 2" xfId="3482" xr:uid="{00000000-0005-0000-0000-00002D290000}"/>
    <cellStyle name="Percent 5 2 4 2 4 2 2" xfId="9120" xr:uid="{00000000-0005-0000-0000-00002E290000}"/>
    <cellStyle name="Percent 5 2 4 2 4 3" xfId="7010" xr:uid="{00000000-0005-0000-0000-00002F290000}"/>
    <cellStyle name="Percent 5 2 4 2 5" xfId="1882" xr:uid="{00000000-0005-0000-0000-000030290000}"/>
    <cellStyle name="Percent 5 2 4 2 5 2" xfId="7830" xr:uid="{00000000-0005-0000-0000-000031290000}"/>
    <cellStyle name="Percent 5 2 4 2 6" xfId="3018" xr:uid="{00000000-0005-0000-0000-000032290000}"/>
    <cellStyle name="Percent 5 2 4 2 6 2" xfId="8676" xr:uid="{00000000-0005-0000-0000-000033290000}"/>
    <cellStyle name="Percent 5 2 4 2 7" xfId="4380" xr:uid="{00000000-0005-0000-0000-000034290000}"/>
    <cellStyle name="Percent 5 2 4 2 7 2" xfId="10002" xr:uid="{00000000-0005-0000-0000-000035290000}"/>
    <cellStyle name="Percent 5 2 4 2 8" xfId="5144" xr:uid="{00000000-0005-0000-0000-000036290000}"/>
    <cellStyle name="Percent 5 2 4 2 8 2" xfId="10741" xr:uid="{00000000-0005-0000-0000-000037290000}"/>
    <cellStyle name="Percent 5 2 4 2 9" xfId="5773" xr:uid="{00000000-0005-0000-0000-000038290000}"/>
    <cellStyle name="Percent 5 2 4 2 9 2" xfId="11110" xr:uid="{00000000-0005-0000-0000-000039290000}"/>
    <cellStyle name="Percent 5 2 4 3" xfId="769" xr:uid="{00000000-0005-0000-0000-00003A290000}"/>
    <cellStyle name="Percent 5 2 4 3 10" xfId="6738" xr:uid="{00000000-0005-0000-0000-00003B290000}"/>
    <cellStyle name="Percent 5 2 4 3 2" xfId="1473" xr:uid="{00000000-0005-0000-0000-00003C290000}"/>
    <cellStyle name="Percent 5 2 4 3 2 2" xfId="2299" xr:uid="{00000000-0005-0000-0000-00003D290000}"/>
    <cellStyle name="Percent 5 2 4 3 2 2 2" xfId="8247" xr:uid="{00000000-0005-0000-0000-00003E290000}"/>
    <cellStyle name="Percent 5 2 4 3 2 3" xfId="3905" xr:uid="{00000000-0005-0000-0000-00003F290000}"/>
    <cellStyle name="Percent 5 2 4 3 2 3 2" xfId="9537" xr:uid="{00000000-0005-0000-0000-000040290000}"/>
    <cellStyle name="Percent 5 2 4 3 2 4" xfId="4797" xr:uid="{00000000-0005-0000-0000-000041290000}"/>
    <cellStyle name="Percent 5 2 4 3 2 4 2" xfId="10419" xr:uid="{00000000-0005-0000-0000-000042290000}"/>
    <cellStyle name="Percent 5 2 4 3 2 5" xfId="7427" xr:uid="{00000000-0005-0000-0000-000043290000}"/>
    <cellStyle name="Percent 5 2 4 3 3" xfId="1172" xr:uid="{00000000-0005-0000-0000-000044290000}"/>
    <cellStyle name="Percent 5 2 4 3 3 2" xfId="3605" xr:uid="{00000000-0005-0000-0000-000045290000}"/>
    <cellStyle name="Percent 5 2 4 3 3 2 2" xfId="9240" xr:uid="{00000000-0005-0000-0000-000046290000}"/>
    <cellStyle name="Percent 5 2 4 3 3 3" xfId="7130" xr:uid="{00000000-0005-0000-0000-000047290000}"/>
    <cellStyle name="Percent 5 2 4 3 4" xfId="2002" xr:uid="{00000000-0005-0000-0000-000048290000}"/>
    <cellStyle name="Percent 5 2 4 3 4 2" xfId="7950" xr:uid="{00000000-0005-0000-0000-000049290000}"/>
    <cellStyle name="Percent 5 2 4 3 5" xfId="3203" xr:uid="{00000000-0005-0000-0000-00004A290000}"/>
    <cellStyle name="Percent 5 2 4 3 5 2" xfId="8848" xr:uid="{00000000-0005-0000-0000-00004B290000}"/>
    <cellStyle name="Percent 5 2 4 3 6" xfId="4500" xr:uid="{00000000-0005-0000-0000-00004C290000}"/>
    <cellStyle name="Percent 5 2 4 3 6 2" xfId="10122" xr:uid="{00000000-0005-0000-0000-00004D290000}"/>
    <cellStyle name="Percent 5 2 4 3 7" xfId="5578" xr:uid="{00000000-0005-0000-0000-00004E290000}"/>
    <cellStyle name="Percent 5 2 4 3 7 2" xfId="10915" xr:uid="{00000000-0005-0000-0000-00004F290000}"/>
    <cellStyle name="Percent 5 2 4 3 8" xfId="5945" xr:uid="{00000000-0005-0000-0000-000050290000}"/>
    <cellStyle name="Percent 5 2 4 3 8 2" xfId="11282" xr:uid="{00000000-0005-0000-0000-000051290000}"/>
    <cellStyle name="Percent 5 2 4 3 9" xfId="6315" xr:uid="{00000000-0005-0000-0000-000052290000}"/>
    <cellStyle name="Percent 5 2 4 3 9 2" xfId="11649" xr:uid="{00000000-0005-0000-0000-000053290000}"/>
    <cellStyle name="Percent 5 2 4 4" xfId="1223" xr:uid="{00000000-0005-0000-0000-000054290000}"/>
    <cellStyle name="Percent 5 2 4 4 2" xfId="2049" xr:uid="{00000000-0005-0000-0000-000055290000}"/>
    <cellStyle name="Percent 5 2 4 4 2 2" xfId="7997" xr:uid="{00000000-0005-0000-0000-000056290000}"/>
    <cellStyle name="Percent 5 2 4 4 3" xfId="3655" xr:uid="{00000000-0005-0000-0000-000057290000}"/>
    <cellStyle name="Percent 5 2 4 4 3 2" xfId="9287" xr:uid="{00000000-0005-0000-0000-000058290000}"/>
    <cellStyle name="Percent 5 2 4 4 4" xfId="4547" xr:uid="{00000000-0005-0000-0000-000059290000}"/>
    <cellStyle name="Percent 5 2 4 4 4 2" xfId="10169" xr:uid="{00000000-0005-0000-0000-00005A290000}"/>
    <cellStyle name="Percent 5 2 4 4 5" xfId="7177" xr:uid="{00000000-0005-0000-0000-00005B290000}"/>
    <cellStyle name="Percent 5 2 4 5" xfId="1323" xr:uid="{00000000-0005-0000-0000-00005C290000}"/>
    <cellStyle name="Percent 5 2 4 5 2" xfId="2149" xr:uid="{00000000-0005-0000-0000-00005D290000}"/>
    <cellStyle name="Percent 5 2 4 5 2 2" xfId="8097" xr:uid="{00000000-0005-0000-0000-00005E290000}"/>
    <cellStyle name="Percent 5 2 4 5 3" xfId="3755" xr:uid="{00000000-0005-0000-0000-00005F290000}"/>
    <cellStyle name="Percent 5 2 4 5 3 2" xfId="9387" xr:uid="{00000000-0005-0000-0000-000060290000}"/>
    <cellStyle name="Percent 5 2 4 5 4" xfId="4647" xr:uid="{00000000-0005-0000-0000-000061290000}"/>
    <cellStyle name="Percent 5 2 4 5 4 2" xfId="10269" xr:uid="{00000000-0005-0000-0000-000062290000}"/>
    <cellStyle name="Percent 5 2 4 5 5" xfId="7277" xr:uid="{00000000-0005-0000-0000-000063290000}"/>
    <cellStyle name="Percent 5 2 4 6" xfId="1385" xr:uid="{00000000-0005-0000-0000-000064290000}"/>
    <cellStyle name="Percent 5 2 4 6 2" xfId="2211" xr:uid="{00000000-0005-0000-0000-000065290000}"/>
    <cellStyle name="Percent 5 2 4 6 2 2" xfId="8159" xr:uid="{00000000-0005-0000-0000-000066290000}"/>
    <cellStyle name="Percent 5 2 4 6 3" xfId="3817" xr:uid="{00000000-0005-0000-0000-000067290000}"/>
    <cellStyle name="Percent 5 2 4 6 3 2" xfId="9449" xr:uid="{00000000-0005-0000-0000-000068290000}"/>
    <cellStyle name="Percent 5 2 4 6 4" xfId="4709" xr:uid="{00000000-0005-0000-0000-000069290000}"/>
    <cellStyle name="Percent 5 2 4 6 4 2" xfId="10331" xr:uid="{00000000-0005-0000-0000-00006A290000}"/>
    <cellStyle name="Percent 5 2 4 6 5" xfId="7339" xr:uid="{00000000-0005-0000-0000-00006B290000}"/>
    <cellStyle name="Percent 5 2 4 7" xfId="983" xr:uid="{00000000-0005-0000-0000-00006C290000}"/>
    <cellStyle name="Percent 5 2 4 7 2" xfId="3417" xr:uid="{00000000-0005-0000-0000-00006D290000}"/>
    <cellStyle name="Percent 5 2 4 7 2 2" xfId="9055" xr:uid="{00000000-0005-0000-0000-00006E290000}"/>
    <cellStyle name="Percent 5 2 4 7 3" xfId="6945" xr:uid="{00000000-0005-0000-0000-00006F290000}"/>
    <cellStyle name="Percent 5 2 4 8" xfId="1817" xr:uid="{00000000-0005-0000-0000-000070290000}"/>
    <cellStyle name="Percent 5 2 4 8 2" xfId="7765" xr:uid="{00000000-0005-0000-0000-000071290000}"/>
    <cellStyle name="Percent 5 2 4 9" xfId="2951" xr:uid="{00000000-0005-0000-0000-000072290000}"/>
    <cellStyle name="Percent 5 2 4 9 2" xfId="8611" xr:uid="{00000000-0005-0000-0000-000073290000}"/>
    <cellStyle name="Percent 5 2 5" xfId="233" xr:uid="{00000000-0005-0000-0000-000074290000}"/>
    <cellStyle name="Percent 5 2 5 10" xfId="6533" xr:uid="{00000000-0005-0000-0000-000075290000}"/>
    <cellStyle name="Percent 5 2 5 2" xfId="789" xr:uid="{00000000-0005-0000-0000-000076290000}"/>
    <cellStyle name="Percent 5 2 5 2 2" xfId="1493" xr:uid="{00000000-0005-0000-0000-000077290000}"/>
    <cellStyle name="Percent 5 2 5 2 2 2" xfId="3925" xr:uid="{00000000-0005-0000-0000-000078290000}"/>
    <cellStyle name="Percent 5 2 5 2 2 2 2" xfId="9557" xr:uid="{00000000-0005-0000-0000-000079290000}"/>
    <cellStyle name="Percent 5 2 5 2 2 3" xfId="7447" xr:uid="{00000000-0005-0000-0000-00007A290000}"/>
    <cellStyle name="Percent 5 2 5 2 3" xfId="2319" xr:uid="{00000000-0005-0000-0000-00007B290000}"/>
    <cellStyle name="Percent 5 2 5 2 3 2" xfId="8267" xr:uid="{00000000-0005-0000-0000-00007C290000}"/>
    <cellStyle name="Percent 5 2 5 2 4" xfId="3223" xr:uid="{00000000-0005-0000-0000-00007D290000}"/>
    <cellStyle name="Percent 5 2 5 2 4 2" xfId="8868" xr:uid="{00000000-0005-0000-0000-00007E290000}"/>
    <cellStyle name="Percent 5 2 5 2 5" xfId="4817" xr:uid="{00000000-0005-0000-0000-00007F290000}"/>
    <cellStyle name="Percent 5 2 5 2 5 2" xfId="10439" xr:uid="{00000000-0005-0000-0000-000080290000}"/>
    <cellStyle name="Percent 5 2 5 2 6" xfId="5598" xr:uid="{00000000-0005-0000-0000-000081290000}"/>
    <cellStyle name="Percent 5 2 5 2 6 2" xfId="10935" xr:uid="{00000000-0005-0000-0000-000082290000}"/>
    <cellStyle name="Percent 5 2 5 2 7" xfId="5965" xr:uid="{00000000-0005-0000-0000-000083290000}"/>
    <cellStyle name="Percent 5 2 5 2 7 2" xfId="11302" xr:uid="{00000000-0005-0000-0000-000084290000}"/>
    <cellStyle name="Percent 5 2 5 2 8" xfId="6335" xr:uid="{00000000-0005-0000-0000-000085290000}"/>
    <cellStyle name="Percent 5 2 5 2 8 2" xfId="11669" xr:uid="{00000000-0005-0000-0000-000086290000}"/>
    <cellStyle name="Percent 5 2 5 2 9" xfId="6758" xr:uid="{00000000-0005-0000-0000-000087290000}"/>
    <cellStyle name="Percent 5 2 5 3" xfId="1003" xr:uid="{00000000-0005-0000-0000-000088290000}"/>
    <cellStyle name="Percent 5 2 5 3 2" xfId="3437" xr:uid="{00000000-0005-0000-0000-000089290000}"/>
    <cellStyle name="Percent 5 2 5 3 2 2" xfId="9075" xr:uid="{00000000-0005-0000-0000-00008A290000}"/>
    <cellStyle name="Percent 5 2 5 3 3" xfId="6965" xr:uid="{00000000-0005-0000-0000-00008B290000}"/>
    <cellStyle name="Percent 5 2 5 4" xfId="1837" xr:uid="{00000000-0005-0000-0000-00008C290000}"/>
    <cellStyle name="Percent 5 2 5 4 2" xfId="7785" xr:uid="{00000000-0005-0000-0000-00008D290000}"/>
    <cellStyle name="Percent 5 2 5 5" xfId="2973" xr:uid="{00000000-0005-0000-0000-00008E290000}"/>
    <cellStyle name="Percent 5 2 5 5 2" xfId="8631" xr:uid="{00000000-0005-0000-0000-00008F290000}"/>
    <cellStyle name="Percent 5 2 5 6" xfId="4335" xr:uid="{00000000-0005-0000-0000-000090290000}"/>
    <cellStyle name="Percent 5 2 5 6 2" xfId="9957" xr:uid="{00000000-0005-0000-0000-000091290000}"/>
    <cellStyle name="Percent 5 2 5 7" xfId="5099" xr:uid="{00000000-0005-0000-0000-000092290000}"/>
    <cellStyle name="Percent 5 2 5 7 2" xfId="10696" xr:uid="{00000000-0005-0000-0000-000093290000}"/>
    <cellStyle name="Percent 5 2 5 8" xfId="5728" xr:uid="{00000000-0005-0000-0000-000094290000}"/>
    <cellStyle name="Percent 5 2 5 8 2" xfId="11065" xr:uid="{00000000-0005-0000-0000-000095290000}"/>
    <cellStyle name="Percent 5 2 5 9" xfId="6096" xr:uid="{00000000-0005-0000-0000-000096290000}"/>
    <cellStyle name="Percent 5 2 5 9 2" xfId="11432" xr:uid="{00000000-0005-0000-0000-000097290000}"/>
    <cellStyle name="Percent 5 2 6" xfId="724" xr:uid="{00000000-0005-0000-0000-000098290000}"/>
    <cellStyle name="Percent 5 2 6 10" xfId="6693" xr:uid="{00000000-0005-0000-0000-000099290000}"/>
    <cellStyle name="Percent 5 2 6 2" xfId="1428" xr:uid="{00000000-0005-0000-0000-00009A290000}"/>
    <cellStyle name="Percent 5 2 6 2 2" xfId="2254" xr:uid="{00000000-0005-0000-0000-00009B290000}"/>
    <cellStyle name="Percent 5 2 6 2 2 2" xfId="8202" xr:uid="{00000000-0005-0000-0000-00009C290000}"/>
    <cellStyle name="Percent 5 2 6 2 3" xfId="3860" xr:uid="{00000000-0005-0000-0000-00009D290000}"/>
    <cellStyle name="Percent 5 2 6 2 3 2" xfId="9492" xr:uid="{00000000-0005-0000-0000-00009E290000}"/>
    <cellStyle name="Percent 5 2 6 2 4" xfId="4752" xr:uid="{00000000-0005-0000-0000-00009F290000}"/>
    <cellStyle name="Percent 5 2 6 2 4 2" xfId="10374" xr:uid="{00000000-0005-0000-0000-0000A0290000}"/>
    <cellStyle name="Percent 5 2 6 2 5" xfId="7382" xr:uid="{00000000-0005-0000-0000-0000A1290000}"/>
    <cellStyle name="Percent 5 2 6 3" xfId="935" xr:uid="{00000000-0005-0000-0000-0000A2290000}"/>
    <cellStyle name="Percent 5 2 6 3 2" xfId="3369" xr:uid="{00000000-0005-0000-0000-0000A3290000}"/>
    <cellStyle name="Percent 5 2 6 3 2 2" xfId="9010" xr:uid="{00000000-0005-0000-0000-0000A4290000}"/>
    <cellStyle name="Percent 5 2 6 3 3" xfId="6900" xr:uid="{00000000-0005-0000-0000-0000A5290000}"/>
    <cellStyle name="Percent 5 2 6 4" xfId="1772" xr:uid="{00000000-0005-0000-0000-0000A6290000}"/>
    <cellStyle name="Percent 5 2 6 4 2" xfId="7720" xr:uid="{00000000-0005-0000-0000-0000A7290000}"/>
    <cellStyle name="Percent 5 2 6 5" xfId="3158" xr:uid="{00000000-0005-0000-0000-0000A8290000}"/>
    <cellStyle name="Percent 5 2 6 5 2" xfId="8803" xr:uid="{00000000-0005-0000-0000-0000A9290000}"/>
    <cellStyle name="Percent 5 2 6 6" xfId="4270" xr:uid="{00000000-0005-0000-0000-0000AA290000}"/>
    <cellStyle name="Percent 5 2 6 6 2" xfId="9892" xr:uid="{00000000-0005-0000-0000-0000AB290000}"/>
    <cellStyle name="Percent 5 2 6 7" xfId="5533" xr:uid="{00000000-0005-0000-0000-0000AC290000}"/>
    <cellStyle name="Percent 5 2 6 7 2" xfId="10870" xr:uid="{00000000-0005-0000-0000-0000AD290000}"/>
    <cellStyle name="Percent 5 2 6 8" xfId="5900" xr:uid="{00000000-0005-0000-0000-0000AE290000}"/>
    <cellStyle name="Percent 5 2 6 8 2" xfId="11237" xr:uid="{00000000-0005-0000-0000-0000AF290000}"/>
    <cellStyle name="Percent 5 2 6 9" xfId="6270" xr:uid="{00000000-0005-0000-0000-0000B0290000}"/>
    <cellStyle name="Percent 5 2 6 9 2" xfId="11604" xr:uid="{00000000-0005-0000-0000-0000B1290000}"/>
    <cellStyle name="Percent 5 2 7" xfId="2898" xr:uid="{00000000-0005-0000-0000-0000B2290000}"/>
    <cellStyle name="Percent 5 2 7 2" xfId="8566" xr:uid="{00000000-0005-0000-0000-0000B3290000}"/>
    <cellStyle name="Percent 5 2 8" xfId="5022" xr:uid="{00000000-0005-0000-0000-0000B4290000}"/>
    <cellStyle name="Percent 5 2 8 2" xfId="10631" xr:uid="{00000000-0005-0000-0000-0000B5290000}"/>
    <cellStyle name="Percent 5 2 9" xfId="5663" xr:uid="{00000000-0005-0000-0000-0000B6290000}"/>
    <cellStyle name="Percent 5 2 9 2" xfId="11000" xr:uid="{00000000-0005-0000-0000-0000B7290000}"/>
    <cellStyle name="Percent 5 3" xfId="171" xr:uid="{00000000-0005-0000-0000-0000B8290000}"/>
    <cellStyle name="Percent 5 3 10" xfId="1360" xr:uid="{00000000-0005-0000-0000-0000B9290000}"/>
    <cellStyle name="Percent 5 3 10 2" xfId="2186" xr:uid="{00000000-0005-0000-0000-0000BA290000}"/>
    <cellStyle name="Percent 5 3 10 2 2" xfId="8134" xr:uid="{00000000-0005-0000-0000-0000BB290000}"/>
    <cellStyle name="Percent 5 3 10 3" xfId="3792" xr:uid="{00000000-0005-0000-0000-0000BC290000}"/>
    <cellStyle name="Percent 5 3 10 3 2" xfId="9424" xr:uid="{00000000-0005-0000-0000-0000BD290000}"/>
    <cellStyle name="Percent 5 3 10 4" xfId="4684" xr:uid="{00000000-0005-0000-0000-0000BE290000}"/>
    <cellStyle name="Percent 5 3 10 4 2" xfId="10306" xr:uid="{00000000-0005-0000-0000-0000BF290000}"/>
    <cellStyle name="Percent 5 3 10 5" xfId="7314" xr:uid="{00000000-0005-0000-0000-0000C0290000}"/>
    <cellStyle name="Percent 5 3 11" xfId="946" xr:uid="{00000000-0005-0000-0000-0000C1290000}"/>
    <cellStyle name="Percent 5 3 11 2" xfId="3380" xr:uid="{00000000-0005-0000-0000-0000C2290000}"/>
    <cellStyle name="Percent 5 3 11 2 2" xfId="9020" xr:uid="{00000000-0005-0000-0000-0000C3290000}"/>
    <cellStyle name="Percent 5 3 11 3" xfId="6910" xr:uid="{00000000-0005-0000-0000-0000C4290000}"/>
    <cellStyle name="Percent 5 3 12" xfId="1782" xr:uid="{00000000-0005-0000-0000-0000C5290000}"/>
    <cellStyle name="Percent 5 3 12 2" xfId="2911" xr:uid="{00000000-0005-0000-0000-0000C6290000}"/>
    <cellStyle name="Percent 5 3 12 2 2" xfId="8576" xr:uid="{00000000-0005-0000-0000-0000C7290000}"/>
    <cellStyle name="Percent 5 3 12 3" xfId="7730" xr:uid="{00000000-0005-0000-0000-0000C8290000}"/>
    <cellStyle name="Percent 5 3 13" xfId="2879" xr:uid="{00000000-0005-0000-0000-0000C9290000}"/>
    <cellStyle name="Percent 5 3 13 2" xfId="8562" xr:uid="{00000000-0005-0000-0000-0000CA290000}"/>
    <cellStyle name="Percent 5 3 14" xfId="4280" xr:uid="{00000000-0005-0000-0000-0000CB290000}"/>
    <cellStyle name="Percent 5 3 14 2" xfId="9902" xr:uid="{00000000-0005-0000-0000-0000CC290000}"/>
    <cellStyle name="Percent 5 3 15" xfId="5037" xr:uid="{00000000-0005-0000-0000-0000CD290000}"/>
    <cellStyle name="Percent 5 3 15 2" xfId="10641" xr:uid="{00000000-0005-0000-0000-0000CE290000}"/>
    <cellStyle name="Percent 5 3 16" xfId="5673" xr:uid="{00000000-0005-0000-0000-0000CF290000}"/>
    <cellStyle name="Percent 5 3 16 2" xfId="11010" xr:uid="{00000000-0005-0000-0000-0000D0290000}"/>
    <cellStyle name="Percent 5 3 17" xfId="6041" xr:uid="{00000000-0005-0000-0000-0000D1290000}"/>
    <cellStyle name="Percent 5 3 17 2" xfId="11377" xr:uid="{00000000-0005-0000-0000-0000D2290000}"/>
    <cellStyle name="Percent 5 3 18" xfId="6478" xr:uid="{00000000-0005-0000-0000-0000D3290000}"/>
    <cellStyle name="Percent 5 3 2" xfId="201" xr:uid="{00000000-0005-0000-0000-0000D4290000}"/>
    <cellStyle name="Percent 5 3 2 10" xfId="2941" xr:uid="{00000000-0005-0000-0000-0000D5290000}"/>
    <cellStyle name="Percent 5 3 2 10 2" xfId="8601" xr:uid="{00000000-0005-0000-0000-0000D6290000}"/>
    <cellStyle name="Percent 5 3 2 11" xfId="4305" xr:uid="{00000000-0005-0000-0000-0000D7290000}"/>
    <cellStyle name="Percent 5 3 2 11 2" xfId="9927" xr:uid="{00000000-0005-0000-0000-0000D8290000}"/>
    <cellStyle name="Percent 5 3 2 12" xfId="5067" xr:uid="{00000000-0005-0000-0000-0000D9290000}"/>
    <cellStyle name="Percent 5 3 2 12 2" xfId="10666" xr:uid="{00000000-0005-0000-0000-0000DA290000}"/>
    <cellStyle name="Percent 5 3 2 13" xfId="5698" xr:uid="{00000000-0005-0000-0000-0000DB290000}"/>
    <cellStyle name="Percent 5 3 2 13 2" xfId="11035" xr:uid="{00000000-0005-0000-0000-0000DC290000}"/>
    <cellStyle name="Percent 5 3 2 14" xfId="6066" xr:uid="{00000000-0005-0000-0000-0000DD290000}"/>
    <cellStyle name="Percent 5 3 2 14 2" xfId="11402" xr:uid="{00000000-0005-0000-0000-0000DE290000}"/>
    <cellStyle name="Percent 5 3 2 15" xfId="6503" xr:uid="{00000000-0005-0000-0000-0000DF290000}"/>
    <cellStyle name="Percent 5 3 2 2" xfId="229" xr:uid="{00000000-0005-0000-0000-0000E0290000}"/>
    <cellStyle name="Percent 5 3 2 2 10" xfId="4331" xr:uid="{00000000-0005-0000-0000-0000E1290000}"/>
    <cellStyle name="Percent 5 3 2 2 10 2" xfId="9953" xr:uid="{00000000-0005-0000-0000-0000E2290000}"/>
    <cellStyle name="Percent 5 3 2 2 11" xfId="5095" xr:uid="{00000000-0005-0000-0000-0000E3290000}"/>
    <cellStyle name="Percent 5 3 2 2 11 2" xfId="10692" xr:uid="{00000000-0005-0000-0000-0000E4290000}"/>
    <cellStyle name="Percent 5 3 2 2 12" xfId="5724" xr:uid="{00000000-0005-0000-0000-0000E5290000}"/>
    <cellStyle name="Percent 5 3 2 2 12 2" xfId="11061" xr:uid="{00000000-0005-0000-0000-0000E6290000}"/>
    <cellStyle name="Percent 5 3 2 2 13" xfId="6092" xr:uid="{00000000-0005-0000-0000-0000E7290000}"/>
    <cellStyle name="Percent 5 3 2 2 13 2" xfId="11428" xr:uid="{00000000-0005-0000-0000-0000E8290000}"/>
    <cellStyle name="Percent 5 3 2 2 14" xfId="6529" xr:uid="{00000000-0005-0000-0000-0000E9290000}"/>
    <cellStyle name="Percent 5 3 2 2 2" xfId="294" xr:uid="{00000000-0005-0000-0000-0000EA290000}"/>
    <cellStyle name="Percent 5 3 2 2 2 10" xfId="6157" xr:uid="{00000000-0005-0000-0000-0000EB290000}"/>
    <cellStyle name="Percent 5 3 2 2 2 10 2" xfId="11493" xr:uid="{00000000-0005-0000-0000-0000EC290000}"/>
    <cellStyle name="Percent 5 3 2 2 2 11" xfId="6594" xr:uid="{00000000-0005-0000-0000-0000ED290000}"/>
    <cellStyle name="Percent 5 3 2 2 2 2" xfId="850" xr:uid="{00000000-0005-0000-0000-0000EE290000}"/>
    <cellStyle name="Percent 5 3 2 2 2 2 2" xfId="1288" xr:uid="{00000000-0005-0000-0000-0000EF290000}"/>
    <cellStyle name="Percent 5 3 2 2 2 2 2 2" xfId="3720" xr:uid="{00000000-0005-0000-0000-0000F0290000}"/>
    <cellStyle name="Percent 5 3 2 2 2 2 2 2 2" xfId="9352" xr:uid="{00000000-0005-0000-0000-0000F1290000}"/>
    <cellStyle name="Percent 5 3 2 2 2 2 2 3" xfId="7242" xr:uid="{00000000-0005-0000-0000-0000F2290000}"/>
    <cellStyle name="Percent 5 3 2 2 2 2 3" xfId="2114" xr:uid="{00000000-0005-0000-0000-0000F3290000}"/>
    <cellStyle name="Percent 5 3 2 2 2 2 3 2" xfId="8062" xr:uid="{00000000-0005-0000-0000-0000F4290000}"/>
    <cellStyle name="Percent 5 3 2 2 2 2 4" xfId="3284" xr:uid="{00000000-0005-0000-0000-0000F5290000}"/>
    <cellStyle name="Percent 5 3 2 2 2 2 4 2" xfId="8929" xr:uid="{00000000-0005-0000-0000-0000F6290000}"/>
    <cellStyle name="Percent 5 3 2 2 2 2 5" xfId="4612" xr:uid="{00000000-0005-0000-0000-0000F7290000}"/>
    <cellStyle name="Percent 5 3 2 2 2 2 5 2" xfId="10234" xr:uid="{00000000-0005-0000-0000-0000F8290000}"/>
    <cellStyle name="Percent 5 3 2 2 2 2 6" xfId="5659" xr:uid="{00000000-0005-0000-0000-0000F9290000}"/>
    <cellStyle name="Percent 5 3 2 2 2 2 6 2" xfId="10996" xr:uid="{00000000-0005-0000-0000-0000FA290000}"/>
    <cellStyle name="Percent 5 3 2 2 2 2 7" xfId="6026" xr:uid="{00000000-0005-0000-0000-0000FB290000}"/>
    <cellStyle name="Percent 5 3 2 2 2 2 7 2" xfId="11363" xr:uid="{00000000-0005-0000-0000-0000FC290000}"/>
    <cellStyle name="Percent 5 3 2 2 2 2 8" xfId="6396" xr:uid="{00000000-0005-0000-0000-0000FD290000}"/>
    <cellStyle name="Percent 5 3 2 2 2 2 8 2" xfId="11730" xr:uid="{00000000-0005-0000-0000-0000FE290000}"/>
    <cellStyle name="Percent 5 3 2 2 2 2 9" xfId="6819" xr:uid="{00000000-0005-0000-0000-0000FF290000}"/>
    <cellStyle name="Percent 5 3 2 2 2 3" xfId="1554" xr:uid="{00000000-0005-0000-0000-0000002A0000}"/>
    <cellStyle name="Percent 5 3 2 2 2 3 2" xfId="2380" xr:uid="{00000000-0005-0000-0000-0000012A0000}"/>
    <cellStyle name="Percent 5 3 2 2 2 3 2 2" xfId="8328" xr:uid="{00000000-0005-0000-0000-0000022A0000}"/>
    <cellStyle name="Percent 5 3 2 2 2 3 3" xfId="3986" xr:uid="{00000000-0005-0000-0000-0000032A0000}"/>
    <cellStyle name="Percent 5 3 2 2 2 3 3 2" xfId="9618" xr:uid="{00000000-0005-0000-0000-0000042A0000}"/>
    <cellStyle name="Percent 5 3 2 2 2 3 4" xfId="4878" xr:uid="{00000000-0005-0000-0000-0000052A0000}"/>
    <cellStyle name="Percent 5 3 2 2 2 3 4 2" xfId="10500" xr:uid="{00000000-0005-0000-0000-0000062A0000}"/>
    <cellStyle name="Percent 5 3 2 2 2 3 5" xfId="7508" xr:uid="{00000000-0005-0000-0000-0000072A0000}"/>
    <cellStyle name="Percent 5 3 2 2 2 4" xfId="1064" xr:uid="{00000000-0005-0000-0000-0000082A0000}"/>
    <cellStyle name="Percent 5 3 2 2 2 4 2" xfId="3498" xr:uid="{00000000-0005-0000-0000-0000092A0000}"/>
    <cellStyle name="Percent 5 3 2 2 2 4 2 2" xfId="9136" xr:uid="{00000000-0005-0000-0000-00000A2A0000}"/>
    <cellStyle name="Percent 5 3 2 2 2 4 3" xfId="7026" xr:uid="{00000000-0005-0000-0000-00000B2A0000}"/>
    <cellStyle name="Percent 5 3 2 2 2 5" xfId="1898" xr:uid="{00000000-0005-0000-0000-00000C2A0000}"/>
    <cellStyle name="Percent 5 3 2 2 2 5 2" xfId="7846" xr:uid="{00000000-0005-0000-0000-00000D2A0000}"/>
    <cellStyle name="Percent 5 3 2 2 2 6" xfId="3034" xr:uid="{00000000-0005-0000-0000-00000E2A0000}"/>
    <cellStyle name="Percent 5 3 2 2 2 6 2" xfId="8692" xr:uid="{00000000-0005-0000-0000-00000F2A0000}"/>
    <cellStyle name="Percent 5 3 2 2 2 7" xfId="4396" xr:uid="{00000000-0005-0000-0000-0000102A0000}"/>
    <cellStyle name="Percent 5 3 2 2 2 7 2" xfId="10018" xr:uid="{00000000-0005-0000-0000-0000112A0000}"/>
    <cellStyle name="Percent 5 3 2 2 2 8" xfId="5160" xr:uid="{00000000-0005-0000-0000-0000122A0000}"/>
    <cellStyle name="Percent 5 3 2 2 2 8 2" xfId="10757" xr:uid="{00000000-0005-0000-0000-0000132A0000}"/>
    <cellStyle name="Percent 5 3 2 2 2 9" xfId="5789" xr:uid="{00000000-0005-0000-0000-0000142A0000}"/>
    <cellStyle name="Percent 5 3 2 2 2 9 2" xfId="11126" xr:uid="{00000000-0005-0000-0000-0000152A0000}"/>
    <cellStyle name="Percent 5 3 2 2 3" xfId="785" xr:uid="{00000000-0005-0000-0000-0000162A0000}"/>
    <cellStyle name="Percent 5 3 2 2 3 10" xfId="6754" xr:uid="{00000000-0005-0000-0000-0000172A0000}"/>
    <cellStyle name="Percent 5 3 2 2 3 2" xfId="1489" xr:uid="{00000000-0005-0000-0000-0000182A0000}"/>
    <cellStyle name="Percent 5 3 2 2 3 2 2" xfId="2315" xr:uid="{00000000-0005-0000-0000-0000192A0000}"/>
    <cellStyle name="Percent 5 3 2 2 3 2 2 2" xfId="8263" xr:uid="{00000000-0005-0000-0000-00001A2A0000}"/>
    <cellStyle name="Percent 5 3 2 2 3 2 3" xfId="3921" xr:uid="{00000000-0005-0000-0000-00001B2A0000}"/>
    <cellStyle name="Percent 5 3 2 2 3 2 3 2" xfId="9553" xr:uid="{00000000-0005-0000-0000-00001C2A0000}"/>
    <cellStyle name="Percent 5 3 2 2 3 2 4" xfId="4813" xr:uid="{00000000-0005-0000-0000-00001D2A0000}"/>
    <cellStyle name="Percent 5 3 2 2 3 2 4 2" xfId="10435" xr:uid="{00000000-0005-0000-0000-00001E2A0000}"/>
    <cellStyle name="Percent 5 3 2 2 3 2 5" xfId="7443" xr:uid="{00000000-0005-0000-0000-00001F2A0000}"/>
    <cellStyle name="Percent 5 3 2 2 3 3" xfId="1184" xr:uid="{00000000-0005-0000-0000-0000202A0000}"/>
    <cellStyle name="Percent 5 3 2 2 3 3 2" xfId="3617" xr:uid="{00000000-0005-0000-0000-0000212A0000}"/>
    <cellStyle name="Percent 5 3 2 2 3 3 2 2" xfId="9251" xr:uid="{00000000-0005-0000-0000-0000222A0000}"/>
    <cellStyle name="Percent 5 3 2 2 3 3 3" xfId="7141" xr:uid="{00000000-0005-0000-0000-0000232A0000}"/>
    <cellStyle name="Percent 5 3 2 2 3 4" xfId="2013" xr:uid="{00000000-0005-0000-0000-0000242A0000}"/>
    <cellStyle name="Percent 5 3 2 2 3 4 2" xfId="7961" xr:uid="{00000000-0005-0000-0000-0000252A0000}"/>
    <cellStyle name="Percent 5 3 2 2 3 5" xfId="3219" xr:uid="{00000000-0005-0000-0000-0000262A0000}"/>
    <cellStyle name="Percent 5 3 2 2 3 5 2" xfId="8864" xr:uid="{00000000-0005-0000-0000-0000272A0000}"/>
    <cellStyle name="Percent 5 3 2 2 3 6" xfId="4511" xr:uid="{00000000-0005-0000-0000-0000282A0000}"/>
    <cellStyle name="Percent 5 3 2 2 3 6 2" xfId="10133" xr:uid="{00000000-0005-0000-0000-0000292A0000}"/>
    <cellStyle name="Percent 5 3 2 2 3 7" xfId="5594" xr:uid="{00000000-0005-0000-0000-00002A2A0000}"/>
    <cellStyle name="Percent 5 3 2 2 3 7 2" xfId="10931" xr:uid="{00000000-0005-0000-0000-00002B2A0000}"/>
    <cellStyle name="Percent 5 3 2 2 3 8" xfId="5961" xr:uid="{00000000-0005-0000-0000-00002C2A0000}"/>
    <cellStyle name="Percent 5 3 2 2 3 8 2" xfId="11298" xr:uid="{00000000-0005-0000-0000-00002D2A0000}"/>
    <cellStyle name="Percent 5 3 2 2 3 9" xfId="6331" xr:uid="{00000000-0005-0000-0000-00002E2A0000}"/>
    <cellStyle name="Percent 5 3 2 2 3 9 2" xfId="11665" xr:uid="{00000000-0005-0000-0000-00002F2A0000}"/>
    <cellStyle name="Percent 5 3 2 2 4" xfId="1250" xr:uid="{00000000-0005-0000-0000-0000302A0000}"/>
    <cellStyle name="Percent 5 3 2 2 4 2" xfId="2076" xr:uid="{00000000-0005-0000-0000-0000312A0000}"/>
    <cellStyle name="Percent 5 3 2 2 4 2 2" xfId="8024" xr:uid="{00000000-0005-0000-0000-0000322A0000}"/>
    <cellStyle name="Percent 5 3 2 2 4 3" xfId="3682" xr:uid="{00000000-0005-0000-0000-0000332A0000}"/>
    <cellStyle name="Percent 5 3 2 2 4 3 2" xfId="9314" xr:uid="{00000000-0005-0000-0000-0000342A0000}"/>
    <cellStyle name="Percent 5 3 2 2 4 4" xfId="4574" xr:uid="{00000000-0005-0000-0000-0000352A0000}"/>
    <cellStyle name="Percent 5 3 2 2 4 4 2" xfId="10196" xr:uid="{00000000-0005-0000-0000-0000362A0000}"/>
    <cellStyle name="Percent 5 3 2 2 4 5" xfId="7204" xr:uid="{00000000-0005-0000-0000-0000372A0000}"/>
    <cellStyle name="Percent 5 3 2 2 5" xfId="1350" xr:uid="{00000000-0005-0000-0000-0000382A0000}"/>
    <cellStyle name="Percent 5 3 2 2 5 2" xfId="2176" xr:uid="{00000000-0005-0000-0000-0000392A0000}"/>
    <cellStyle name="Percent 5 3 2 2 5 2 2" xfId="8124" xr:uid="{00000000-0005-0000-0000-00003A2A0000}"/>
    <cellStyle name="Percent 5 3 2 2 5 3" xfId="3782" xr:uid="{00000000-0005-0000-0000-00003B2A0000}"/>
    <cellStyle name="Percent 5 3 2 2 5 3 2" xfId="9414" xr:uid="{00000000-0005-0000-0000-00003C2A0000}"/>
    <cellStyle name="Percent 5 3 2 2 5 4" xfId="4674" xr:uid="{00000000-0005-0000-0000-00003D2A0000}"/>
    <cellStyle name="Percent 5 3 2 2 5 4 2" xfId="10296" xr:uid="{00000000-0005-0000-0000-00003E2A0000}"/>
    <cellStyle name="Percent 5 3 2 2 5 5" xfId="7304" xr:uid="{00000000-0005-0000-0000-00003F2A0000}"/>
    <cellStyle name="Percent 5 3 2 2 6" xfId="1412" xr:uid="{00000000-0005-0000-0000-0000402A0000}"/>
    <cellStyle name="Percent 5 3 2 2 6 2" xfId="2238" xr:uid="{00000000-0005-0000-0000-0000412A0000}"/>
    <cellStyle name="Percent 5 3 2 2 6 2 2" xfId="8186" xr:uid="{00000000-0005-0000-0000-0000422A0000}"/>
    <cellStyle name="Percent 5 3 2 2 6 3" xfId="3844" xr:uid="{00000000-0005-0000-0000-0000432A0000}"/>
    <cellStyle name="Percent 5 3 2 2 6 3 2" xfId="9476" xr:uid="{00000000-0005-0000-0000-0000442A0000}"/>
    <cellStyle name="Percent 5 3 2 2 6 4" xfId="4736" xr:uid="{00000000-0005-0000-0000-0000452A0000}"/>
    <cellStyle name="Percent 5 3 2 2 6 4 2" xfId="10358" xr:uid="{00000000-0005-0000-0000-0000462A0000}"/>
    <cellStyle name="Percent 5 3 2 2 6 5" xfId="7366" xr:uid="{00000000-0005-0000-0000-0000472A0000}"/>
    <cellStyle name="Percent 5 3 2 2 7" xfId="999" xr:uid="{00000000-0005-0000-0000-0000482A0000}"/>
    <cellStyle name="Percent 5 3 2 2 7 2" xfId="3433" xr:uid="{00000000-0005-0000-0000-0000492A0000}"/>
    <cellStyle name="Percent 5 3 2 2 7 2 2" xfId="9071" xr:uid="{00000000-0005-0000-0000-00004A2A0000}"/>
    <cellStyle name="Percent 5 3 2 2 7 3" xfId="6961" xr:uid="{00000000-0005-0000-0000-00004B2A0000}"/>
    <cellStyle name="Percent 5 3 2 2 8" xfId="1833" xr:uid="{00000000-0005-0000-0000-00004C2A0000}"/>
    <cellStyle name="Percent 5 3 2 2 8 2" xfId="7781" xr:uid="{00000000-0005-0000-0000-00004D2A0000}"/>
    <cellStyle name="Percent 5 3 2 2 9" xfId="2969" xr:uid="{00000000-0005-0000-0000-00004E2A0000}"/>
    <cellStyle name="Percent 5 3 2 2 9 2" xfId="8627" xr:uid="{00000000-0005-0000-0000-00004F2A0000}"/>
    <cellStyle name="Percent 5 3 2 3" xfId="268" xr:uid="{00000000-0005-0000-0000-0000502A0000}"/>
    <cellStyle name="Percent 5 3 2 3 10" xfId="6131" xr:uid="{00000000-0005-0000-0000-0000512A0000}"/>
    <cellStyle name="Percent 5 3 2 3 10 2" xfId="11467" xr:uid="{00000000-0005-0000-0000-0000522A0000}"/>
    <cellStyle name="Percent 5 3 2 3 11" xfId="6568" xr:uid="{00000000-0005-0000-0000-0000532A0000}"/>
    <cellStyle name="Percent 5 3 2 3 2" xfId="824" xr:uid="{00000000-0005-0000-0000-0000542A0000}"/>
    <cellStyle name="Percent 5 3 2 3 2 2" xfId="1266" xr:uid="{00000000-0005-0000-0000-0000552A0000}"/>
    <cellStyle name="Percent 5 3 2 3 2 2 2" xfId="3698" xr:uid="{00000000-0005-0000-0000-0000562A0000}"/>
    <cellStyle name="Percent 5 3 2 3 2 2 2 2" xfId="9330" xr:uid="{00000000-0005-0000-0000-0000572A0000}"/>
    <cellStyle name="Percent 5 3 2 3 2 2 3" xfId="7220" xr:uid="{00000000-0005-0000-0000-0000582A0000}"/>
    <cellStyle name="Percent 5 3 2 3 2 3" xfId="2092" xr:uid="{00000000-0005-0000-0000-0000592A0000}"/>
    <cellStyle name="Percent 5 3 2 3 2 3 2" xfId="8040" xr:uid="{00000000-0005-0000-0000-00005A2A0000}"/>
    <cellStyle name="Percent 5 3 2 3 2 4" xfId="3258" xr:uid="{00000000-0005-0000-0000-00005B2A0000}"/>
    <cellStyle name="Percent 5 3 2 3 2 4 2" xfId="8903" xr:uid="{00000000-0005-0000-0000-00005C2A0000}"/>
    <cellStyle name="Percent 5 3 2 3 2 5" xfId="4590" xr:uid="{00000000-0005-0000-0000-00005D2A0000}"/>
    <cellStyle name="Percent 5 3 2 3 2 5 2" xfId="10212" xr:uid="{00000000-0005-0000-0000-00005E2A0000}"/>
    <cellStyle name="Percent 5 3 2 3 2 6" xfId="5633" xr:uid="{00000000-0005-0000-0000-00005F2A0000}"/>
    <cellStyle name="Percent 5 3 2 3 2 6 2" xfId="10970" xr:uid="{00000000-0005-0000-0000-0000602A0000}"/>
    <cellStyle name="Percent 5 3 2 3 2 7" xfId="6000" xr:uid="{00000000-0005-0000-0000-0000612A0000}"/>
    <cellStyle name="Percent 5 3 2 3 2 7 2" xfId="11337" xr:uid="{00000000-0005-0000-0000-0000622A0000}"/>
    <cellStyle name="Percent 5 3 2 3 2 8" xfId="6370" xr:uid="{00000000-0005-0000-0000-0000632A0000}"/>
    <cellStyle name="Percent 5 3 2 3 2 8 2" xfId="11704" xr:uid="{00000000-0005-0000-0000-0000642A0000}"/>
    <cellStyle name="Percent 5 3 2 3 2 9" xfId="6793" xr:uid="{00000000-0005-0000-0000-0000652A0000}"/>
    <cellStyle name="Percent 5 3 2 3 3" xfId="1528" xr:uid="{00000000-0005-0000-0000-0000662A0000}"/>
    <cellStyle name="Percent 5 3 2 3 3 2" xfId="2354" xr:uid="{00000000-0005-0000-0000-0000672A0000}"/>
    <cellStyle name="Percent 5 3 2 3 3 2 2" xfId="8302" xr:uid="{00000000-0005-0000-0000-0000682A0000}"/>
    <cellStyle name="Percent 5 3 2 3 3 3" xfId="3960" xr:uid="{00000000-0005-0000-0000-0000692A0000}"/>
    <cellStyle name="Percent 5 3 2 3 3 3 2" xfId="9592" xr:uid="{00000000-0005-0000-0000-00006A2A0000}"/>
    <cellStyle name="Percent 5 3 2 3 3 4" xfId="4852" xr:uid="{00000000-0005-0000-0000-00006B2A0000}"/>
    <cellStyle name="Percent 5 3 2 3 3 4 2" xfId="10474" xr:uid="{00000000-0005-0000-0000-00006C2A0000}"/>
    <cellStyle name="Percent 5 3 2 3 3 5" xfId="7482" xr:uid="{00000000-0005-0000-0000-00006D2A0000}"/>
    <cellStyle name="Percent 5 3 2 3 4" xfId="1038" xr:uid="{00000000-0005-0000-0000-00006E2A0000}"/>
    <cellStyle name="Percent 5 3 2 3 4 2" xfId="3472" xr:uid="{00000000-0005-0000-0000-00006F2A0000}"/>
    <cellStyle name="Percent 5 3 2 3 4 2 2" xfId="9110" xr:uid="{00000000-0005-0000-0000-0000702A0000}"/>
    <cellStyle name="Percent 5 3 2 3 4 3" xfId="7000" xr:uid="{00000000-0005-0000-0000-0000712A0000}"/>
    <cellStyle name="Percent 5 3 2 3 5" xfId="1872" xr:uid="{00000000-0005-0000-0000-0000722A0000}"/>
    <cellStyle name="Percent 5 3 2 3 5 2" xfId="7820" xr:uid="{00000000-0005-0000-0000-0000732A0000}"/>
    <cellStyle name="Percent 5 3 2 3 6" xfId="3008" xr:uid="{00000000-0005-0000-0000-0000742A0000}"/>
    <cellStyle name="Percent 5 3 2 3 6 2" xfId="8666" xr:uid="{00000000-0005-0000-0000-0000752A0000}"/>
    <cellStyle name="Percent 5 3 2 3 7" xfId="4370" xr:uid="{00000000-0005-0000-0000-0000762A0000}"/>
    <cellStyle name="Percent 5 3 2 3 7 2" xfId="9992" xr:uid="{00000000-0005-0000-0000-0000772A0000}"/>
    <cellStyle name="Percent 5 3 2 3 8" xfId="5134" xr:uid="{00000000-0005-0000-0000-0000782A0000}"/>
    <cellStyle name="Percent 5 3 2 3 8 2" xfId="10731" xr:uid="{00000000-0005-0000-0000-0000792A0000}"/>
    <cellStyle name="Percent 5 3 2 3 9" xfId="5763" xr:uid="{00000000-0005-0000-0000-00007A2A0000}"/>
    <cellStyle name="Percent 5 3 2 3 9 2" xfId="11100" xr:uid="{00000000-0005-0000-0000-00007B2A0000}"/>
    <cellStyle name="Percent 5 3 2 4" xfId="759" xr:uid="{00000000-0005-0000-0000-00007C2A0000}"/>
    <cellStyle name="Percent 5 3 2 4 10" xfId="6728" xr:uid="{00000000-0005-0000-0000-00007D2A0000}"/>
    <cellStyle name="Percent 5 3 2 4 2" xfId="1463" xr:uid="{00000000-0005-0000-0000-00007E2A0000}"/>
    <cellStyle name="Percent 5 3 2 4 2 2" xfId="2289" xr:uid="{00000000-0005-0000-0000-00007F2A0000}"/>
    <cellStyle name="Percent 5 3 2 4 2 2 2" xfId="8237" xr:uid="{00000000-0005-0000-0000-0000802A0000}"/>
    <cellStyle name="Percent 5 3 2 4 2 3" xfId="3895" xr:uid="{00000000-0005-0000-0000-0000812A0000}"/>
    <cellStyle name="Percent 5 3 2 4 2 3 2" xfId="9527" xr:uid="{00000000-0005-0000-0000-0000822A0000}"/>
    <cellStyle name="Percent 5 3 2 4 2 4" xfId="4787" xr:uid="{00000000-0005-0000-0000-0000832A0000}"/>
    <cellStyle name="Percent 5 3 2 4 2 4 2" xfId="10409" xr:uid="{00000000-0005-0000-0000-0000842A0000}"/>
    <cellStyle name="Percent 5 3 2 4 2 5" xfId="7417" xr:uid="{00000000-0005-0000-0000-0000852A0000}"/>
    <cellStyle name="Percent 5 3 2 4 3" xfId="1177" xr:uid="{00000000-0005-0000-0000-0000862A0000}"/>
    <cellStyle name="Percent 5 3 2 4 3 2" xfId="3610" xr:uid="{00000000-0005-0000-0000-0000872A0000}"/>
    <cellStyle name="Percent 5 3 2 4 3 2 2" xfId="9244" xr:uid="{00000000-0005-0000-0000-0000882A0000}"/>
    <cellStyle name="Percent 5 3 2 4 3 3" xfId="7134" xr:uid="{00000000-0005-0000-0000-0000892A0000}"/>
    <cellStyle name="Percent 5 3 2 4 4" xfId="2006" xr:uid="{00000000-0005-0000-0000-00008A2A0000}"/>
    <cellStyle name="Percent 5 3 2 4 4 2" xfId="7954" xr:uid="{00000000-0005-0000-0000-00008B2A0000}"/>
    <cellStyle name="Percent 5 3 2 4 5" xfId="3193" xr:uid="{00000000-0005-0000-0000-00008C2A0000}"/>
    <cellStyle name="Percent 5 3 2 4 5 2" xfId="8838" xr:uid="{00000000-0005-0000-0000-00008D2A0000}"/>
    <cellStyle name="Percent 5 3 2 4 6" xfId="4504" xr:uid="{00000000-0005-0000-0000-00008E2A0000}"/>
    <cellStyle name="Percent 5 3 2 4 6 2" xfId="10126" xr:uid="{00000000-0005-0000-0000-00008F2A0000}"/>
    <cellStyle name="Percent 5 3 2 4 7" xfId="5568" xr:uid="{00000000-0005-0000-0000-0000902A0000}"/>
    <cellStyle name="Percent 5 3 2 4 7 2" xfId="10905" xr:uid="{00000000-0005-0000-0000-0000912A0000}"/>
    <cellStyle name="Percent 5 3 2 4 8" xfId="5935" xr:uid="{00000000-0005-0000-0000-0000922A0000}"/>
    <cellStyle name="Percent 5 3 2 4 8 2" xfId="11272" xr:uid="{00000000-0005-0000-0000-0000932A0000}"/>
    <cellStyle name="Percent 5 3 2 4 9" xfId="6305" xr:uid="{00000000-0005-0000-0000-0000942A0000}"/>
    <cellStyle name="Percent 5 3 2 4 9 2" xfId="11639" xr:uid="{00000000-0005-0000-0000-0000952A0000}"/>
    <cellStyle name="Percent 5 3 2 5" xfId="1212" xr:uid="{00000000-0005-0000-0000-0000962A0000}"/>
    <cellStyle name="Percent 5 3 2 5 2" xfId="2038" xr:uid="{00000000-0005-0000-0000-0000972A0000}"/>
    <cellStyle name="Percent 5 3 2 5 2 2" xfId="7986" xr:uid="{00000000-0005-0000-0000-0000982A0000}"/>
    <cellStyle name="Percent 5 3 2 5 3" xfId="3644" xr:uid="{00000000-0005-0000-0000-0000992A0000}"/>
    <cellStyle name="Percent 5 3 2 5 3 2" xfId="9276" xr:uid="{00000000-0005-0000-0000-00009A2A0000}"/>
    <cellStyle name="Percent 5 3 2 5 4" xfId="4536" xr:uid="{00000000-0005-0000-0000-00009B2A0000}"/>
    <cellStyle name="Percent 5 3 2 5 4 2" xfId="10158" xr:uid="{00000000-0005-0000-0000-00009C2A0000}"/>
    <cellStyle name="Percent 5 3 2 5 5" xfId="7166" xr:uid="{00000000-0005-0000-0000-00009D2A0000}"/>
    <cellStyle name="Percent 5 3 2 6" xfId="1312" xr:uid="{00000000-0005-0000-0000-00009E2A0000}"/>
    <cellStyle name="Percent 5 3 2 6 2" xfId="2138" xr:uid="{00000000-0005-0000-0000-00009F2A0000}"/>
    <cellStyle name="Percent 5 3 2 6 2 2" xfId="8086" xr:uid="{00000000-0005-0000-0000-0000A02A0000}"/>
    <cellStyle name="Percent 5 3 2 6 3" xfId="3744" xr:uid="{00000000-0005-0000-0000-0000A12A0000}"/>
    <cellStyle name="Percent 5 3 2 6 3 2" xfId="9376" xr:uid="{00000000-0005-0000-0000-0000A22A0000}"/>
    <cellStyle name="Percent 5 3 2 6 4" xfId="4636" xr:uid="{00000000-0005-0000-0000-0000A32A0000}"/>
    <cellStyle name="Percent 5 3 2 6 4 2" xfId="10258" xr:uid="{00000000-0005-0000-0000-0000A42A0000}"/>
    <cellStyle name="Percent 5 3 2 6 5" xfId="7266" xr:uid="{00000000-0005-0000-0000-0000A52A0000}"/>
    <cellStyle name="Percent 5 3 2 7" xfId="1374" xr:uid="{00000000-0005-0000-0000-0000A62A0000}"/>
    <cellStyle name="Percent 5 3 2 7 2" xfId="2200" xr:uid="{00000000-0005-0000-0000-0000A72A0000}"/>
    <cellStyle name="Percent 5 3 2 7 2 2" xfId="8148" xr:uid="{00000000-0005-0000-0000-0000A82A0000}"/>
    <cellStyle name="Percent 5 3 2 7 3" xfId="3806" xr:uid="{00000000-0005-0000-0000-0000A92A0000}"/>
    <cellStyle name="Percent 5 3 2 7 3 2" xfId="9438" xr:uid="{00000000-0005-0000-0000-0000AA2A0000}"/>
    <cellStyle name="Percent 5 3 2 7 4" xfId="4698" xr:uid="{00000000-0005-0000-0000-0000AB2A0000}"/>
    <cellStyle name="Percent 5 3 2 7 4 2" xfId="10320" xr:uid="{00000000-0005-0000-0000-0000AC2A0000}"/>
    <cellStyle name="Percent 5 3 2 7 5" xfId="7328" xr:uid="{00000000-0005-0000-0000-0000AD2A0000}"/>
    <cellStyle name="Percent 5 3 2 8" xfId="973" xr:uid="{00000000-0005-0000-0000-0000AE2A0000}"/>
    <cellStyle name="Percent 5 3 2 8 2" xfId="3407" xr:uid="{00000000-0005-0000-0000-0000AF2A0000}"/>
    <cellStyle name="Percent 5 3 2 8 2 2" xfId="9045" xr:uid="{00000000-0005-0000-0000-0000B02A0000}"/>
    <cellStyle name="Percent 5 3 2 8 3" xfId="6935" xr:uid="{00000000-0005-0000-0000-0000B12A0000}"/>
    <cellStyle name="Percent 5 3 2 9" xfId="1807" xr:uid="{00000000-0005-0000-0000-0000B22A0000}"/>
    <cellStyle name="Percent 5 3 2 9 2" xfId="7755" xr:uid="{00000000-0005-0000-0000-0000B32A0000}"/>
    <cellStyle name="Percent 5 3 3" xfId="184" xr:uid="{00000000-0005-0000-0000-0000B42A0000}"/>
    <cellStyle name="Percent 5 3 3 10" xfId="4291" xr:uid="{00000000-0005-0000-0000-0000B52A0000}"/>
    <cellStyle name="Percent 5 3 3 10 2" xfId="9913" xr:uid="{00000000-0005-0000-0000-0000B62A0000}"/>
    <cellStyle name="Percent 5 3 3 11" xfId="5050" xr:uid="{00000000-0005-0000-0000-0000B72A0000}"/>
    <cellStyle name="Percent 5 3 3 11 2" xfId="10652" xr:uid="{00000000-0005-0000-0000-0000B82A0000}"/>
    <cellStyle name="Percent 5 3 3 12" xfId="5684" xr:uid="{00000000-0005-0000-0000-0000B92A0000}"/>
    <cellStyle name="Percent 5 3 3 12 2" xfId="11021" xr:uid="{00000000-0005-0000-0000-0000BA2A0000}"/>
    <cellStyle name="Percent 5 3 3 13" xfId="6052" xr:uid="{00000000-0005-0000-0000-0000BB2A0000}"/>
    <cellStyle name="Percent 5 3 3 13 2" xfId="11388" xr:uid="{00000000-0005-0000-0000-0000BC2A0000}"/>
    <cellStyle name="Percent 5 3 3 14" xfId="6489" xr:uid="{00000000-0005-0000-0000-0000BD2A0000}"/>
    <cellStyle name="Percent 5 3 3 2" xfId="254" xr:uid="{00000000-0005-0000-0000-0000BE2A0000}"/>
    <cellStyle name="Percent 5 3 3 2 10" xfId="6117" xr:uid="{00000000-0005-0000-0000-0000BF2A0000}"/>
    <cellStyle name="Percent 5 3 3 2 10 2" xfId="11453" xr:uid="{00000000-0005-0000-0000-0000C02A0000}"/>
    <cellStyle name="Percent 5 3 3 2 11" xfId="6554" xr:uid="{00000000-0005-0000-0000-0000C12A0000}"/>
    <cellStyle name="Percent 5 3 3 2 2" xfId="810" xr:uid="{00000000-0005-0000-0000-0000C22A0000}"/>
    <cellStyle name="Percent 5 3 3 2 2 2" xfId="1282" xr:uid="{00000000-0005-0000-0000-0000C32A0000}"/>
    <cellStyle name="Percent 5 3 3 2 2 2 2" xfId="3714" xr:uid="{00000000-0005-0000-0000-0000C42A0000}"/>
    <cellStyle name="Percent 5 3 3 2 2 2 2 2" xfId="9346" xr:uid="{00000000-0005-0000-0000-0000C52A0000}"/>
    <cellStyle name="Percent 5 3 3 2 2 2 3" xfId="7236" xr:uid="{00000000-0005-0000-0000-0000C62A0000}"/>
    <cellStyle name="Percent 5 3 3 2 2 3" xfId="2108" xr:uid="{00000000-0005-0000-0000-0000C72A0000}"/>
    <cellStyle name="Percent 5 3 3 2 2 3 2" xfId="8056" xr:uid="{00000000-0005-0000-0000-0000C82A0000}"/>
    <cellStyle name="Percent 5 3 3 2 2 4" xfId="3244" xr:uid="{00000000-0005-0000-0000-0000C92A0000}"/>
    <cellStyle name="Percent 5 3 3 2 2 4 2" xfId="8889" xr:uid="{00000000-0005-0000-0000-0000CA2A0000}"/>
    <cellStyle name="Percent 5 3 3 2 2 5" xfId="4606" xr:uid="{00000000-0005-0000-0000-0000CB2A0000}"/>
    <cellStyle name="Percent 5 3 3 2 2 5 2" xfId="10228" xr:uid="{00000000-0005-0000-0000-0000CC2A0000}"/>
    <cellStyle name="Percent 5 3 3 2 2 6" xfId="5619" xr:uid="{00000000-0005-0000-0000-0000CD2A0000}"/>
    <cellStyle name="Percent 5 3 3 2 2 6 2" xfId="10956" xr:uid="{00000000-0005-0000-0000-0000CE2A0000}"/>
    <cellStyle name="Percent 5 3 3 2 2 7" xfId="5986" xr:uid="{00000000-0005-0000-0000-0000CF2A0000}"/>
    <cellStyle name="Percent 5 3 3 2 2 7 2" xfId="11323" xr:uid="{00000000-0005-0000-0000-0000D02A0000}"/>
    <cellStyle name="Percent 5 3 3 2 2 8" xfId="6356" xr:uid="{00000000-0005-0000-0000-0000D12A0000}"/>
    <cellStyle name="Percent 5 3 3 2 2 8 2" xfId="11690" xr:uid="{00000000-0005-0000-0000-0000D22A0000}"/>
    <cellStyle name="Percent 5 3 3 2 2 9" xfId="6779" xr:uid="{00000000-0005-0000-0000-0000D32A0000}"/>
    <cellStyle name="Percent 5 3 3 2 3" xfId="1514" xr:uid="{00000000-0005-0000-0000-0000D42A0000}"/>
    <cellStyle name="Percent 5 3 3 2 3 2" xfId="2340" xr:uid="{00000000-0005-0000-0000-0000D52A0000}"/>
    <cellStyle name="Percent 5 3 3 2 3 2 2" xfId="8288" xr:uid="{00000000-0005-0000-0000-0000D62A0000}"/>
    <cellStyle name="Percent 5 3 3 2 3 3" xfId="3946" xr:uid="{00000000-0005-0000-0000-0000D72A0000}"/>
    <cellStyle name="Percent 5 3 3 2 3 3 2" xfId="9578" xr:uid="{00000000-0005-0000-0000-0000D82A0000}"/>
    <cellStyle name="Percent 5 3 3 2 3 4" xfId="4838" xr:uid="{00000000-0005-0000-0000-0000D92A0000}"/>
    <cellStyle name="Percent 5 3 3 2 3 4 2" xfId="10460" xr:uid="{00000000-0005-0000-0000-0000DA2A0000}"/>
    <cellStyle name="Percent 5 3 3 2 3 5" xfId="7468" xr:uid="{00000000-0005-0000-0000-0000DB2A0000}"/>
    <cellStyle name="Percent 5 3 3 2 4" xfId="1024" xr:uid="{00000000-0005-0000-0000-0000DC2A0000}"/>
    <cellStyle name="Percent 5 3 3 2 4 2" xfId="3458" xr:uid="{00000000-0005-0000-0000-0000DD2A0000}"/>
    <cellStyle name="Percent 5 3 3 2 4 2 2" xfId="9096" xr:uid="{00000000-0005-0000-0000-0000DE2A0000}"/>
    <cellStyle name="Percent 5 3 3 2 4 3" xfId="6986" xr:uid="{00000000-0005-0000-0000-0000DF2A0000}"/>
    <cellStyle name="Percent 5 3 3 2 5" xfId="1858" xr:uid="{00000000-0005-0000-0000-0000E02A0000}"/>
    <cellStyle name="Percent 5 3 3 2 5 2" xfId="7806" xr:uid="{00000000-0005-0000-0000-0000E12A0000}"/>
    <cellStyle name="Percent 5 3 3 2 6" xfId="2994" xr:uid="{00000000-0005-0000-0000-0000E22A0000}"/>
    <cellStyle name="Percent 5 3 3 2 6 2" xfId="8652" xr:uid="{00000000-0005-0000-0000-0000E32A0000}"/>
    <cellStyle name="Percent 5 3 3 2 7" xfId="4356" xr:uid="{00000000-0005-0000-0000-0000E42A0000}"/>
    <cellStyle name="Percent 5 3 3 2 7 2" xfId="9978" xr:uid="{00000000-0005-0000-0000-0000E52A0000}"/>
    <cellStyle name="Percent 5 3 3 2 8" xfId="5120" xr:uid="{00000000-0005-0000-0000-0000E62A0000}"/>
    <cellStyle name="Percent 5 3 3 2 8 2" xfId="10717" xr:uid="{00000000-0005-0000-0000-0000E72A0000}"/>
    <cellStyle name="Percent 5 3 3 2 9" xfId="5749" xr:uid="{00000000-0005-0000-0000-0000E82A0000}"/>
    <cellStyle name="Percent 5 3 3 2 9 2" xfId="11086" xr:uid="{00000000-0005-0000-0000-0000E92A0000}"/>
    <cellStyle name="Percent 5 3 3 3" xfId="745" xr:uid="{00000000-0005-0000-0000-0000EA2A0000}"/>
    <cellStyle name="Percent 5 3 3 3 10" xfId="6714" xr:uid="{00000000-0005-0000-0000-0000EB2A0000}"/>
    <cellStyle name="Percent 5 3 3 3 2" xfId="1449" xr:uid="{00000000-0005-0000-0000-0000EC2A0000}"/>
    <cellStyle name="Percent 5 3 3 3 2 2" xfId="2275" xr:uid="{00000000-0005-0000-0000-0000ED2A0000}"/>
    <cellStyle name="Percent 5 3 3 3 2 2 2" xfId="8223" xr:uid="{00000000-0005-0000-0000-0000EE2A0000}"/>
    <cellStyle name="Percent 5 3 3 3 2 3" xfId="3881" xr:uid="{00000000-0005-0000-0000-0000EF2A0000}"/>
    <cellStyle name="Percent 5 3 3 3 2 3 2" xfId="9513" xr:uid="{00000000-0005-0000-0000-0000F02A0000}"/>
    <cellStyle name="Percent 5 3 3 3 2 4" xfId="4773" xr:uid="{00000000-0005-0000-0000-0000F12A0000}"/>
    <cellStyle name="Percent 5 3 3 3 2 4 2" xfId="10395" xr:uid="{00000000-0005-0000-0000-0000F22A0000}"/>
    <cellStyle name="Percent 5 3 3 3 2 5" xfId="7403" xr:uid="{00000000-0005-0000-0000-0000F32A0000}"/>
    <cellStyle name="Percent 5 3 3 3 3" xfId="1168" xr:uid="{00000000-0005-0000-0000-0000F42A0000}"/>
    <cellStyle name="Percent 5 3 3 3 3 2" xfId="3601" xr:uid="{00000000-0005-0000-0000-0000F52A0000}"/>
    <cellStyle name="Percent 5 3 3 3 3 2 2" xfId="9237" xr:uid="{00000000-0005-0000-0000-0000F62A0000}"/>
    <cellStyle name="Percent 5 3 3 3 3 3" xfId="7127" xr:uid="{00000000-0005-0000-0000-0000F72A0000}"/>
    <cellStyle name="Percent 5 3 3 3 4" xfId="1999" xr:uid="{00000000-0005-0000-0000-0000F82A0000}"/>
    <cellStyle name="Percent 5 3 3 3 4 2" xfId="7947" xr:uid="{00000000-0005-0000-0000-0000F92A0000}"/>
    <cellStyle name="Percent 5 3 3 3 5" xfId="3179" xr:uid="{00000000-0005-0000-0000-0000FA2A0000}"/>
    <cellStyle name="Percent 5 3 3 3 5 2" xfId="8824" xr:uid="{00000000-0005-0000-0000-0000FB2A0000}"/>
    <cellStyle name="Percent 5 3 3 3 6" xfId="4497" xr:uid="{00000000-0005-0000-0000-0000FC2A0000}"/>
    <cellStyle name="Percent 5 3 3 3 6 2" xfId="10119" xr:uid="{00000000-0005-0000-0000-0000FD2A0000}"/>
    <cellStyle name="Percent 5 3 3 3 7" xfId="5554" xr:uid="{00000000-0005-0000-0000-0000FE2A0000}"/>
    <cellStyle name="Percent 5 3 3 3 7 2" xfId="10891" xr:uid="{00000000-0005-0000-0000-0000FF2A0000}"/>
    <cellStyle name="Percent 5 3 3 3 8" xfId="5921" xr:uid="{00000000-0005-0000-0000-0000002B0000}"/>
    <cellStyle name="Percent 5 3 3 3 8 2" xfId="11258" xr:uid="{00000000-0005-0000-0000-0000012B0000}"/>
    <cellStyle name="Percent 5 3 3 3 9" xfId="6291" xr:uid="{00000000-0005-0000-0000-0000022B0000}"/>
    <cellStyle name="Percent 5 3 3 3 9 2" xfId="11625" xr:uid="{00000000-0005-0000-0000-0000032B0000}"/>
    <cellStyle name="Percent 5 3 3 4" xfId="1236" xr:uid="{00000000-0005-0000-0000-0000042B0000}"/>
    <cellStyle name="Percent 5 3 3 4 2" xfId="2062" xr:uid="{00000000-0005-0000-0000-0000052B0000}"/>
    <cellStyle name="Percent 5 3 3 4 2 2" xfId="8010" xr:uid="{00000000-0005-0000-0000-0000062B0000}"/>
    <cellStyle name="Percent 5 3 3 4 3" xfId="3668" xr:uid="{00000000-0005-0000-0000-0000072B0000}"/>
    <cellStyle name="Percent 5 3 3 4 3 2" xfId="9300" xr:uid="{00000000-0005-0000-0000-0000082B0000}"/>
    <cellStyle name="Percent 5 3 3 4 4" xfId="4560" xr:uid="{00000000-0005-0000-0000-0000092B0000}"/>
    <cellStyle name="Percent 5 3 3 4 4 2" xfId="10182" xr:uid="{00000000-0005-0000-0000-00000A2B0000}"/>
    <cellStyle name="Percent 5 3 3 4 5" xfId="7190" xr:uid="{00000000-0005-0000-0000-00000B2B0000}"/>
    <cellStyle name="Percent 5 3 3 5" xfId="1336" xr:uid="{00000000-0005-0000-0000-00000C2B0000}"/>
    <cellStyle name="Percent 5 3 3 5 2" xfId="2162" xr:uid="{00000000-0005-0000-0000-00000D2B0000}"/>
    <cellStyle name="Percent 5 3 3 5 2 2" xfId="8110" xr:uid="{00000000-0005-0000-0000-00000E2B0000}"/>
    <cellStyle name="Percent 5 3 3 5 3" xfId="3768" xr:uid="{00000000-0005-0000-0000-00000F2B0000}"/>
    <cellStyle name="Percent 5 3 3 5 3 2" xfId="9400" xr:uid="{00000000-0005-0000-0000-0000102B0000}"/>
    <cellStyle name="Percent 5 3 3 5 4" xfId="4660" xr:uid="{00000000-0005-0000-0000-0000112B0000}"/>
    <cellStyle name="Percent 5 3 3 5 4 2" xfId="10282" xr:uid="{00000000-0005-0000-0000-0000122B0000}"/>
    <cellStyle name="Percent 5 3 3 5 5" xfId="7290" xr:uid="{00000000-0005-0000-0000-0000132B0000}"/>
    <cellStyle name="Percent 5 3 3 6" xfId="1398" xr:uid="{00000000-0005-0000-0000-0000142B0000}"/>
    <cellStyle name="Percent 5 3 3 6 2" xfId="2224" xr:uid="{00000000-0005-0000-0000-0000152B0000}"/>
    <cellStyle name="Percent 5 3 3 6 2 2" xfId="8172" xr:uid="{00000000-0005-0000-0000-0000162B0000}"/>
    <cellStyle name="Percent 5 3 3 6 3" xfId="3830" xr:uid="{00000000-0005-0000-0000-0000172B0000}"/>
    <cellStyle name="Percent 5 3 3 6 3 2" xfId="9462" xr:uid="{00000000-0005-0000-0000-0000182B0000}"/>
    <cellStyle name="Percent 5 3 3 6 4" xfId="4722" xr:uid="{00000000-0005-0000-0000-0000192B0000}"/>
    <cellStyle name="Percent 5 3 3 6 4 2" xfId="10344" xr:uid="{00000000-0005-0000-0000-00001A2B0000}"/>
    <cellStyle name="Percent 5 3 3 6 5" xfId="7352" xr:uid="{00000000-0005-0000-0000-00001B2B0000}"/>
    <cellStyle name="Percent 5 3 3 7" xfId="958" xr:uid="{00000000-0005-0000-0000-00001C2B0000}"/>
    <cellStyle name="Percent 5 3 3 7 2" xfId="3392" xr:uid="{00000000-0005-0000-0000-00001D2B0000}"/>
    <cellStyle name="Percent 5 3 3 7 2 2" xfId="9031" xr:uid="{00000000-0005-0000-0000-00001E2B0000}"/>
    <cellStyle name="Percent 5 3 3 7 3" xfId="6921" xr:uid="{00000000-0005-0000-0000-00001F2B0000}"/>
    <cellStyle name="Percent 5 3 3 8" xfId="1793" xr:uid="{00000000-0005-0000-0000-0000202B0000}"/>
    <cellStyle name="Percent 5 3 3 8 2" xfId="7741" xr:uid="{00000000-0005-0000-0000-0000212B0000}"/>
    <cellStyle name="Percent 5 3 3 9" xfId="2924" xr:uid="{00000000-0005-0000-0000-0000222B0000}"/>
    <cellStyle name="Percent 5 3 3 9 2" xfId="8587" xr:uid="{00000000-0005-0000-0000-0000232B0000}"/>
    <cellStyle name="Percent 5 3 4" xfId="214" xr:uid="{00000000-0005-0000-0000-0000242B0000}"/>
    <cellStyle name="Percent 5 3 4 10" xfId="4318" xr:uid="{00000000-0005-0000-0000-0000252B0000}"/>
    <cellStyle name="Percent 5 3 4 10 2" xfId="9940" xr:uid="{00000000-0005-0000-0000-0000262B0000}"/>
    <cellStyle name="Percent 5 3 4 11" xfId="5080" xr:uid="{00000000-0005-0000-0000-0000272B0000}"/>
    <cellStyle name="Percent 5 3 4 11 2" xfId="10679" xr:uid="{00000000-0005-0000-0000-0000282B0000}"/>
    <cellStyle name="Percent 5 3 4 12" xfId="5711" xr:uid="{00000000-0005-0000-0000-0000292B0000}"/>
    <cellStyle name="Percent 5 3 4 12 2" xfId="11048" xr:uid="{00000000-0005-0000-0000-00002A2B0000}"/>
    <cellStyle name="Percent 5 3 4 13" xfId="6079" xr:uid="{00000000-0005-0000-0000-00002B2B0000}"/>
    <cellStyle name="Percent 5 3 4 13 2" xfId="11415" xr:uid="{00000000-0005-0000-0000-00002C2B0000}"/>
    <cellStyle name="Percent 5 3 4 14" xfId="6516" xr:uid="{00000000-0005-0000-0000-00002D2B0000}"/>
    <cellStyle name="Percent 5 3 4 2" xfId="281" xr:uid="{00000000-0005-0000-0000-00002E2B0000}"/>
    <cellStyle name="Percent 5 3 4 2 10" xfId="6144" xr:uid="{00000000-0005-0000-0000-00002F2B0000}"/>
    <cellStyle name="Percent 5 3 4 2 10 2" xfId="11480" xr:uid="{00000000-0005-0000-0000-0000302B0000}"/>
    <cellStyle name="Percent 5 3 4 2 11" xfId="6581" xr:uid="{00000000-0005-0000-0000-0000312B0000}"/>
    <cellStyle name="Percent 5 3 4 2 2" xfId="837" xr:uid="{00000000-0005-0000-0000-0000322B0000}"/>
    <cellStyle name="Percent 5 3 4 2 2 2" xfId="1272" xr:uid="{00000000-0005-0000-0000-0000332B0000}"/>
    <cellStyle name="Percent 5 3 4 2 2 2 2" xfId="3704" xr:uid="{00000000-0005-0000-0000-0000342B0000}"/>
    <cellStyle name="Percent 5 3 4 2 2 2 2 2" xfId="9336" xr:uid="{00000000-0005-0000-0000-0000352B0000}"/>
    <cellStyle name="Percent 5 3 4 2 2 2 3" xfId="7226" xr:uid="{00000000-0005-0000-0000-0000362B0000}"/>
    <cellStyle name="Percent 5 3 4 2 2 3" xfId="2098" xr:uid="{00000000-0005-0000-0000-0000372B0000}"/>
    <cellStyle name="Percent 5 3 4 2 2 3 2" xfId="8046" xr:uid="{00000000-0005-0000-0000-0000382B0000}"/>
    <cellStyle name="Percent 5 3 4 2 2 4" xfId="3271" xr:uid="{00000000-0005-0000-0000-0000392B0000}"/>
    <cellStyle name="Percent 5 3 4 2 2 4 2" xfId="8916" xr:uid="{00000000-0005-0000-0000-00003A2B0000}"/>
    <cellStyle name="Percent 5 3 4 2 2 5" xfId="4596" xr:uid="{00000000-0005-0000-0000-00003B2B0000}"/>
    <cellStyle name="Percent 5 3 4 2 2 5 2" xfId="10218" xr:uid="{00000000-0005-0000-0000-00003C2B0000}"/>
    <cellStyle name="Percent 5 3 4 2 2 6" xfId="5646" xr:uid="{00000000-0005-0000-0000-00003D2B0000}"/>
    <cellStyle name="Percent 5 3 4 2 2 6 2" xfId="10983" xr:uid="{00000000-0005-0000-0000-00003E2B0000}"/>
    <cellStyle name="Percent 5 3 4 2 2 7" xfId="6013" xr:uid="{00000000-0005-0000-0000-00003F2B0000}"/>
    <cellStyle name="Percent 5 3 4 2 2 7 2" xfId="11350" xr:uid="{00000000-0005-0000-0000-0000402B0000}"/>
    <cellStyle name="Percent 5 3 4 2 2 8" xfId="6383" xr:uid="{00000000-0005-0000-0000-0000412B0000}"/>
    <cellStyle name="Percent 5 3 4 2 2 8 2" xfId="11717" xr:uid="{00000000-0005-0000-0000-0000422B0000}"/>
    <cellStyle name="Percent 5 3 4 2 2 9" xfId="6806" xr:uid="{00000000-0005-0000-0000-0000432B0000}"/>
    <cellStyle name="Percent 5 3 4 2 3" xfId="1541" xr:uid="{00000000-0005-0000-0000-0000442B0000}"/>
    <cellStyle name="Percent 5 3 4 2 3 2" xfId="2367" xr:uid="{00000000-0005-0000-0000-0000452B0000}"/>
    <cellStyle name="Percent 5 3 4 2 3 2 2" xfId="8315" xr:uid="{00000000-0005-0000-0000-0000462B0000}"/>
    <cellStyle name="Percent 5 3 4 2 3 3" xfId="3973" xr:uid="{00000000-0005-0000-0000-0000472B0000}"/>
    <cellStyle name="Percent 5 3 4 2 3 3 2" xfId="9605" xr:uid="{00000000-0005-0000-0000-0000482B0000}"/>
    <cellStyle name="Percent 5 3 4 2 3 4" xfId="4865" xr:uid="{00000000-0005-0000-0000-0000492B0000}"/>
    <cellStyle name="Percent 5 3 4 2 3 4 2" xfId="10487" xr:uid="{00000000-0005-0000-0000-00004A2B0000}"/>
    <cellStyle name="Percent 5 3 4 2 3 5" xfId="7495" xr:uid="{00000000-0005-0000-0000-00004B2B0000}"/>
    <cellStyle name="Percent 5 3 4 2 4" xfId="1051" xr:uid="{00000000-0005-0000-0000-00004C2B0000}"/>
    <cellStyle name="Percent 5 3 4 2 4 2" xfId="3485" xr:uid="{00000000-0005-0000-0000-00004D2B0000}"/>
    <cellStyle name="Percent 5 3 4 2 4 2 2" xfId="9123" xr:uid="{00000000-0005-0000-0000-00004E2B0000}"/>
    <cellStyle name="Percent 5 3 4 2 4 3" xfId="7013" xr:uid="{00000000-0005-0000-0000-00004F2B0000}"/>
    <cellStyle name="Percent 5 3 4 2 5" xfId="1885" xr:uid="{00000000-0005-0000-0000-0000502B0000}"/>
    <cellStyle name="Percent 5 3 4 2 5 2" xfId="7833" xr:uid="{00000000-0005-0000-0000-0000512B0000}"/>
    <cellStyle name="Percent 5 3 4 2 6" xfId="3021" xr:uid="{00000000-0005-0000-0000-0000522B0000}"/>
    <cellStyle name="Percent 5 3 4 2 6 2" xfId="8679" xr:uid="{00000000-0005-0000-0000-0000532B0000}"/>
    <cellStyle name="Percent 5 3 4 2 7" xfId="4383" xr:uid="{00000000-0005-0000-0000-0000542B0000}"/>
    <cellStyle name="Percent 5 3 4 2 7 2" xfId="10005" xr:uid="{00000000-0005-0000-0000-0000552B0000}"/>
    <cellStyle name="Percent 5 3 4 2 8" xfId="5147" xr:uid="{00000000-0005-0000-0000-0000562B0000}"/>
    <cellStyle name="Percent 5 3 4 2 8 2" xfId="10744" xr:uid="{00000000-0005-0000-0000-0000572B0000}"/>
    <cellStyle name="Percent 5 3 4 2 9" xfId="5776" xr:uid="{00000000-0005-0000-0000-0000582B0000}"/>
    <cellStyle name="Percent 5 3 4 2 9 2" xfId="11113" xr:uid="{00000000-0005-0000-0000-0000592B0000}"/>
    <cellStyle name="Percent 5 3 4 3" xfId="772" xr:uid="{00000000-0005-0000-0000-00005A2B0000}"/>
    <cellStyle name="Percent 5 3 4 3 10" xfId="6741" xr:uid="{00000000-0005-0000-0000-00005B2B0000}"/>
    <cellStyle name="Percent 5 3 4 3 2" xfId="1476" xr:uid="{00000000-0005-0000-0000-00005C2B0000}"/>
    <cellStyle name="Percent 5 3 4 3 2 2" xfId="2302" xr:uid="{00000000-0005-0000-0000-00005D2B0000}"/>
    <cellStyle name="Percent 5 3 4 3 2 2 2" xfId="8250" xr:uid="{00000000-0005-0000-0000-00005E2B0000}"/>
    <cellStyle name="Percent 5 3 4 3 2 3" xfId="3908" xr:uid="{00000000-0005-0000-0000-00005F2B0000}"/>
    <cellStyle name="Percent 5 3 4 3 2 3 2" xfId="9540" xr:uid="{00000000-0005-0000-0000-0000602B0000}"/>
    <cellStyle name="Percent 5 3 4 3 2 4" xfId="4800" xr:uid="{00000000-0005-0000-0000-0000612B0000}"/>
    <cellStyle name="Percent 5 3 4 3 2 4 2" xfId="10422" xr:uid="{00000000-0005-0000-0000-0000622B0000}"/>
    <cellStyle name="Percent 5 3 4 3 2 5" xfId="7430" xr:uid="{00000000-0005-0000-0000-0000632B0000}"/>
    <cellStyle name="Percent 5 3 4 3 3" xfId="1167" xr:uid="{00000000-0005-0000-0000-0000642B0000}"/>
    <cellStyle name="Percent 5 3 4 3 3 2" xfId="3600" xr:uid="{00000000-0005-0000-0000-0000652B0000}"/>
    <cellStyle name="Percent 5 3 4 3 3 2 2" xfId="9236" xr:uid="{00000000-0005-0000-0000-0000662B0000}"/>
    <cellStyle name="Percent 5 3 4 3 3 3" xfId="7126" xr:uid="{00000000-0005-0000-0000-0000672B0000}"/>
    <cellStyle name="Percent 5 3 4 3 4" xfId="1998" xr:uid="{00000000-0005-0000-0000-0000682B0000}"/>
    <cellStyle name="Percent 5 3 4 3 4 2" xfId="7946" xr:uid="{00000000-0005-0000-0000-0000692B0000}"/>
    <cellStyle name="Percent 5 3 4 3 5" xfId="3206" xr:uid="{00000000-0005-0000-0000-00006A2B0000}"/>
    <cellStyle name="Percent 5 3 4 3 5 2" xfId="8851" xr:uid="{00000000-0005-0000-0000-00006B2B0000}"/>
    <cellStyle name="Percent 5 3 4 3 6" xfId="4496" xr:uid="{00000000-0005-0000-0000-00006C2B0000}"/>
    <cellStyle name="Percent 5 3 4 3 6 2" xfId="10118" xr:uid="{00000000-0005-0000-0000-00006D2B0000}"/>
    <cellStyle name="Percent 5 3 4 3 7" xfId="5581" xr:uid="{00000000-0005-0000-0000-00006E2B0000}"/>
    <cellStyle name="Percent 5 3 4 3 7 2" xfId="10918" xr:uid="{00000000-0005-0000-0000-00006F2B0000}"/>
    <cellStyle name="Percent 5 3 4 3 8" xfId="5948" xr:uid="{00000000-0005-0000-0000-0000702B0000}"/>
    <cellStyle name="Percent 5 3 4 3 8 2" xfId="11285" xr:uid="{00000000-0005-0000-0000-0000712B0000}"/>
    <cellStyle name="Percent 5 3 4 3 9" xfId="6318" xr:uid="{00000000-0005-0000-0000-0000722B0000}"/>
    <cellStyle name="Percent 5 3 4 3 9 2" xfId="11652" xr:uid="{00000000-0005-0000-0000-0000732B0000}"/>
    <cellStyle name="Percent 5 3 4 4" xfId="1226" xr:uid="{00000000-0005-0000-0000-0000742B0000}"/>
    <cellStyle name="Percent 5 3 4 4 2" xfId="2052" xr:uid="{00000000-0005-0000-0000-0000752B0000}"/>
    <cellStyle name="Percent 5 3 4 4 2 2" xfId="8000" xr:uid="{00000000-0005-0000-0000-0000762B0000}"/>
    <cellStyle name="Percent 5 3 4 4 3" xfId="3658" xr:uid="{00000000-0005-0000-0000-0000772B0000}"/>
    <cellStyle name="Percent 5 3 4 4 3 2" xfId="9290" xr:uid="{00000000-0005-0000-0000-0000782B0000}"/>
    <cellStyle name="Percent 5 3 4 4 4" xfId="4550" xr:uid="{00000000-0005-0000-0000-0000792B0000}"/>
    <cellStyle name="Percent 5 3 4 4 4 2" xfId="10172" xr:uid="{00000000-0005-0000-0000-00007A2B0000}"/>
    <cellStyle name="Percent 5 3 4 4 5" xfId="7180" xr:uid="{00000000-0005-0000-0000-00007B2B0000}"/>
    <cellStyle name="Percent 5 3 4 5" xfId="1326" xr:uid="{00000000-0005-0000-0000-00007C2B0000}"/>
    <cellStyle name="Percent 5 3 4 5 2" xfId="2152" xr:uid="{00000000-0005-0000-0000-00007D2B0000}"/>
    <cellStyle name="Percent 5 3 4 5 2 2" xfId="8100" xr:uid="{00000000-0005-0000-0000-00007E2B0000}"/>
    <cellStyle name="Percent 5 3 4 5 3" xfId="3758" xr:uid="{00000000-0005-0000-0000-00007F2B0000}"/>
    <cellStyle name="Percent 5 3 4 5 3 2" xfId="9390" xr:uid="{00000000-0005-0000-0000-0000802B0000}"/>
    <cellStyle name="Percent 5 3 4 5 4" xfId="4650" xr:uid="{00000000-0005-0000-0000-0000812B0000}"/>
    <cellStyle name="Percent 5 3 4 5 4 2" xfId="10272" xr:uid="{00000000-0005-0000-0000-0000822B0000}"/>
    <cellStyle name="Percent 5 3 4 5 5" xfId="7280" xr:uid="{00000000-0005-0000-0000-0000832B0000}"/>
    <cellStyle name="Percent 5 3 4 6" xfId="1388" xr:uid="{00000000-0005-0000-0000-0000842B0000}"/>
    <cellStyle name="Percent 5 3 4 6 2" xfId="2214" xr:uid="{00000000-0005-0000-0000-0000852B0000}"/>
    <cellStyle name="Percent 5 3 4 6 2 2" xfId="8162" xr:uid="{00000000-0005-0000-0000-0000862B0000}"/>
    <cellStyle name="Percent 5 3 4 6 3" xfId="3820" xr:uid="{00000000-0005-0000-0000-0000872B0000}"/>
    <cellStyle name="Percent 5 3 4 6 3 2" xfId="9452" xr:uid="{00000000-0005-0000-0000-0000882B0000}"/>
    <cellStyle name="Percent 5 3 4 6 4" xfId="4712" xr:uid="{00000000-0005-0000-0000-0000892B0000}"/>
    <cellStyle name="Percent 5 3 4 6 4 2" xfId="10334" xr:uid="{00000000-0005-0000-0000-00008A2B0000}"/>
    <cellStyle name="Percent 5 3 4 6 5" xfId="7342" xr:uid="{00000000-0005-0000-0000-00008B2B0000}"/>
    <cellStyle name="Percent 5 3 4 7" xfId="986" xr:uid="{00000000-0005-0000-0000-00008C2B0000}"/>
    <cellStyle name="Percent 5 3 4 7 2" xfId="3420" xr:uid="{00000000-0005-0000-0000-00008D2B0000}"/>
    <cellStyle name="Percent 5 3 4 7 2 2" xfId="9058" xr:uid="{00000000-0005-0000-0000-00008E2B0000}"/>
    <cellStyle name="Percent 5 3 4 7 3" xfId="6948" xr:uid="{00000000-0005-0000-0000-00008F2B0000}"/>
    <cellStyle name="Percent 5 3 4 8" xfId="1820" xr:uid="{00000000-0005-0000-0000-0000902B0000}"/>
    <cellStyle name="Percent 5 3 4 8 2" xfId="7768" xr:uid="{00000000-0005-0000-0000-0000912B0000}"/>
    <cellStyle name="Percent 5 3 4 9" xfId="2954" xr:uid="{00000000-0005-0000-0000-0000922B0000}"/>
    <cellStyle name="Percent 5 3 4 9 2" xfId="8614" xr:uid="{00000000-0005-0000-0000-0000932B0000}"/>
    <cellStyle name="Percent 5 3 5" xfId="243" xr:uid="{00000000-0005-0000-0000-0000942B0000}"/>
    <cellStyle name="Percent 5 3 5 10" xfId="6106" xr:uid="{00000000-0005-0000-0000-0000952B0000}"/>
    <cellStyle name="Percent 5 3 5 10 2" xfId="11442" xr:uid="{00000000-0005-0000-0000-0000962B0000}"/>
    <cellStyle name="Percent 5 3 5 11" xfId="6543" xr:uid="{00000000-0005-0000-0000-0000972B0000}"/>
    <cellStyle name="Percent 5 3 5 2" xfId="799" xr:uid="{00000000-0005-0000-0000-0000982B0000}"/>
    <cellStyle name="Percent 5 3 5 2 2" xfId="1260" xr:uid="{00000000-0005-0000-0000-0000992B0000}"/>
    <cellStyle name="Percent 5 3 5 2 2 2" xfId="3692" xr:uid="{00000000-0005-0000-0000-00009A2B0000}"/>
    <cellStyle name="Percent 5 3 5 2 2 2 2" xfId="9324" xr:uid="{00000000-0005-0000-0000-00009B2B0000}"/>
    <cellStyle name="Percent 5 3 5 2 2 3" xfId="7214" xr:uid="{00000000-0005-0000-0000-00009C2B0000}"/>
    <cellStyle name="Percent 5 3 5 2 3" xfId="2086" xr:uid="{00000000-0005-0000-0000-00009D2B0000}"/>
    <cellStyle name="Percent 5 3 5 2 3 2" xfId="8034" xr:uid="{00000000-0005-0000-0000-00009E2B0000}"/>
    <cellStyle name="Percent 5 3 5 2 4" xfId="3233" xr:uid="{00000000-0005-0000-0000-00009F2B0000}"/>
    <cellStyle name="Percent 5 3 5 2 4 2" xfId="8878" xr:uid="{00000000-0005-0000-0000-0000A02B0000}"/>
    <cellStyle name="Percent 5 3 5 2 5" xfId="4584" xr:uid="{00000000-0005-0000-0000-0000A12B0000}"/>
    <cellStyle name="Percent 5 3 5 2 5 2" xfId="10206" xr:uid="{00000000-0005-0000-0000-0000A22B0000}"/>
    <cellStyle name="Percent 5 3 5 2 6" xfId="5608" xr:uid="{00000000-0005-0000-0000-0000A32B0000}"/>
    <cellStyle name="Percent 5 3 5 2 6 2" xfId="10945" xr:uid="{00000000-0005-0000-0000-0000A42B0000}"/>
    <cellStyle name="Percent 5 3 5 2 7" xfId="5975" xr:uid="{00000000-0005-0000-0000-0000A52B0000}"/>
    <cellStyle name="Percent 5 3 5 2 7 2" xfId="11312" xr:uid="{00000000-0005-0000-0000-0000A62B0000}"/>
    <cellStyle name="Percent 5 3 5 2 8" xfId="6345" xr:uid="{00000000-0005-0000-0000-0000A72B0000}"/>
    <cellStyle name="Percent 5 3 5 2 8 2" xfId="11679" xr:uid="{00000000-0005-0000-0000-0000A82B0000}"/>
    <cellStyle name="Percent 5 3 5 2 9" xfId="6768" xr:uid="{00000000-0005-0000-0000-0000A92B0000}"/>
    <cellStyle name="Percent 5 3 5 3" xfId="1503" xr:uid="{00000000-0005-0000-0000-0000AA2B0000}"/>
    <cellStyle name="Percent 5 3 5 3 2" xfId="2329" xr:uid="{00000000-0005-0000-0000-0000AB2B0000}"/>
    <cellStyle name="Percent 5 3 5 3 2 2" xfId="8277" xr:uid="{00000000-0005-0000-0000-0000AC2B0000}"/>
    <cellStyle name="Percent 5 3 5 3 3" xfId="3935" xr:uid="{00000000-0005-0000-0000-0000AD2B0000}"/>
    <cellStyle name="Percent 5 3 5 3 3 2" xfId="9567" xr:uid="{00000000-0005-0000-0000-0000AE2B0000}"/>
    <cellStyle name="Percent 5 3 5 3 4" xfId="4827" xr:uid="{00000000-0005-0000-0000-0000AF2B0000}"/>
    <cellStyle name="Percent 5 3 5 3 4 2" xfId="10449" xr:uid="{00000000-0005-0000-0000-0000B02B0000}"/>
    <cellStyle name="Percent 5 3 5 3 5" xfId="7457" xr:uid="{00000000-0005-0000-0000-0000B12B0000}"/>
    <cellStyle name="Percent 5 3 5 4" xfId="1013" xr:uid="{00000000-0005-0000-0000-0000B22B0000}"/>
    <cellStyle name="Percent 5 3 5 4 2" xfId="3447" xr:uid="{00000000-0005-0000-0000-0000B32B0000}"/>
    <cellStyle name="Percent 5 3 5 4 2 2" xfId="9085" xr:uid="{00000000-0005-0000-0000-0000B42B0000}"/>
    <cellStyle name="Percent 5 3 5 4 3" xfId="6975" xr:uid="{00000000-0005-0000-0000-0000B52B0000}"/>
    <cellStyle name="Percent 5 3 5 5" xfId="1847" xr:uid="{00000000-0005-0000-0000-0000B62B0000}"/>
    <cellStyle name="Percent 5 3 5 5 2" xfId="7795" xr:uid="{00000000-0005-0000-0000-0000B72B0000}"/>
    <cellStyle name="Percent 5 3 5 6" xfId="2983" xr:uid="{00000000-0005-0000-0000-0000B82B0000}"/>
    <cellStyle name="Percent 5 3 5 6 2" xfId="8641" xr:uid="{00000000-0005-0000-0000-0000B92B0000}"/>
    <cellStyle name="Percent 5 3 5 7" xfId="4345" xr:uid="{00000000-0005-0000-0000-0000BA2B0000}"/>
    <cellStyle name="Percent 5 3 5 7 2" xfId="9967" xr:uid="{00000000-0005-0000-0000-0000BB2B0000}"/>
    <cellStyle name="Percent 5 3 5 8" xfId="5109" xr:uid="{00000000-0005-0000-0000-0000BC2B0000}"/>
    <cellStyle name="Percent 5 3 5 8 2" xfId="10706" xr:uid="{00000000-0005-0000-0000-0000BD2B0000}"/>
    <cellStyle name="Percent 5 3 5 9" xfId="5738" xr:uid="{00000000-0005-0000-0000-0000BE2B0000}"/>
    <cellStyle name="Percent 5 3 5 9 2" xfId="11075" xr:uid="{00000000-0005-0000-0000-0000BF2B0000}"/>
    <cellStyle name="Percent 5 3 6" xfId="707" xr:uid="{00000000-0005-0000-0000-0000C02B0000}"/>
    <cellStyle name="Percent 5 3 6 10" xfId="6689" xr:uid="{00000000-0005-0000-0000-0000C12B0000}"/>
    <cellStyle name="Percent 5 3 6 2" xfId="1649" xr:uid="{00000000-0005-0000-0000-0000C22B0000}"/>
    <cellStyle name="Percent 5 3 6 2 2" xfId="2475" xr:uid="{00000000-0005-0000-0000-0000C32B0000}"/>
    <cellStyle name="Percent 5 3 6 2 2 2" xfId="8423" xr:uid="{00000000-0005-0000-0000-0000C42B0000}"/>
    <cellStyle name="Percent 5 3 6 2 3" xfId="4081" xr:uid="{00000000-0005-0000-0000-0000C52B0000}"/>
    <cellStyle name="Percent 5 3 6 2 3 2" xfId="9713" xr:uid="{00000000-0005-0000-0000-0000C62B0000}"/>
    <cellStyle name="Percent 5 3 6 2 4" xfId="4973" xr:uid="{00000000-0005-0000-0000-0000C72B0000}"/>
    <cellStyle name="Percent 5 3 6 2 4 2" xfId="10595" xr:uid="{00000000-0005-0000-0000-0000C82B0000}"/>
    <cellStyle name="Percent 5 3 6 2 5" xfId="7603" xr:uid="{00000000-0005-0000-0000-0000C92B0000}"/>
    <cellStyle name="Percent 5 3 6 3" xfId="1165" xr:uid="{00000000-0005-0000-0000-0000CA2B0000}"/>
    <cellStyle name="Percent 5 3 6 3 2" xfId="3599" xr:uid="{00000000-0005-0000-0000-0000CB2B0000}"/>
    <cellStyle name="Percent 5 3 6 3 2 2" xfId="9235" xr:uid="{00000000-0005-0000-0000-0000CC2B0000}"/>
    <cellStyle name="Percent 5 3 6 3 3" xfId="7125" xr:uid="{00000000-0005-0000-0000-0000CD2B0000}"/>
    <cellStyle name="Percent 5 3 6 4" xfId="1997" xr:uid="{00000000-0005-0000-0000-0000CE2B0000}"/>
    <cellStyle name="Percent 5 3 6 4 2" xfId="7945" xr:uid="{00000000-0005-0000-0000-0000CF2B0000}"/>
    <cellStyle name="Percent 5 3 6 5" xfId="3153" xr:uid="{00000000-0005-0000-0000-0000D02B0000}"/>
    <cellStyle name="Percent 5 3 6 5 2" xfId="8799" xr:uid="{00000000-0005-0000-0000-0000D12B0000}"/>
    <cellStyle name="Percent 5 3 6 6" xfId="4495" xr:uid="{00000000-0005-0000-0000-0000D22B0000}"/>
    <cellStyle name="Percent 5 3 6 6 2" xfId="10117" xr:uid="{00000000-0005-0000-0000-0000D32B0000}"/>
    <cellStyle name="Percent 5 3 6 7" xfId="5518" xr:uid="{00000000-0005-0000-0000-0000D42B0000}"/>
    <cellStyle name="Percent 5 3 6 7 2" xfId="10865" xr:uid="{00000000-0005-0000-0000-0000D52B0000}"/>
    <cellStyle name="Percent 5 3 6 8" xfId="5896" xr:uid="{00000000-0005-0000-0000-0000D62B0000}"/>
    <cellStyle name="Percent 5 3 6 8 2" xfId="11233" xr:uid="{00000000-0005-0000-0000-0000D72B0000}"/>
    <cellStyle name="Percent 5 3 6 9" xfId="6265" xr:uid="{00000000-0005-0000-0000-0000D82B0000}"/>
    <cellStyle name="Percent 5 3 6 9 2" xfId="11600" xr:uid="{00000000-0005-0000-0000-0000D92B0000}"/>
    <cellStyle name="Percent 5 3 7" xfId="734" xr:uid="{00000000-0005-0000-0000-0000DA2B0000}"/>
    <cellStyle name="Percent 5 3 7 10" xfId="6703" xr:uid="{00000000-0005-0000-0000-0000DB2B0000}"/>
    <cellStyle name="Percent 5 3 7 2" xfId="1438" xr:uid="{00000000-0005-0000-0000-0000DC2B0000}"/>
    <cellStyle name="Percent 5 3 7 2 2" xfId="2264" xr:uid="{00000000-0005-0000-0000-0000DD2B0000}"/>
    <cellStyle name="Percent 5 3 7 2 2 2" xfId="8212" xr:uid="{00000000-0005-0000-0000-0000DE2B0000}"/>
    <cellStyle name="Percent 5 3 7 2 3" xfId="3870" xr:uid="{00000000-0005-0000-0000-0000DF2B0000}"/>
    <cellStyle name="Percent 5 3 7 2 3 2" xfId="9502" xr:uid="{00000000-0005-0000-0000-0000E02B0000}"/>
    <cellStyle name="Percent 5 3 7 2 4" xfId="4762" xr:uid="{00000000-0005-0000-0000-0000E12B0000}"/>
    <cellStyle name="Percent 5 3 7 2 4 2" xfId="10384" xr:uid="{00000000-0005-0000-0000-0000E22B0000}"/>
    <cellStyle name="Percent 5 3 7 2 5" xfId="7392" xr:uid="{00000000-0005-0000-0000-0000E32B0000}"/>
    <cellStyle name="Percent 5 3 7 3" xfId="1178" xr:uid="{00000000-0005-0000-0000-0000E42B0000}"/>
    <cellStyle name="Percent 5 3 7 3 2" xfId="3611" xr:uid="{00000000-0005-0000-0000-0000E52B0000}"/>
    <cellStyle name="Percent 5 3 7 3 2 2" xfId="9245" xr:uid="{00000000-0005-0000-0000-0000E62B0000}"/>
    <cellStyle name="Percent 5 3 7 3 3" xfId="7135" xr:uid="{00000000-0005-0000-0000-0000E72B0000}"/>
    <cellStyle name="Percent 5 3 7 4" xfId="2007" xr:uid="{00000000-0005-0000-0000-0000E82B0000}"/>
    <cellStyle name="Percent 5 3 7 4 2" xfId="7955" xr:uid="{00000000-0005-0000-0000-0000E92B0000}"/>
    <cellStyle name="Percent 5 3 7 5" xfId="3168" xr:uid="{00000000-0005-0000-0000-0000EA2B0000}"/>
    <cellStyle name="Percent 5 3 7 5 2" xfId="8813" xr:uid="{00000000-0005-0000-0000-0000EB2B0000}"/>
    <cellStyle name="Percent 5 3 7 6" xfId="4505" xr:uid="{00000000-0005-0000-0000-0000EC2B0000}"/>
    <cellStyle name="Percent 5 3 7 6 2" xfId="10127" xr:uid="{00000000-0005-0000-0000-0000ED2B0000}"/>
    <cellStyle name="Percent 5 3 7 7" xfId="5543" xr:uid="{00000000-0005-0000-0000-0000EE2B0000}"/>
    <cellStyle name="Percent 5 3 7 7 2" xfId="10880" xr:uid="{00000000-0005-0000-0000-0000EF2B0000}"/>
    <cellStyle name="Percent 5 3 7 8" xfId="5910" xr:uid="{00000000-0005-0000-0000-0000F02B0000}"/>
    <cellStyle name="Percent 5 3 7 8 2" xfId="11247" xr:uid="{00000000-0005-0000-0000-0000F12B0000}"/>
    <cellStyle name="Percent 5 3 7 9" xfId="6280" xr:uid="{00000000-0005-0000-0000-0000F22B0000}"/>
    <cellStyle name="Percent 5 3 7 9 2" xfId="11614" xr:uid="{00000000-0005-0000-0000-0000F32B0000}"/>
    <cellStyle name="Percent 5 3 8" xfId="1198" xr:uid="{00000000-0005-0000-0000-0000F42B0000}"/>
    <cellStyle name="Percent 5 3 8 2" xfId="2024" xr:uid="{00000000-0005-0000-0000-0000F52B0000}"/>
    <cellStyle name="Percent 5 3 8 2 2" xfId="7972" xr:uid="{00000000-0005-0000-0000-0000F62B0000}"/>
    <cellStyle name="Percent 5 3 8 3" xfId="3630" xr:uid="{00000000-0005-0000-0000-0000F72B0000}"/>
    <cellStyle name="Percent 5 3 8 3 2" xfId="9262" xr:uid="{00000000-0005-0000-0000-0000F82B0000}"/>
    <cellStyle name="Percent 5 3 8 4" xfId="4522" xr:uid="{00000000-0005-0000-0000-0000F92B0000}"/>
    <cellStyle name="Percent 5 3 8 4 2" xfId="10144" xr:uid="{00000000-0005-0000-0000-0000FA2B0000}"/>
    <cellStyle name="Percent 5 3 8 5" xfId="7152" xr:uid="{00000000-0005-0000-0000-0000FB2B0000}"/>
    <cellStyle name="Percent 5 3 9" xfId="1298" xr:uid="{00000000-0005-0000-0000-0000FC2B0000}"/>
    <cellStyle name="Percent 5 3 9 2" xfId="2124" xr:uid="{00000000-0005-0000-0000-0000FD2B0000}"/>
    <cellStyle name="Percent 5 3 9 2 2" xfId="8072" xr:uid="{00000000-0005-0000-0000-0000FE2B0000}"/>
    <cellStyle name="Percent 5 3 9 3" xfId="3730" xr:uid="{00000000-0005-0000-0000-0000FF2B0000}"/>
    <cellStyle name="Percent 5 3 9 3 2" xfId="9362" xr:uid="{00000000-0005-0000-0000-0000002C0000}"/>
    <cellStyle name="Percent 5 3 9 4" xfId="4622" xr:uid="{00000000-0005-0000-0000-0000012C0000}"/>
    <cellStyle name="Percent 5 3 9 4 2" xfId="10244" xr:uid="{00000000-0005-0000-0000-0000022C0000}"/>
    <cellStyle name="Percent 5 3 9 5" xfId="7252" xr:uid="{00000000-0005-0000-0000-0000032C0000}"/>
    <cellStyle name="Percent 5 4" xfId="158" xr:uid="{00000000-0005-0000-0000-0000042C0000}"/>
    <cellStyle name="Percent 5 5" xfId="187" xr:uid="{00000000-0005-0000-0000-0000052C0000}"/>
    <cellStyle name="Percent 5 5 10" xfId="2927" xr:uid="{00000000-0005-0000-0000-0000062C0000}"/>
    <cellStyle name="Percent 5 5 10 2" xfId="8589" xr:uid="{00000000-0005-0000-0000-0000072C0000}"/>
    <cellStyle name="Percent 5 5 11" xfId="4293" xr:uid="{00000000-0005-0000-0000-0000082C0000}"/>
    <cellStyle name="Percent 5 5 11 2" xfId="9915" xr:uid="{00000000-0005-0000-0000-0000092C0000}"/>
    <cellStyle name="Percent 5 5 12" xfId="5053" xr:uid="{00000000-0005-0000-0000-00000A2C0000}"/>
    <cellStyle name="Percent 5 5 12 2" xfId="10654" xr:uid="{00000000-0005-0000-0000-00000B2C0000}"/>
    <cellStyle name="Percent 5 5 13" xfId="5686" xr:uid="{00000000-0005-0000-0000-00000C2C0000}"/>
    <cellStyle name="Percent 5 5 13 2" xfId="11023" xr:uid="{00000000-0005-0000-0000-00000D2C0000}"/>
    <cellStyle name="Percent 5 5 14" xfId="6054" xr:uid="{00000000-0005-0000-0000-00000E2C0000}"/>
    <cellStyle name="Percent 5 5 14 2" xfId="11390" xr:uid="{00000000-0005-0000-0000-00000F2C0000}"/>
    <cellStyle name="Percent 5 5 15" xfId="6491" xr:uid="{00000000-0005-0000-0000-0000102C0000}"/>
    <cellStyle name="Percent 5 5 2" xfId="218" xr:uid="{00000000-0005-0000-0000-0000112C0000}"/>
    <cellStyle name="Percent 5 5 2 10" xfId="4320" xr:uid="{00000000-0005-0000-0000-0000122C0000}"/>
    <cellStyle name="Percent 5 5 2 10 2" xfId="9942" xr:uid="{00000000-0005-0000-0000-0000132C0000}"/>
    <cellStyle name="Percent 5 5 2 11" xfId="5084" xr:uid="{00000000-0005-0000-0000-0000142C0000}"/>
    <cellStyle name="Percent 5 5 2 11 2" xfId="10681" xr:uid="{00000000-0005-0000-0000-0000152C0000}"/>
    <cellStyle name="Percent 5 5 2 12" xfId="5713" xr:uid="{00000000-0005-0000-0000-0000162C0000}"/>
    <cellStyle name="Percent 5 5 2 12 2" xfId="11050" xr:uid="{00000000-0005-0000-0000-0000172C0000}"/>
    <cellStyle name="Percent 5 5 2 13" xfId="6081" xr:uid="{00000000-0005-0000-0000-0000182C0000}"/>
    <cellStyle name="Percent 5 5 2 13 2" xfId="11417" xr:uid="{00000000-0005-0000-0000-0000192C0000}"/>
    <cellStyle name="Percent 5 5 2 14" xfId="6518" xr:uid="{00000000-0005-0000-0000-00001A2C0000}"/>
    <cellStyle name="Percent 5 5 2 2" xfId="283" xr:uid="{00000000-0005-0000-0000-00001B2C0000}"/>
    <cellStyle name="Percent 5 5 2 2 10" xfId="6146" xr:uid="{00000000-0005-0000-0000-00001C2C0000}"/>
    <cellStyle name="Percent 5 5 2 2 10 2" xfId="11482" xr:uid="{00000000-0005-0000-0000-00001D2C0000}"/>
    <cellStyle name="Percent 5 5 2 2 11" xfId="6583" xr:uid="{00000000-0005-0000-0000-00001E2C0000}"/>
    <cellStyle name="Percent 5 5 2 2 2" xfId="839" xr:uid="{00000000-0005-0000-0000-00001F2C0000}"/>
    <cellStyle name="Percent 5 5 2 2 2 2" xfId="1284" xr:uid="{00000000-0005-0000-0000-0000202C0000}"/>
    <cellStyle name="Percent 5 5 2 2 2 2 2" xfId="3716" xr:uid="{00000000-0005-0000-0000-0000212C0000}"/>
    <cellStyle name="Percent 5 5 2 2 2 2 2 2" xfId="9348" xr:uid="{00000000-0005-0000-0000-0000222C0000}"/>
    <cellStyle name="Percent 5 5 2 2 2 2 3" xfId="7238" xr:uid="{00000000-0005-0000-0000-0000232C0000}"/>
    <cellStyle name="Percent 5 5 2 2 2 3" xfId="2110" xr:uid="{00000000-0005-0000-0000-0000242C0000}"/>
    <cellStyle name="Percent 5 5 2 2 2 3 2" xfId="8058" xr:uid="{00000000-0005-0000-0000-0000252C0000}"/>
    <cellStyle name="Percent 5 5 2 2 2 4" xfId="3273" xr:uid="{00000000-0005-0000-0000-0000262C0000}"/>
    <cellStyle name="Percent 5 5 2 2 2 4 2" xfId="8918" xr:uid="{00000000-0005-0000-0000-0000272C0000}"/>
    <cellStyle name="Percent 5 5 2 2 2 5" xfId="4608" xr:uid="{00000000-0005-0000-0000-0000282C0000}"/>
    <cellStyle name="Percent 5 5 2 2 2 5 2" xfId="10230" xr:uid="{00000000-0005-0000-0000-0000292C0000}"/>
    <cellStyle name="Percent 5 5 2 2 2 6" xfId="5648" xr:uid="{00000000-0005-0000-0000-00002A2C0000}"/>
    <cellStyle name="Percent 5 5 2 2 2 6 2" xfId="10985" xr:uid="{00000000-0005-0000-0000-00002B2C0000}"/>
    <cellStyle name="Percent 5 5 2 2 2 7" xfId="6015" xr:uid="{00000000-0005-0000-0000-00002C2C0000}"/>
    <cellStyle name="Percent 5 5 2 2 2 7 2" xfId="11352" xr:uid="{00000000-0005-0000-0000-00002D2C0000}"/>
    <cellStyle name="Percent 5 5 2 2 2 8" xfId="6385" xr:uid="{00000000-0005-0000-0000-00002E2C0000}"/>
    <cellStyle name="Percent 5 5 2 2 2 8 2" xfId="11719" xr:uid="{00000000-0005-0000-0000-00002F2C0000}"/>
    <cellStyle name="Percent 5 5 2 2 2 9" xfId="6808" xr:uid="{00000000-0005-0000-0000-0000302C0000}"/>
    <cellStyle name="Percent 5 5 2 2 3" xfId="1543" xr:uid="{00000000-0005-0000-0000-0000312C0000}"/>
    <cellStyle name="Percent 5 5 2 2 3 2" xfId="2369" xr:uid="{00000000-0005-0000-0000-0000322C0000}"/>
    <cellStyle name="Percent 5 5 2 2 3 2 2" xfId="8317" xr:uid="{00000000-0005-0000-0000-0000332C0000}"/>
    <cellStyle name="Percent 5 5 2 2 3 3" xfId="3975" xr:uid="{00000000-0005-0000-0000-0000342C0000}"/>
    <cellStyle name="Percent 5 5 2 2 3 3 2" xfId="9607" xr:uid="{00000000-0005-0000-0000-0000352C0000}"/>
    <cellStyle name="Percent 5 5 2 2 3 4" xfId="4867" xr:uid="{00000000-0005-0000-0000-0000362C0000}"/>
    <cellStyle name="Percent 5 5 2 2 3 4 2" xfId="10489" xr:uid="{00000000-0005-0000-0000-0000372C0000}"/>
    <cellStyle name="Percent 5 5 2 2 3 5" xfId="7497" xr:uid="{00000000-0005-0000-0000-0000382C0000}"/>
    <cellStyle name="Percent 5 5 2 2 4" xfId="1053" xr:uid="{00000000-0005-0000-0000-0000392C0000}"/>
    <cellStyle name="Percent 5 5 2 2 4 2" xfId="3487" xr:uid="{00000000-0005-0000-0000-00003A2C0000}"/>
    <cellStyle name="Percent 5 5 2 2 4 2 2" xfId="9125" xr:uid="{00000000-0005-0000-0000-00003B2C0000}"/>
    <cellStyle name="Percent 5 5 2 2 4 3" xfId="7015" xr:uid="{00000000-0005-0000-0000-00003C2C0000}"/>
    <cellStyle name="Percent 5 5 2 2 5" xfId="1887" xr:uid="{00000000-0005-0000-0000-00003D2C0000}"/>
    <cellStyle name="Percent 5 5 2 2 5 2" xfId="7835" xr:uid="{00000000-0005-0000-0000-00003E2C0000}"/>
    <cellStyle name="Percent 5 5 2 2 6" xfId="3023" xr:uid="{00000000-0005-0000-0000-00003F2C0000}"/>
    <cellStyle name="Percent 5 5 2 2 6 2" xfId="8681" xr:uid="{00000000-0005-0000-0000-0000402C0000}"/>
    <cellStyle name="Percent 5 5 2 2 7" xfId="4385" xr:uid="{00000000-0005-0000-0000-0000412C0000}"/>
    <cellStyle name="Percent 5 5 2 2 7 2" xfId="10007" xr:uid="{00000000-0005-0000-0000-0000422C0000}"/>
    <cellStyle name="Percent 5 5 2 2 8" xfId="5149" xr:uid="{00000000-0005-0000-0000-0000432C0000}"/>
    <cellStyle name="Percent 5 5 2 2 8 2" xfId="10746" xr:uid="{00000000-0005-0000-0000-0000442C0000}"/>
    <cellStyle name="Percent 5 5 2 2 9" xfId="5778" xr:uid="{00000000-0005-0000-0000-0000452C0000}"/>
    <cellStyle name="Percent 5 5 2 2 9 2" xfId="11115" xr:uid="{00000000-0005-0000-0000-0000462C0000}"/>
    <cellStyle name="Percent 5 5 2 3" xfId="774" xr:uid="{00000000-0005-0000-0000-0000472C0000}"/>
    <cellStyle name="Percent 5 5 2 3 10" xfId="6743" xr:uid="{00000000-0005-0000-0000-0000482C0000}"/>
    <cellStyle name="Percent 5 5 2 3 2" xfId="1478" xr:uid="{00000000-0005-0000-0000-0000492C0000}"/>
    <cellStyle name="Percent 5 5 2 3 2 2" xfId="2304" xr:uid="{00000000-0005-0000-0000-00004A2C0000}"/>
    <cellStyle name="Percent 5 5 2 3 2 2 2" xfId="8252" xr:uid="{00000000-0005-0000-0000-00004B2C0000}"/>
    <cellStyle name="Percent 5 5 2 3 2 3" xfId="3910" xr:uid="{00000000-0005-0000-0000-00004C2C0000}"/>
    <cellStyle name="Percent 5 5 2 3 2 3 2" xfId="9542" xr:uid="{00000000-0005-0000-0000-00004D2C0000}"/>
    <cellStyle name="Percent 5 5 2 3 2 4" xfId="4802" xr:uid="{00000000-0005-0000-0000-00004E2C0000}"/>
    <cellStyle name="Percent 5 5 2 3 2 4 2" xfId="10424" xr:uid="{00000000-0005-0000-0000-00004F2C0000}"/>
    <cellStyle name="Percent 5 5 2 3 2 5" xfId="7432" xr:uid="{00000000-0005-0000-0000-0000502C0000}"/>
    <cellStyle name="Percent 5 5 2 3 3" xfId="1185" xr:uid="{00000000-0005-0000-0000-0000512C0000}"/>
    <cellStyle name="Percent 5 5 2 3 3 2" xfId="3618" xr:uid="{00000000-0005-0000-0000-0000522C0000}"/>
    <cellStyle name="Percent 5 5 2 3 3 2 2" xfId="9252" xr:uid="{00000000-0005-0000-0000-0000532C0000}"/>
    <cellStyle name="Percent 5 5 2 3 3 3" xfId="7142" xr:uid="{00000000-0005-0000-0000-0000542C0000}"/>
    <cellStyle name="Percent 5 5 2 3 4" xfId="2014" xr:uid="{00000000-0005-0000-0000-0000552C0000}"/>
    <cellStyle name="Percent 5 5 2 3 4 2" xfId="7962" xr:uid="{00000000-0005-0000-0000-0000562C0000}"/>
    <cellStyle name="Percent 5 5 2 3 5" xfId="3208" xr:uid="{00000000-0005-0000-0000-0000572C0000}"/>
    <cellStyle name="Percent 5 5 2 3 5 2" xfId="8853" xr:uid="{00000000-0005-0000-0000-0000582C0000}"/>
    <cellStyle name="Percent 5 5 2 3 6" xfId="4512" xr:uid="{00000000-0005-0000-0000-0000592C0000}"/>
    <cellStyle name="Percent 5 5 2 3 6 2" xfId="10134" xr:uid="{00000000-0005-0000-0000-00005A2C0000}"/>
    <cellStyle name="Percent 5 5 2 3 7" xfId="5583" xr:uid="{00000000-0005-0000-0000-00005B2C0000}"/>
    <cellStyle name="Percent 5 5 2 3 7 2" xfId="10920" xr:uid="{00000000-0005-0000-0000-00005C2C0000}"/>
    <cellStyle name="Percent 5 5 2 3 8" xfId="5950" xr:uid="{00000000-0005-0000-0000-00005D2C0000}"/>
    <cellStyle name="Percent 5 5 2 3 8 2" xfId="11287" xr:uid="{00000000-0005-0000-0000-00005E2C0000}"/>
    <cellStyle name="Percent 5 5 2 3 9" xfId="6320" xr:uid="{00000000-0005-0000-0000-00005F2C0000}"/>
    <cellStyle name="Percent 5 5 2 3 9 2" xfId="11654" xr:uid="{00000000-0005-0000-0000-0000602C0000}"/>
    <cellStyle name="Percent 5 5 2 4" xfId="1238" xr:uid="{00000000-0005-0000-0000-0000612C0000}"/>
    <cellStyle name="Percent 5 5 2 4 2" xfId="2064" xr:uid="{00000000-0005-0000-0000-0000622C0000}"/>
    <cellStyle name="Percent 5 5 2 4 2 2" xfId="8012" xr:uid="{00000000-0005-0000-0000-0000632C0000}"/>
    <cellStyle name="Percent 5 5 2 4 3" xfId="3670" xr:uid="{00000000-0005-0000-0000-0000642C0000}"/>
    <cellStyle name="Percent 5 5 2 4 3 2" xfId="9302" xr:uid="{00000000-0005-0000-0000-0000652C0000}"/>
    <cellStyle name="Percent 5 5 2 4 4" xfId="4562" xr:uid="{00000000-0005-0000-0000-0000662C0000}"/>
    <cellStyle name="Percent 5 5 2 4 4 2" xfId="10184" xr:uid="{00000000-0005-0000-0000-0000672C0000}"/>
    <cellStyle name="Percent 5 5 2 4 5" xfId="7192" xr:uid="{00000000-0005-0000-0000-0000682C0000}"/>
    <cellStyle name="Percent 5 5 2 5" xfId="1338" xr:uid="{00000000-0005-0000-0000-0000692C0000}"/>
    <cellStyle name="Percent 5 5 2 5 2" xfId="2164" xr:uid="{00000000-0005-0000-0000-00006A2C0000}"/>
    <cellStyle name="Percent 5 5 2 5 2 2" xfId="8112" xr:uid="{00000000-0005-0000-0000-00006B2C0000}"/>
    <cellStyle name="Percent 5 5 2 5 3" xfId="3770" xr:uid="{00000000-0005-0000-0000-00006C2C0000}"/>
    <cellStyle name="Percent 5 5 2 5 3 2" xfId="9402" xr:uid="{00000000-0005-0000-0000-00006D2C0000}"/>
    <cellStyle name="Percent 5 5 2 5 4" xfId="4662" xr:uid="{00000000-0005-0000-0000-00006E2C0000}"/>
    <cellStyle name="Percent 5 5 2 5 4 2" xfId="10284" xr:uid="{00000000-0005-0000-0000-00006F2C0000}"/>
    <cellStyle name="Percent 5 5 2 5 5" xfId="7292" xr:uid="{00000000-0005-0000-0000-0000702C0000}"/>
    <cellStyle name="Percent 5 5 2 6" xfId="1400" xr:uid="{00000000-0005-0000-0000-0000712C0000}"/>
    <cellStyle name="Percent 5 5 2 6 2" xfId="2226" xr:uid="{00000000-0005-0000-0000-0000722C0000}"/>
    <cellStyle name="Percent 5 5 2 6 2 2" xfId="8174" xr:uid="{00000000-0005-0000-0000-0000732C0000}"/>
    <cellStyle name="Percent 5 5 2 6 3" xfId="3832" xr:uid="{00000000-0005-0000-0000-0000742C0000}"/>
    <cellStyle name="Percent 5 5 2 6 3 2" xfId="9464" xr:uid="{00000000-0005-0000-0000-0000752C0000}"/>
    <cellStyle name="Percent 5 5 2 6 4" xfId="4724" xr:uid="{00000000-0005-0000-0000-0000762C0000}"/>
    <cellStyle name="Percent 5 5 2 6 4 2" xfId="10346" xr:uid="{00000000-0005-0000-0000-0000772C0000}"/>
    <cellStyle name="Percent 5 5 2 6 5" xfId="7354" xr:uid="{00000000-0005-0000-0000-0000782C0000}"/>
    <cellStyle name="Percent 5 5 2 7" xfId="988" xr:uid="{00000000-0005-0000-0000-0000792C0000}"/>
    <cellStyle name="Percent 5 5 2 7 2" xfId="3422" xr:uid="{00000000-0005-0000-0000-00007A2C0000}"/>
    <cellStyle name="Percent 5 5 2 7 2 2" xfId="9060" xr:uid="{00000000-0005-0000-0000-00007B2C0000}"/>
    <cellStyle name="Percent 5 5 2 7 3" xfId="6950" xr:uid="{00000000-0005-0000-0000-00007C2C0000}"/>
    <cellStyle name="Percent 5 5 2 8" xfId="1822" xr:uid="{00000000-0005-0000-0000-00007D2C0000}"/>
    <cellStyle name="Percent 5 5 2 8 2" xfId="7770" xr:uid="{00000000-0005-0000-0000-00007E2C0000}"/>
    <cellStyle name="Percent 5 5 2 9" xfId="2958" xr:uid="{00000000-0005-0000-0000-00007F2C0000}"/>
    <cellStyle name="Percent 5 5 2 9 2" xfId="8616" xr:uid="{00000000-0005-0000-0000-0000802C0000}"/>
    <cellStyle name="Percent 5 5 3" xfId="256" xr:uid="{00000000-0005-0000-0000-0000812C0000}"/>
    <cellStyle name="Percent 5 5 3 10" xfId="6119" xr:uid="{00000000-0005-0000-0000-0000822C0000}"/>
    <cellStyle name="Percent 5 5 3 10 2" xfId="11455" xr:uid="{00000000-0005-0000-0000-0000832C0000}"/>
    <cellStyle name="Percent 5 5 3 11" xfId="6556" xr:uid="{00000000-0005-0000-0000-0000842C0000}"/>
    <cellStyle name="Percent 5 5 3 2" xfId="812" xr:uid="{00000000-0005-0000-0000-0000852C0000}"/>
    <cellStyle name="Percent 5 5 3 2 2" xfId="1262" xr:uid="{00000000-0005-0000-0000-0000862C0000}"/>
    <cellStyle name="Percent 5 5 3 2 2 2" xfId="3694" xr:uid="{00000000-0005-0000-0000-0000872C0000}"/>
    <cellStyle name="Percent 5 5 3 2 2 2 2" xfId="9326" xr:uid="{00000000-0005-0000-0000-0000882C0000}"/>
    <cellStyle name="Percent 5 5 3 2 2 3" xfId="7216" xr:uid="{00000000-0005-0000-0000-0000892C0000}"/>
    <cellStyle name="Percent 5 5 3 2 3" xfId="2088" xr:uid="{00000000-0005-0000-0000-00008A2C0000}"/>
    <cellStyle name="Percent 5 5 3 2 3 2" xfId="8036" xr:uid="{00000000-0005-0000-0000-00008B2C0000}"/>
    <cellStyle name="Percent 5 5 3 2 4" xfId="3246" xr:uid="{00000000-0005-0000-0000-00008C2C0000}"/>
    <cellStyle name="Percent 5 5 3 2 4 2" xfId="8891" xr:uid="{00000000-0005-0000-0000-00008D2C0000}"/>
    <cellStyle name="Percent 5 5 3 2 5" xfId="4586" xr:uid="{00000000-0005-0000-0000-00008E2C0000}"/>
    <cellStyle name="Percent 5 5 3 2 5 2" xfId="10208" xr:uid="{00000000-0005-0000-0000-00008F2C0000}"/>
    <cellStyle name="Percent 5 5 3 2 6" xfId="5621" xr:uid="{00000000-0005-0000-0000-0000902C0000}"/>
    <cellStyle name="Percent 5 5 3 2 6 2" xfId="10958" xr:uid="{00000000-0005-0000-0000-0000912C0000}"/>
    <cellStyle name="Percent 5 5 3 2 7" xfId="5988" xr:uid="{00000000-0005-0000-0000-0000922C0000}"/>
    <cellStyle name="Percent 5 5 3 2 7 2" xfId="11325" xr:uid="{00000000-0005-0000-0000-0000932C0000}"/>
    <cellStyle name="Percent 5 5 3 2 8" xfId="6358" xr:uid="{00000000-0005-0000-0000-0000942C0000}"/>
    <cellStyle name="Percent 5 5 3 2 8 2" xfId="11692" xr:uid="{00000000-0005-0000-0000-0000952C0000}"/>
    <cellStyle name="Percent 5 5 3 2 9" xfId="6781" xr:uid="{00000000-0005-0000-0000-0000962C0000}"/>
    <cellStyle name="Percent 5 5 3 3" xfId="1516" xr:uid="{00000000-0005-0000-0000-0000972C0000}"/>
    <cellStyle name="Percent 5 5 3 3 2" xfId="2342" xr:uid="{00000000-0005-0000-0000-0000982C0000}"/>
    <cellStyle name="Percent 5 5 3 3 2 2" xfId="8290" xr:uid="{00000000-0005-0000-0000-0000992C0000}"/>
    <cellStyle name="Percent 5 5 3 3 3" xfId="3948" xr:uid="{00000000-0005-0000-0000-00009A2C0000}"/>
    <cellStyle name="Percent 5 5 3 3 3 2" xfId="9580" xr:uid="{00000000-0005-0000-0000-00009B2C0000}"/>
    <cellStyle name="Percent 5 5 3 3 4" xfId="4840" xr:uid="{00000000-0005-0000-0000-00009C2C0000}"/>
    <cellStyle name="Percent 5 5 3 3 4 2" xfId="10462" xr:uid="{00000000-0005-0000-0000-00009D2C0000}"/>
    <cellStyle name="Percent 5 5 3 3 5" xfId="7470" xr:uid="{00000000-0005-0000-0000-00009E2C0000}"/>
    <cellStyle name="Percent 5 5 3 4" xfId="1026" xr:uid="{00000000-0005-0000-0000-00009F2C0000}"/>
    <cellStyle name="Percent 5 5 3 4 2" xfId="3460" xr:uid="{00000000-0005-0000-0000-0000A02C0000}"/>
    <cellStyle name="Percent 5 5 3 4 2 2" xfId="9098" xr:uid="{00000000-0005-0000-0000-0000A12C0000}"/>
    <cellStyle name="Percent 5 5 3 4 3" xfId="6988" xr:uid="{00000000-0005-0000-0000-0000A22C0000}"/>
    <cellStyle name="Percent 5 5 3 5" xfId="1860" xr:uid="{00000000-0005-0000-0000-0000A32C0000}"/>
    <cellStyle name="Percent 5 5 3 5 2" xfId="7808" xr:uid="{00000000-0005-0000-0000-0000A42C0000}"/>
    <cellStyle name="Percent 5 5 3 6" xfId="2996" xr:uid="{00000000-0005-0000-0000-0000A52C0000}"/>
    <cellStyle name="Percent 5 5 3 6 2" xfId="8654" xr:uid="{00000000-0005-0000-0000-0000A62C0000}"/>
    <cellStyle name="Percent 5 5 3 7" xfId="4358" xr:uid="{00000000-0005-0000-0000-0000A72C0000}"/>
    <cellStyle name="Percent 5 5 3 7 2" xfId="9980" xr:uid="{00000000-0005-0000-0000-0000A82C0000}"/>
    <cellStyle name="Percent 5 5 3 8" xfId="5122" xr:uid="{00000000-0005-0000-0000-0000A92C0000}"/>
    <cellStyle name="Percent 5 5 3 8 2" xfId="10719" xr:uid="{00000000-0005-0000-0000-0000AA2C0000}"/>
    <cellStyle name="Percent 5 5 3 9" xfId="5751" xr:uid="{00000000-0005-0000-0000-0000AB2C0000}"/>
    <cellStyle name="Percent 5 5 3 9 2" xfId="11088" xr:uid="{00000000-0005-0000-0000-0000AC2C0000}"/>
    <cellStyle name="Percent 5 5 4" xfId="747" xr:uid="{00000000-0005-0000-0000-0000AD2C0000}"/>
    <cellStyle name="Percent 5 5 4 10" xfId="6716" xr:uid="{00000000-0005-0000-0000-0000AE2C0000}"/>
    <cellStyle name="Percent 5 5 4 2" xfId="1451" xr:uid="{00000000-0005-0000-0000-0000AF2C0000}"/>
    <cellStyle name="Percent 5 5 4 2 2" xfId="2277" xr:uid="{00000000-0005-0000-0000-0000B02C0000}"/>
    <cellStyle name="Percent 5 5 4 2 2 2" xfId="8225" xr:uid="{00000000-0005-0000-0000-0000B12C0000}"/>
    <cellStyle name="Percent 5 5 4 2 3" xfId="3883" xr:uid="{00000000-0005-0000-0000-0000B22C0000}"/>
    <cellStyle name="Percent 5 5 4 2 3 2" xfId="9515" xr:uid="{00000000-0005-0000-0000-0000B32C0000}"/>
    <cellStyle name="Percent 5 5 4 2 4" xfId="4775" xr:uid="{00000000-0005-0000-0000-0000B42C0000}"/>
    <cellStyle name="Percent 5 5 4 2 4 2" xfId="10397" xr:uid="{00000000-0005-0000-0000-0000B52C0000}"/>
    <cellStyle name="Percent 5 5 4 2 5" xfId="7405" xr:uid="{00000000-0005-0000-0000-0000B62C0000}"/>
    <cellStyle name="Percent 5 5 4 3" xfId="1066" xr:uid="{00000000-0005-0000-0000-0000B72C0000}"/>
    <cellStyle name="Percent 5 5 4 3 2" xfId="3500" xr:uid="{00000000-0005-0000-0000-0000B82C0000}"/>
    <cellStyle name="Percent 5 5 4 3 2 2" xfId="9138" xr:uid="{00000000-0005-0000-0000-0000B92C0000}"/>
    <cellStyle name="Percent 5 5 4 3 3" xfId="7028" xr:uid="{00000000-0005-0000-0000-0000BA2C0000}"/>
    <cellStyle name="Percent 5 5 4 4" xfId="1900" xr:uid="{00000000-0005-0000-0000-0000BB2C0000}"/>
    <cellStyle name="Percent 5 5 4 4 2" xfId="7848" xr:uid="{00000000-0005-0000-0000-0000BC2C0000}"/>
    <cellStyle name="Percent 5 5 4 5" xfId="3181" xr:uid="{00000000-0005-0000-0000-0000BD2C0000}"/>
    <cellStyle name="Percent 5 5 4 5 2" xfId="8826" xr:uid="{00000000-0005-0000-0000-0000BE2C0000}"/>
    <cellStyle name="Percent 5 5 4 6" xfId="4398" xr:uid="{00000000-0005-0000-0000-0000BF2C0000}"/>
    <cellStyle name="Percent 5 5 4 6 2" xfId="10020" xr:uid="{00000000-0005-0000-0000-0000C02C0000}"/>
    <cellStyle name="Percent 5 5 4 7" xfId="5556" xr:uid="{00000000-0005-0000-0000-0000C12C0000}"/>
    <cellStyle name="Percent 5 5 4 7 2" xfId="10893" xr:uid="{00000000-0005-0000-0000-0000C22C0000}"/>
    <cellStyle name="Percent 5 5 4 8" xfId="5923" xr:uid="{00000000-0005-0000-0000-0000C32C0000}"/>
    <cellStyle name="Percent 5 5 4 8 2" xfId="11260" xr:uid="{00000000-0005-0000-0000-0000C42C0000}"/>
    <cellStyle name="Percent 5 5 4 9" xfId="6293" xr:uid="{00000000-0005-0000-0000-0000C52C0000}"/>
    <cellStyle name="Percent 5 5 4 9 2" xfId="11627" xr:uid="{00000000-0005-0000-0000-0000C62C0000}"/>
    <cellStyle name="Percent 5 5 5" xfId="1200" xr:uid="{00000000-0005-0000-0000-0000C72C0000}"/>
    <cellStyle name="Percent 5 5 5 2" xfId="2026" xr:uid="{00000000-0005-0000-0000-0000C82C0000}"/>
    <cellStyle name="Percent 5 5 5 2 2" xfId="7974" xr:uid="{00000000-0005-0000-0000-0000C92C0000}"/>
    <cellStyle name="Percent 5 5 5 3" xfId="3632" xr:uid="{00000000-0005-0000-0000-0000CA2C0000}"/>
    <cellStyle name="Percent 5 5 5 3 2" xfId="9264" xr:uid="{00000000-0005-0000-0000-0000CB2C0000}"/>
    <cellStyle name="Percent 5 5 5 4" xfId="4524" xr:uid="{00000000-0005-0000-0000-0000CC2C0000}"/>
    <cellStyle name="Percent 5 5 5 4 2" xfId="10146" xr:uid="{00000000-0005-0000-0000-0000CD2C0000}"/>
    <cellStyle name="Percent 5 5 5 5" xfId="7154" xr:uid="{00000000-0005-0000-0000-0000CE2C0000}"/>
    <cellStyle name="Percent 5 5 6" xfId="1300" xr:uid="{00000000-0005-0000-0000-0000CF2C0000}"/>
    <cellStyle name="Percent 5 5 6 2" xfId="2126" xr:uid="{00000000-0005-0000-0000-0000D02C0000}"/>
    <cellStyle name="Percent 5 5 6 2 2" xfId="8074" xr:uid="{00000000-0005-0000-0000-0000D12C0000}"/>
    <cellStyle name="Percent 5 5 6 3" xfId="3732" xr:uid="{00000000-0005-0000-0000-0000D22C0000}"/>
    <cellStyle name="Percent 5 5 6 3 2" xfId="9364" xr:uid="{00000000-0005-0000-0000-0000D32C0000}"/>
    <cellStyle name="Percent 5 5 6 4" xfId="4624" xr:uid="{00000000-0005-0000-0000-0000D42C0000}"/>
    <cellStyle name="Percent 5 5 6 4 2" xfId="10246" xr:uid="{00000000-0005-0000-0000-0000D52C0000}"/>
    <cellStyle name="Percent 5 5 6 5" xfId="7254" xr:uid="{00000000-0005-0000-0000-0000D62C0000}"/>
    <cellStyle name="Percent 5 5 7" xfId="1362" xr:uid="{00000000-0005-0000-0000-0000D72C0000}"/>
    <cellStyle name="Percent 5 5 7 2" xfId="2188" xr:uid="{00000000-0005-0000-0000-0000D82C0000}"/>
    <cellStyle name="Percent 5 5 7 2 2" xfId="8136" xr:uid="{00000000-0005-0000-0000-0000D92C0000}"/>
    <cellStyle name="Percent 5 5 7 3" xfId="3794" xr:uid="{00000000-0005-0000-0000-0000DA2C0000}"/>
    <cellStyle name="Percent 5 5 7 3 2" xfId="9426" xr:uid="{00000000-0005-0000-0000-0000DB2C0000}"/>
    <cellStyle name="Percent 5 5 7 4" xfId="4686" xr:uid="{00000000-0005-0000-0000-0000DC2C0000}"/>
    <cellStyle name="Percent 5 5 7 4 2" xfId="10308" xr:uid="{00000000-0005-0000-0000-0000DD2C0000}"/>
    <cellStyle name="Percent 5 5 7 5" xfId="7316" xr:uid="{00000000-0005-0000-0000-0000DE2C0000}"/>
    <cellStyle name="Percent 5 5 8" xfId="961" xr:uid="{00000000-0005-0000-0000-0000DF2C0000}"/>
    <cellStyle name="Percent 5 5 8 2" xfId="3395" xr:uid="{00000000-0005-0000-0000-0000E02C0000}"/>
    <cellStyle name="Percent 5 5 8 2 2" xfId="9033" xr:uid="{00000000-0005-0000-0000-0000E12C0000}"/>
    <cellStyle name="Percent 5 5 8 3" xfId="6923" xr:uid="{00000000-0005-0000-0000-0000E22C0000}"/>
    <cellStyle name="Percent 5 5 9" xfId="1795" xr:uid="{00000000-0005-0000-0000-0000E32C0000}"/>
    <cellStyle name="Percent 5 5 9 2" xfId="7743" xr:uid="{00000000-0005-0000-0000-0000E42C0000}"/>
    <cellStyle name="Percent 5 6" xfId="212" xr:uid="{00000000-0005-0000-0000-0000E52C0000}"/>
    <cellStyle name="Percent 5 6 10" xfId="4316" xr:uid="{00000000-0005-0000-0000-0000E62C0000}"/>
    <cellStyle name="Percent 5 6 10 2" xfId="9938" xr:uid="{00000000-0005-0000-0000-0000E72C0000}"/>
    <cellStyle name="Percent 5 6 11" xfId="5078" xr:uid="{00000000-0005-0000-0000-0000E82C0000}"/>
    <cellStyle name="Percent 5 6 11 2" xfId="10677" xr:uid="{00000000-0005-0000-0000-0000E92C0000}"/>
    <cellStyle name="Percent 5 6 12" xfId="5709" xr:uid="{00000000-0005-0000-0000-0000EA2C0000}"/>
    <cellStyle name="Percent 5 6 12 2" xfId="11046" xr:uid="{00000000-0005-0000-0000-0000EB2C0000}"/>
    <cellStyle name="Percent 5 6 13" xfId="6077" xr:uid="{00000000-0005-0000-0000-0000EC2C0000}"/>
    <cellStyle name="Percent 5 6 13 2" xfId="11413" xr:uid="{00000000-0005-0000-0000-0000ED2C0000}"/>
    <cellStyle name="Percent 5 6 14" xfId="6514" xr:uid="{00000000-0005-0000-0000-0000EE2C0000}"/>
    <cellStyle name="Percent 5 6 2" xfId="279" xr:uid="{00000000-0005-0000-0000-0000EF2C0000}"/>
    <cellStyle name="Percent 5 6 2 10" xfId="6142" xr:uid="{00000000-0005-0000-0000-0000F02C0000}"/>
    <cellStyle name="Percent 5 6 2 10 2" xfId="11478" xr:uid="{00000000-0005-0000-0000-0000F12C0000}"/>
    <cellStyle name="Percent 5 6 2 11" xfId="6579" xr:uid="{00000000-0005-0000-0000-0000F22C0000}"/>
    <cellStyle name="Percent 5 6 2 2" xfId="835" xr:uid="{00000000-0005-0000-0000-0000F32C0000}"/>
    <cellStyle name="Percent 5 6 2 2 2" xfId="1270" xr:uid="{00000000-0005-0000-0000-0000F42C0000}"/>
    <cellStyle name="Percent 5 6 2 2 2 2" xfId="3702" xr:uid="{00000000-0005-0000-0000-0000F52C0000}"/>
    <cellStyle name="Percent 5 6 2 2 2 2 2" xfId="9334" xr:uid="{00000000-0005-0000-0000-0000F62C0000}"/>
    <cellStyle name="Percent 5 6 2 2 2 3" xfId="7224" xr:uid="{00000000-0005-0000-0000-0000F72C0000}"/>
    <cellStyle name="Percent 5 6 2 2 3" xfId="2096" xr:uid="{00000000-0005-0000-0000-0000F82C0000}"/>
    <cellStyle name="Percent 5 6 2 2 3 2" xfId="8044" xr:uid="{00000000-0005-0000-0000-0000F92C0000}"/>
    <cellStyle name="Percent 5 6 2 2 4" xfId="3269" xr:uid="{00000000-0005-0000-0000-0000FA2C0000}"/>
    <cellStyle name="Percent 5 6 2 2 4 2" xfId="8914" xr:uid="{00000000-0005-0000-0000-0000FB2C0000}"/>
    <cellStyle name="Percent 5 6 2 2 5" xfId="4594" xr:uid="{00000000-0005-0000-0000-0000FC2C0000}"/>
    <cellStyle name="Percent 5 6 2 2 5 2" xfId="10216" xr:uid="{00000000-0005-0000-0000-0000FD2C0000}"/>
    <cellStyle name="Percent 5 6 2 2 6" xfId="5644" xr:uid="{00000000-0005-0000-0000-0000FE2C0000}"/>
    <cellStyle name="Percent 5 6 2 2 6 2" xfId="10981" xr:uid="{00000000-0005-0000-0000-0000FF2C0000}"/>
    <cellStyle name="Percent 5 6 2 2 7" xfId="6011" xr:uid="{00000000-0005-0000-0000-0000002D0000}"/>
    <cellStyle name="Percent 5 6 2 2 7 2" xfId="11348" xr:uid="{00000000-0005-0000-0000-0000012D0000}"/>
    <cellStyle name="Percent 5 6 2 2 8" xfId="6381" xr:uid="{00000000-0005-0000-0000-0000022D0000}"/>
    <cellStyle name="Percent 5 6 2 2 8 2" xfId="11715" xr:uid="{00000000-0005-0000-0000-0000032D0000}"/>
    <cellStyle name="Percent 5 6 2 2 9" xfId="6804" xr:uid="{00000000-0005-0000-0000-0000042D0000}"/>
    <cellStyle name="Percent 5 6 2 3" xfId="1539" xr:uid="{00000000-0005-0000-0000-0000052D0000}"/>
    <cellStyle name="Percent 5 6 2 3 2" xfId="2365" xr:uid="{00000000-0005-0000-0000-0000062D0000}"/>
    <cellStyle name="Percent 5 6 2 3 2 2" xfId="8313" xr:uid="{00000000-0005-0000-0000-0000072D0000}"/>
    <cellStyle name="Percent 5 6 2 3 3" xfId="3971" xr:uid="{00000000-0005-0000-0000-0000082D0000}"/>
    <cellStyle name="Percent 5 6 2 3 3 2" xfId="9603" xr:uid="{00000000-0005-0000-0000-0000092D0000}"/>
    <cellStyle name="Percent 5 6 2 3 4" xfId="4863" xr:uid="{00000000-0005-0000-0000-00000A2D0000}"/>
    <cellStyle name="Percent 5 6 2 3 4 2" xfId="10485" xr:uid="{00000000-0005-0000-0000-00000B2D0000}"/>
    <cellStyle name="Percent 5 6 2 3 5" xfId="7493" xr:uid="{00000000-0005-0000-0000-00000C2D0000}"/>
    <cellStyle name="Percent 5 6 2 4" xfId="1049" xr:uid="{00000000-0005-0000-0000-00000D2D0000}"/>
    <cellStyle name="Percent 5 6 2 4 2" xfId="3483" xr:uid="{00000000-0005-0000-0000-00000E2D0000}"/>
    <cellStyle name="Percent 5 6 2 4 2 2" xfId="9121" xr:uid="{00000000-0005-0000-0000-00000F2D0000}"/>
    <cellStyle name="Percent 5 6 2 4 3" xfId="7011" xr:uid="{00000000-0005-0000-0000-0000102D0000}"/>
    <cellStyle name="Percent 5 6 2 5" xfId="1883" xr:uid="{00000000-0005-0000-0000-0000112D0000}"/>
    <cellStyle name="Percent 5 6 2 5 2" xfId="7831" xr:uid="{00000000-0005-0000-0000-0000122D0000}"/>
    <cellStyle name="Percent 5 6 2 6" xfId="3019" xr:uid="{00000000-0005-0000-0000-0000132D0000}"/>
    <cellStyle name="Percent 5 6 2 6 2" xfId="8677" xr:uid="{00000000-0005-0000-0000-0000142D0000}"/>
    <cellStyle name="Percent 5 6 2 7" xfId="4381" xr:uid="{00000000-0005-0000-0000-0000152D0000}"/>
    <cellStyle name="Percent 5 6 2 7 2" xfId="10003" xr:uid="{00000000-0005-0000-0000-0000162D0000}"/>
    <cellStyle name="Percent 5 6 2 8" xfId="5145" xr:uid="{00000000-0005-0000-0000-0000172D0000}"/>
    <cellStyle name="Percent 5 6 2 8 2" xfId="10742" xr:uid="{00000000-0005-0000-0000-0000182D0000}"/>
    <cellStyle name="Percent 5 6 2 9" xfId="5774" xr:uid="{00000000-0005-0000-0000-0000192D0000}"/>
    <cellStyle name="Percent 5 6 2 9 2" xfId="11111" xr:uid="{00000000-0005-0000-0000-00001A2D0000}"/>
    <cellStyle name="Percent 5 6 3" xfId="770" xr:uid="{00000000-0005-0000-0000-00001B2D0000}"/>
    <cellStyle name="Percent 5 6 3 10" xfId="6739" xr:uid="{00000000-0005-0000-0000-00001C2D0000}"/>
    <cellStyle name="Percent 5 6 3 2" xfId="1474" xr:uid="{00000000-0005-0000-0000-00001D2D0000}"/>
    <cellStyle name="Percent 5 6 3 2 2" xfId="2300" xr:uid="{00000000-0005-0000-0000-00001E2D0000}"/>
    <cellStyle name="Percent 5 6 3 2 2 2" xfId="8248" xr:uid="{00000000-0005-0000-0000-00001F2D0000}"/>
    <cellStyle name="Percent 5 6 3 2 3" xfId="3906" xr:uid="{00000000-0005-0000-0000-0000202D0000}"/>
    <cellStyle name="Percent 5 6 3 2 3 2" xfId="9538" xr:uid="{00000000-0005-0000-0000-0000212D0000}"/>
    <cellStyle name="Percent 5 6 3 2 4" xfId="4798" xr:uid="{00000000-0005-0000-0000-0000222D0000}"/>
    <cellStyle name="Percent 5 6 3 2 4 2" xfId="10420" xr:uid="{00000000-0005-0000-0000-0000232D0000}"/>
    <cellStyle name="Percent 5 6 3 2 5" xfId="7428" xr:uid="{00000000-0005-0000-0000-0000242D0000}"/>
    <cellStyle name="Percent 5 6 3 3" xfId="1174" xr:uid="{00000000-0005-0000-0000-0000252D0000}"/>
    <cellStyle name="Percent 5 6 3 3 2" xfId="3607" xr:uid="{00000000-0005-0000-0000-0000262D0000}"/>
    <cellStyle name="Percent 5 6 3 3 2 2" xfId="9242" xr:uid="{00000000-0005-0000-0000-0000272D0000}"/>
    <cellStyle name="Percent 5 6 3 3 3" xfId="7132" xr:uid="{00000000-0005-0000-0000-0000282D0000}"/>
    <cellStyle name="Percent 5 6 3 4" xfId="2004" xr:uid="{00000000-0005-0000-0000-0000292D0000}"/>
    <cellStyle name="Percent 5 6 3 4 2" xfId="7952" xr:uid="{00000000-0005-0000-0000-00002A2D0000}"/>
    <cellStyle name="Percent 5 6 3 5" xfId="3204" xr:uid="{00000000-0005-0000-0000-00002B2D0000}"/>
    <cellStyle name="Percent 5 6 3 5 2" xfId="8849" xr:uid="{00000000-0005-0000-0000-00002C2D0000}"/>
    <cellStyle name="Percent 5 6 3 6" xfId="4502" xr:uid="{00000000-0005-0000-0000-00002D2D0000}"/>
    <cellStyle name="Percent 5 6 3 6 2" xfId="10124" xr:uid="{00000000-0005-0000-0000-00002E2D0000}"/>
    <cellStyle name="Percent 5 6 3 7" xfId="5579" xr:uid="{00000000-0005-0000-0000-00002F2D0000}"/>
    <cellStyle name="Percent 5 6 3 7 2" xfId="10916" xr:uid="{00000000-0005-0000-0000-0000302D0000}"/>
    <cellStyle name="Percent 5 6 3 8" xfId="5946" xr:uid="{00000000-0005-0000-0000-0000312D0000}"/>
    <cellStyle name="Percent 5 6 3 8 2" xfId="11283" xr:uid="{00000000-0005-0000-0000-0000322D0000}"/>
    <cellStyle name="Percent 5 6 3 9" xfId="6316" xr:uid="{00000000-0005-0000-0000-0000332D0000}"/>
    <cellStyle name="Percent 5 6 3 9 2" xfId="11650" xr:uid="{00000000-0005-0000-0000-0000342D0000}"/>
    <cellStyle name="Percent 5 6 4" xfId="1224" xr:uid="{00000000-0005-0000-0000-0000352D0000}"/>
    <cellStyle name="Percent 5 6 4 2" xfId="2050" xr:uid="{00000000-0005-0000-0000-0000362D0000}"/>
    <cellStyle name="Percent 5 6 4 2 2" xfId="7998" xr:uid="{00000000-0005-0000-0000-0000372D0000}"/>
    <cellStyle name="Percent 5 6 4 3" xfId="3656" xr:uid="{00000000-0005-0000-0000-0000382D0000}"/>
    <cellStyle name="Percent 5 6 4 3 2" xfId="9288" xr:uid="{00000000-0005-0000-0000-0000392D0000}"/>
    <cellStyle name="Percent 5 6 4 4" xfId="4548" xr:uid="{00000000-0005-0000-0000-00003A2D0000}"/>
    <cellStyle name="Percent 5 6 4 4 2" xfId="10170" xr:uid="{00000000-0005-0000-0000-00003B2D0000}"/>
    <cellStyle name="Percent 5 6 4 5" xfId="7178" xr:uid="{00000000-0005-0000-0000-00003C2D0000}"/>
    <cellStyle name="Percent 5 6 5" xfId="1324" xr:uid="{00000000-0005-0000-0000-00003D2D0000}"/>
    <cellStyle name="Percent 5 6 5 2" xfId="2150" xr:uid="{00000000-0005-0000-0000-00003E2D0000}"/>
    <cellStyle name="Percent 5 6 5 2 2" xfId="8098" xr:uid="{00000000-0005-0000-0000-00003F2D0000}"/>
    <cellStyle name="Percent 5 6 5 3" xfId="3756" xr:uid="{00000000-0005-0000-0000-0000402D0000}"/>
    <cellStyle name="Percent 5 6 5 3 2" xfId="9388" xr:uid="{00000000-0005-0000-0000-0000412D0000}"/>
    <cellStyle name="Percent 5 6 5 4" xfId="4648" xr:uid="{00000000-0005-0000-0000-0000422D0000}"/>
    <cellStyle name="Percent 5 6 5 4 2" xfId="10270" xr:uid="{00000000-0005-0000-0000-0000432D0000}"/>
    <cellStyle name="Percent 5 6 5 5" xfId="7278" xr:uid="{00000000-0005-0000-0000-0000442D0000}"/>
    <cellStyle name="Percent 5 6 6" xfId="1386" xr:uid="{00000000-0005-0000-0000-0000452D0000}"/>
    <cellStyle name="Percent 5 6 6 2" xfId="2212" xr:uid="{00000000-0005-0000-0000-0000462D0000}"/>
    <cellStyle name="Percent 5 6 6 2 2" xfId="8160" xr:uid="{00000000-0005-0000-0000-0000472D0000}"/>
    <cellStyle name="Percent 5 6 6 3" xfId="3818" xr:uid="{00000000-0005-0000-0000-0000482D0000}"/>
    <cellStyle name="Percent 5 6 6 3 2" xfId="9450" xr:uid="{00000000-0005-0000-0000-0000492D0000}"/>
    <cellStyle name="Percent 5 6 6 4" xfId="4710" xr:uid="{00000000-0005-0000-0000-00004A2D0000}"/>
    <cellStyle name="Percent 5 6 6 4 2" xfId="10332" xr:uid="{00000000-0005-0000-0000-00004B2D0000}"/>
    <cellStyle name="Percent 5 6 6 5" xfId="7340" xr:uid="{00000000-0005-0000-0000-00004C2D0000}"/>
    <cellStyle name="Percent 5 6 7" xfId="984" xr:uid="{00000000-0005-0000-0000-00004D2D0000}"/>
    <cellStyle name="Percent 5 6 7 2" xfId="3418" xr:uid="{00000000-0005-0000-0000-00004E2D0000}"/>
    <cellStyle name="Percent 5 6 7 2 2" xfId="9056" xr:uid="{00000000-0005-0000-0000-00004F2D0000}"/>
    <cellStyle name="Percent 5 6 7 3" xfId="6946" xr:uid="{00000000-0005-0000-0000-0000502D0000}"/>
    <cellStyle name="Percent 5 6 8" xfId="1818" xr:uid="{00000000-0005-0000-0000-0000512D0000}"/>
    <cellStyle name="Percent 5 6 8 2" xfId="7766" xr:uid="{00000000-0005-0000-0000-0000522D0000}"/>
    <cellStyle name="Percent 5 6 9" xfId="2952" xr:uid="{00000000-0005-0000-0000-0000532D0000}"/>
    <cellStyle name="Percent 5 6 9 2" xfId="8612" xr:uid="{00000000-0005-0000-0000-0000542D0000}"/>
    <cellStyle name="Percent 5 7" xfId="231" xr:uid="{00000000-0005-0000-0000-0000552D0000}"/>
    <cellStyle name="Percent 5 7 10" xfId="6531" xr:uid="{00000000-0005-0000-0000-0000562D0000}"/>
    <cellStyle name="Percent 5 7 2" xfId="787" xr:uid="{00000000-0005-0000-0000-0000572D0000}"/>
    <cellStyle name="Percent 5 7 2 2" xfId="1491" xr:uid="{00000000-0005-0000-0000-0000582D0000}"/>
    <cellStyle name="Percent 5 7 2 2 2" xfId="3923" xr:uid="{00000000-0005-0000-0000-0000592D0000}"/>
    <cellStyle name="Percent 5 7 2 2 2 2" xfId="9555" xr:uid="{00000000-0005-0000-0000-00005A2D0000}"/>
    <cellStyle name="Percent 5 7 2 2 3" xfId="7445" xr:uid="{00000000-0005-0000-0000-00005B2D0000}"/>
    <cellStyle name="Percent 5 7 2 3" xfId="2317" xr:uid="{00000000-0005-0000-0000-00005C2D0000}"/>
    <cellStyle name="Percent 5 7 2 3 2" xfId="8265" xr:uid="{00000000-0005-0000-0000-00005D2D0000}"/>
    <cellStyle name="Percent 5 7 2 4" xfId="3221" xr:uid="{00000000-0005-0000-0000-00005E2D0000}"/>
    <cellStyle name="Percent 5 7 2 4 2" xfId="8866" xr:uid="{00000000-0005-0000-0000-00005F2D0000}"/>
    <cellStyle name="Percent 5 7 2 5" xfId="4815" xr:uid="{00000000-0005-0000-0000-0000602D0000}"/>
    <cellStyle name="Percent 5 7 2 5 2" xfId="10437" xr:uid="{00000000-0005-0000-0000-0000612D0000}"/>
    <cellStyle name="Percent 5 7 2 6" xfId="5596" xr:uid="{00000000-0005-0000-0000-0000622D0000}"/>
    <cellStyle name="Percent 5 7 2 6 2" xfId="10933" xr:uid="{00000000-0005-0000-0000-0000632D0000}"/>
    <cellStyle name="Percent 5 7 2 7" xfId="5963" xr:uid="{00000000-0005-0000-0000-0000642D0000}"/>
    <cellStyle name="Percent 5 7 2 7 2" xfId="11300" xr:uid="{00000000-0005-0000-0000-0000652D0000}"/>
    <cellStyle name="Percent 5 7 2 8" xfId="6333" xr:uid="{00000000-0005-0000-0000-0000662D0000}"/>
    <cellStyle name="Percent 5 7 2 8 2" xfId="11667" xr:uid="{00000000-0005-0000-0000-0000672D0000}"/>
    <cellStyle name="Percent 5 7 2 9" xfId="6756" xr:uid="{00000000-0005-0000-0000-0000682D0000}"/>
    <cellStyle name="Percent 5 7 3" xfId="1001" xr:uid="{00000000-0005-0000-0000-0000692D0000}"/>
    <cellStyle name="Percent 5 7 3 2" xfId="3435" xr:uid="{00000000-0005-0000-0000-00006A2D0000}"/>
    <cellStyle name="Percent 5 7 3 2 2" xfId="9073" xr:uid="{00000000-0005-0000-0000-00006B2D0000}"/>
    <cellStyle name="Percent 5 7 3 3" xfId="6963" xr:uid="{00000000-0005-0000-0000-00006C2D0000}"/>
    <cellStyle name="Percent 5 7 4" xfId="1835" xr:uid="{00000000-0005-0000-0000-00006D2D0000}"/>
    <cellStyle name="Percent 5 7 4 2" xfId="7783" xr:uid="{00000000-0005-0000-0000-00006E2D0000}"/>
    <cellStyle name="Percent 5 7 5" xfId="2971" xr:uid="{00000000-0005-0000-0000-00006F2D0000}"/>
    <cellStyle name="Percent 5 7 5 2" xfId="8629" xr:uid="{00000000-0005-0000-0000-0000702D0000}"/>
    <cellStyle name="Percent 5 7 6" xfId="4333" xr:uid="{00000000-0005-0000-0000-0000712D0000}"/>
    <cellStyle name="Percent 5 7 6 2" xfId="9955" xr:uid="{00000000-0005-0000-0000-0000722D0000}"/>
    <cellStyle name="Percent 5 7 7" xfId="5097" xr:uid="{00000000-0005-0000-0000-0000732D0000}"/>
    <cellStyle name="Percent 5 7 7 2" xfId="10694" xr:uid="{00000000-0005-0000-0000-0000742D0000}"/>
    <cellStyle name="Percent 5 7 8" xfId="5726" xr:uid="{00000000-0005-0000-0000-0000752D0000}"/>
    <cellStyle name="Percent 5 7 8 2" xfId="11063" xr:uid="{00000000-0005-0000-0000-0000762D0000}"/>
    <cellStyle name="Percent 5 7 9" xfId="6094" xr:uid="{00000000-0005-0000-0000-0000772D0000}"/>
    <cellStyle name="Percent 5 7 9 2" xfId="11430" xr:uid="{00000000-0005-0000-0000-0000782D0000}"/>
    <cellStyle name="Percent 5 8" xfId="722" xr:uid="{00000000-0005-0000-0000-0000792D0000}"/>
    <cellStyle name="Percent 5 8 10" xfId="6691" xr:uid="{00000000-0005-0000-0000-00007A2D0000}"/>
    <cellStyle name="Percent 5 8 2" xfId="1426" xr:uid="{00000000-0005-0000-0000-00007B2D0000}"/>
    <cellStyle name="Percent 5 8 2 2" xfId="2252" xr:uid="{00000000-0005-0000-0000-00007C2D0000}"/>
    <cellStyle name="Percent 5 8 2 2 2" xfId="8200" xr:uid="{00000000-0005-0000-0000-00007D2D0000}"/>
    <cellStyle name="Percent 5 8 2 3" xfId="3858" xr:uid="{00000000-0005-0000-0000-00007E2D0000}"/>
    <cellStyle name="Percent 5 8 2 3 2" xfId="9490" xr:uid="{00000000-0005-0000-0000-00007F2D0000}"/>
    <cellStyle name="Percent 5 8 2 4" xfId="4750" xr:uid="{00000000-0005-0000-0000-0000802D0000}"/>
    <cellStyle name="Percent 5 8 2 4 2" xfId="10372" xr:uid="{00000000-0005-0000-0000-0000812D0000}"/>
    <cellStyle name="Percent 5 8 2 5" xfId="7380" xr:uid="{00000000-0005-0000-0000-0000822D0000}"/>
    <cellStyle name="Percent 5 8 3" xfId="933" xr:uid="{00000000-0005-0000-0000-0000832D0000}"/>
    <cellStyle name="Percent 5 8 3 2" xfId="3367" xr:uid="{00000000-0005-0000-0000-0000842D0000}"/>
    <cellStyle name="Percent 5 8 3 2 2" xfId="9008" xr:uid="{00000000-0005-0000-0000-0000852D0000}"/>
    <cellStyle name="Percent 5 8 3 3" xfId="6898" xr:uid="{00000000-0005-0000-0000-0000862D0000}"/>
    <cellStyle name="Percent 5 8 4" xfId="1770" xr:uid="{00000000-0005-0000-0000-0000872D0000}"/>
    <cellStyle name="Percent 5 8 4 2" xfId="7718" xr:uid="{00000000-0005-0000-0000-0000882D0000}"/>
    <cellStyle name="Percent 5 8 5" xfId="3156" xr:uid="{00000000-0005-0000-0000-0000892D0000}"/>
    <cellStyle name="Percent 5 8 5 2" xfId="8801" xr:uid="{00000000-0005-0000-0000-00008A2D0000}"/>
    <cellStyle name="Percent 5 8 6" xfId="4268" xr:uid="{00000000-0005-0000-0000-00008B2D0000}"/>
    <cellStyle name="Percent 5 8 6 2" xfId="9890" xr:uid="{00000000-0005-0000-0000-00008C2D0000}"/>
    <cellStyle name="Percent 5 8 7" xfId="5531" xr:uid="{00000000-0005-0000-0000-00008D2D0000}"/>
    <cellStyle name="Percent 5 8 7 2" xfId="10868" xr:uid="{00000000-0005-0000-0000-00008E2D0000}"/>
    <cellStyle name="Percent 5 8 8" xfId="5898" xr:uid="{00000000-0005-0000-0000-00008F2D0000}"/>
    <cellStyle name="Percent 5 8 8 2" xfId="11235" xr:uid="{00000000-0005-0000-0000-0000902D0000}"/>
    <cellStyle name="Percent 5 8 9" xfId="6268" xr:uid="{00000000-0005-0000-0000-0000912D0000}"/>
    <cellStyle name="Percent 5 8 9 2" xfId="11602" xr:uid="{00000000-0005-0000-0000-0000922D0000}"/>
    <cellStyle name="Percent 5 9" xfId="2895" xr:uid="{00000000-0005-0000-0000-0000932D0000}"/>
    <cellStyle name="Percent 5 9 2" xfId="8564" xr:uid="{00000000-0005-0000-0000-0000942D0000}"/>
    <cellStyle name="Percent 6" xfId="366" xr:uid="{00000000-0005-0000-0000-0000952D0000}"/>
    <cellStyle name="Percent 7" xfId="357" xr:uid="{00000000-0005-0000-0000-0000962D0000}"/>
    <cellStyle name="Percent 8" xfId="694" xr:uid="{00000000-0005-0000-0000-0000972D0000}"/>
    <cellStyle name="Percent 8 10" xfId="6262" xr:uid="{00000000-0005-0000-0000-0000982D0000}"/>
    <cellStyle name="Percent 8 10 2" xfId="11597" xr:uid="{00000000-0005-0000-0000-0000992D0000}"/>
    <cellStyle name="Percent 8 11" xfId="6686" xr:uid="{00000000-0005-0000-0000-00009A2D0000}"/>
    <cellStyle name="Percent 8 2" xfId="1646" xr:uid="{00000000-0005-0000-0000-00009B2D0000}"/>
    <cellStyle name="Percent 8 2 2" xfId="2472" xr:uid="{00000000-0005-0000-0000-00009C2D0000}"/>
    <cellStyle name="Percent 8 2 2 2" xfId="8420" xr:uid="{00000000-0005-0000-0000-00009D2D0000}"/>
    <cellStyle name="Percent 8 2 3" xfId="4078" xr:uid="{00000000-0005-0000-0000-00009E2D0000}"/>
    <cellStyle name="Percent 8 2 3 2" xfId="9710" xr:uid="{00000000-0005-0000-0000-00009F2D0000}"/>
    <cellStyle name="Percent 8 2 4" xfId="4970" xr:uid="{00000000-0005-0000-0000-0000A02D0000}"/>
    <cellStyle name="Percent 8 2 4 2" xfId="10592" xr:uid="{00000000-0005-0000-0000-0000A12D0000}"/>
    <cellStyle name="Percent 8 2 5" xfId="7600" xr:uid="{00000000-0005-0000-0000-0000A22D0000}"/>
    <cellStyle name="Percent 8 3" xfId="1162" xr:uid="{00000000-0005-0000-0000-0000A32D0000}"/>
    <cellStyle name="Percent 8 3 2" xfId="3596" xr:uid="{00000000-0005-0000-0000-0000A42D0000}"/>
    <cellStyle name="Percent 8 3 2 2" xfId="9232" xr:uid="{00000000-0005-0000-0000-0000A52D0000}"/>
    <cellStyle name="Percent 8 3 3" xfId="7122" xr:uid="{00000000-0005-0000-0000-0000A62D0000}"/>
    <cellStyle name="Percent 8 4" xfId="1994" xr:uid="{00000000-0005-0000-0000-0000A72D0000}"/>
    <cellStyle name="Percent 8 4 2" xfId="3150" xr:uid="{00000000-0005-0000-0000-0000A82D0000}"/>
    <cellStyle name="Percent 8 4 2 2" xfId="8796" xr:uid="{00000000-0005-0000-0000-0000A92D0000}"/>
    <cellStyle name="Percent 8 4 3" xfId="7942" xr:uid="{00000000-0005-0000-0000-0000AA2D0000}"/>
    <cellStyle name="Percent 8 5" xfId="4187" xr:uid="{00000000-0005-0000-0000-0000AB2D0000}"/>
    <cellStyle name="Percent 8 6" xfId="2876" xr:uid="{00000000-0005-0000-0000-0000AC2D0000}"/>
    <cellStyle name="Percent 8 6 2" xfId="8559" xr:uid="{00000000-0005-0000-0000-0000AD2D0000}"/>
    <cellStyle name="Percent 8 7" xfId="4492" xr:uid="{00000000-0005-0000-0000-0000AE2D0000}"/>
    <cellStyle name="Percent 8 7 2" xfId="10114" xr:uid="{00000000-0005-0000-0000-0000AF2D0000}"/>
    <cellStyle name="Percent 8 8" xfId="5515" xr:uid="{00000000-0005-0000-0000-0000B02D0000}"/>
    <cellStyle name="Percent 8 8 2" xfId="10862" xr:uid="{00000000-0005-0000-0000-0000B12D0000}"/>
    <cellStyle name="Percent 8 9" xfId="5893" xr:uid="{00000000-0005-0000-0000-0000B22D0000}"/>
    <cellStyle name="Percent 8 9 2" xfId="11230" xr:uid="{00000000-0005-0000-0000-0000B32D0000}"/>
    <cellStyle name="Percent 9" xfId="1166" xr:uid="{00000000-0005-0000-0000-0000B42D0000}"/>
    <cellStyle name="Percent 9 2" xfId="1186" xr:uid="{00000000-0005-0000-0000-0000B52D0000}"/>
    <cellStyle name="style_col_headings" xfId="708" xr:uid="{00000000-0005-0000-0000-0000B62D0000}"/>
    <cellStyle name="Title" xfId="3" builtinId="15" customBuiltin="1"/>
    <cellStyle name="Title 2" xfId="43" xr:uid="{00000000-0005-0000-0000-0000B82D0000}"/>
    <cellStyle name="Title 2 2" xfId="709" xr:uid="{00000000-0005-0000-0000-0000B92D0000}"/>
    <cellStyle name="Title 2 2 2" xfId="2880" xr:uid="{00000000-0005-0000-0000-0000BA2D0000}"/>
    <cellStyle name="Title 2 2 3" xfId="5519" xr:uid="{00000000-0005-0000-0000-0000BB2D0000}"/>
    <cellStyle name="Title 2 3" xfId="2575" xr:uid="{00000000-0005-0000-0000-0000BC2D0000}"/>
    <cellStyle name="Title 2 4" xfId="5257" xr:uid="{00000000-0005-0000-0000-0000BD2D0000}"/>
    <cellStyle name="Title 2 5" xfId="358" xr:uid="{00000000-0005-0000-0000-0000BE2D0000}"/>
    <cellStyle name="Title 3" xfId="2630" xr:uid="{00000000-0005-0000-0000-0000BF2D0000}"/>
    <cellStyle name="Title 4" xfId="5161" xr:uid="{00000000-0005-0000-0000-0000C02D0000}"/>
    <cellStyle name="Total" xfId="18" builtinId="25" customBuiltin="1"/>
    <cellStyle name="Total 2" xfId="58" xr:uid="{00000000-0005-0000-0000-0000C22D0000}"/>
    <cellStyle name="Total 2 10" xfId="359" xr:uid="{00000000-0005-0000-0000-0000C32D0000}"/>
    <cellStyle name="Total 2 2" xfId="711" xr:uid="{00000000-0005-0000-0000-0000C42D0000}"/>
    <cellStyle name="Total 2 2 2" xfId="712" xr:uid="{00000000-0005-0000-0000-0000C52D0000}"/>
    <cellStyle name="Total 2 2 2 2" xfId="2883" xr:uid="{00000000-0005-0000-0000-0000C62D0000}"/>
    <cellStyle name="Total 2 2 2 3" xfId="5522" xr:uid="{00000000-0005-0000-0000-0000C72D0000}"/>
    <cellStyle name="Total 2 2 3" xfId="2882" xr:uid="{00000000-0005-0000-0000-0000C82D0000}"/>
    <cellStyle name="Total 2 2 4" xfId="5521" xr:uid="{00000000-0005-0000-0000-0000C92D0000}"/>
    <cellStyle name="Total 2 3" xfId="713" xr:uid="{00000000-0005-0000-0000-0000CA2D0000}"/>
    <cellStyle name="Total 2 3 2" xfId="714" xr:uid="{00000000-0005-0000-0000-0000CB2D0000}"/>
    <cellStyle name="Total 2 3 2 2" xfId="2885" xr:uid="{00000000-0005-0000-0000-0000CC2D0000}"/>
    <cellStyle name="Total 2 3 2 3" xfId="5524" xr:uid="{00000000-0005-0000-0000-0000CD2D0000}"/>
    <cellStyle name="Total 2 3 3" xfId="2884" xr:uid="{00000000-0005-0000-0000-0000CE2D0000}"/>
    <cellStyle name="Total 2 3 4" xfId="5523" xr:uid="{00000000-0005-0000-0000-0000CF2D0000}"/>
    <cellStyle name="Total 2 4" xfId="715" xr:uid="{00000000-0005-0000-0000-0000D02D0000}"/>
    <cellStyle name="Total 2 4 2" xfId="716" xr:uid="{00000000-0005-0000-0000-0000D12D0000}"/>
    <cellStyle name="Total 2 4 2 2" xfId="2887" xr:uid="{00000000-0005-0000-0000-0000D22D0000}"/>
    <cellStyle name="Total 2 4 2 3" xfId="5526" xr:uid="{00000000-0005-0000-0000-0000D32D0000}"/>
    <cellStyle name="Total 2 4 3" xfId="2886" xr:uid="{00000000-0005-0000-0000-0000D42D0000}"/>
    <cellStyle name="Total 2 4 4" xfId="5525" xr:uid="{00000000-0005-0000-0000-0000D52D0000}"/>
    <cellStyle name="Total 2 5" xfId="717" xr:uid="{00000000-0005-0000-0000-0000D62D0000}"/>
    <cellStyle name="Total 2 5 2" xfId="718" xr:uid="{00000000-0005-0000-0000-0000D72D0000}"/>
    <cellStyle name="Total 2 5 2 2" xfId="2889" xr:uid="{00000000-0005-0000-0000-0000D82D0000}"/>
    <cellStyle name="Total 2 5 2 3" xfId="5528" xr:uid="{00000000-0005-0000-0000-0000D92D0000}"/>
    <cellStyle name="Total 2 5 3" xfId="2888" xr:uid="{00000000-0005-0000-0000-0000DA2D0000}"/>
    <cellStyle name="Total 2 5 4" xfId="5527" xr:uid="{00000000-0005-0000-0000-0000DB2D0000}"/>
    <cellStyle name="Total 2 6" xfId="719" xr:uid="{00000000-0005-0000-0000-0000DC2D0000}"/>
    <cellStyle name="Total 2 6 2" xfId="2890" xr:uid="{00000000-0005-0000-0000-0000DD2D0000}"/>
    <cellStyle name="Total 2 6 3" xfId="5529" xr:uid="{00000000-0005-0000-0000-0000DE2D0000}"/>
    <cellStyle name="Total 2 7" xfId="710" xr:uid="{00000000-0005-0000-0000-0000DF2D0000}"/>
    <cellStyle name="Total 2 7 2" xfId="2881" xr:uid="{00000000-0005-0000-0000-0000E02D0000}"/>
    <cellStyle name="Total 2 7 3" xfId="5520" xr:uid="{00000000-0005-0000-0000-0000E12D0000}"/>
    <cellStyle name="Total 2 8" xfId="2576" xr:uid="{00000000-0005-0000-0000-0000E22D0000}"/>
    <cellStyle name="Total 2 9" xfId="5258" xr:uid="{00000000-0005-0000-0000-0000E32D0000}"/>
    <cellStyle name="Total 3" xfId="2645" xr:uid="{00000000-0005-0000-0000-0000E42D0000}"/>
    <cellStyle name="Total 4" xfId="5176" xr:uid="{00000000-0005-0000-0000-0000E52D0000}"/>
    <cellStyle name="Warning Text" xfId="16" builtinId="11" customBuiltin="1"/>
    <cellStyle name="Warning Text 2" xfId="56" xr:uid="{00000000-0005-0000-0000-0000E72D0000}"/>
    <cellStyle name="Warning Text 2 2" xfId="2577" xr:uid="{00000000-0005-0000-0000-0000E82D0000}"/>
    <cellStyle name="Warning Text 2 3" xfId="5259" xr:uid="{00000000-0005-0000-0000-0000E92D0000}"/>
    <cellStyle name="Warning Text 2 4" xfId="360" xr:uid="{00000000-0005-0000-0000-0000EA2D0000}"/>
    <cellStyle name="Warning Text 3" xfId="2643" xr:uid="{00000000-0005-0000-0000-0000EB2D0000}"/>
    <cellStyle name="Warning Text 4" xfId="5174" xr:uid="{00000000-0005-0000-0000-0000EC2D0000}"/>
    <cellStyle name="yellow" xfId="361" xr:uid="{00000000-0005-0000-0000-0000ED2D0000}"/>
    <cellStyle name="yellow 2" xfId="2578" xr:uid="{00000000-0005-0000-0000-0000EE2D0000}"/>
    <cellStyle name="yellow 3" xfId="5260" xr:uid="{00000000-0005-0000-0000-0000EF2D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Jared\Legislative%20Peer%20Limits\FY23\Peer%20Limits%20-%20Undergraduate%20Graduate%20FY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archU"/>
      <sheetName val="ResearchG"/>
      <sheetName val="Regional"/>
      <sheetName val="Regional Grad"/>
      <sheetName val="UCO"/>
      <sheetName val="UCO Grad"/>
      <sheetName val="USAO"/>
      <sheetName val="CommunityColl"/>
      <sheetName val="Prof'l Prgm"/>
      <sheetName val="UnderGrad&amp;GradPeerLimits"/>
      <sheetName val="Prof'l PeerLimit"/>
    </sheetNames>
    <sheetDataSet>
      <sheetData sheetId="0">
        <row r="24">
          <cell r="D24">
            <v>34631</v>
          </cell>
        </row>
        <row r="25">
          <cell r="C25">
            <v>12818</v>
          </cell>
        </row>
      </sheetData>
      <sheetData sheetId="1">
        <row r="24">
          <cell r="D24">
            <v>26514</v>
          </cell>
        </row>
        <row r="25">
          <cell r="C25">
            <v>11393</v>
          </cell>
        </row>
      </sheetData>
      <sheetData sheetId="2">
        <row r="32">
          <cell r="C32">
            <v>8467</v>
          </cell>
          <cell r="D32">
            <v>18143</v>
          </cell>
        </row>
      </sheetData>
      <sheetData sheetId="3">
        <row r="29">
          <cell r="C29">
            <v>8923</v>
          </cell>
          <cell r="D29">
            <v>15928</v>
          </cell>
        </row>
      </sheetData>
      <sheetData sheetId="4">
        <row r="19">
          <cell r="C19">
            <v>8937</v>
          </cell>
          <cell r="D19">
            <v>22272</v>
          </cell>
        </row>
      </sheetData>
      <sheetData sheetId="5">
        <row r="19">
          <cell r="C19">
            <v>10487</v>
          </cell>
          <cell r="D19">
            <v>21633</v>
          </cell>
        </row>
      </sheetData>
      <sheetData sheetId="6">
        <row r="18">
          <cell r="C18">
            <v>11347</v>
          </cell>
          <cell r="D18">
            <v>25423</v>
          </cell>
        </row>
      </sheetData>
      <sheetData sheetId="7">
        <row r="25">
          <cell r="C25">
            <v>6819</v>
          </cell>
          <cell r="D25">
            <v>11663</v>
          </cell>
        </row>
      </sheetData>
      <sheetData sheetId="8">
        <row r="20">
          <cell r="B20">
            <v>29127</v>
          </cell>
          <cell r="C20">
            <v>43131</v>
          </cell>
        </row>
        <row r="45">
          <cell r="D45">
            <v>37836</v>
          </cell>
          <cell r="E45">
            <v>66437</v>
          </cell>
        </row>
        <row r="68">
          <cell r="D68">
            <v>40062</v>
          </cell>
          <cell r="E68">
            <v>76490</v>
          </cell>
        </row>
        <row r="90">
          <cell r="D90">
            <v>20090</v>
          </cell>
          <cell r="E90">
            <v>35372</v>
          </cell>
        </row>
        <row r="112">
          <cell r="D112">
            <v>23532</v>
          </cell>
          <cell r="E112">
            <v>42885</v>
          </cell>
        </row>
        <row r="133">
          <cell r="D133">
            <v>17808</v>
          </cell>
          <cell r="E133">
            <v>30189</v>
          </cell>
        </row>
        <row r="155">
          <cell r="D155">
            <v>13720</v>
          </cell>
          <cell r="E155">
            <v>26624</v>
          </cell>
        </row>
        <row r="176">
          <cell r="D176">
            <v>17678</v>
          </cell>
          <cell r="E176">
            <v>34155</v>
          </cell>
        </row>
        <row r="197">
          <cell r="D197">
            <v>16020</v>
          </cell>
          <cell r="E197">
            <v>33300</v>
          </cell>
        </row>
        <row r="221">
          <cell r="D221">
            <v>14166</v>
          </cell>
          <cell r="E221">
            <v>27660</v>
          </cell>
        </row>
        <row r="242">
          <cell r="D242">
            <v>11199</v>
          </cell>
          <cell r="E242">
            <v>23663</v>
          </cell>
        </row>
        <row r="272">
          <cell r="B272">
            <v>40161</v>
          </cell>
          <cell r="C272">
            <v>69931</v>
          </cell>
        </row>
        <row r="296">
          <cell r="B296">
            <v>29092</v>
          </cell>
          <cell r="C296">
            <v>57470</v>
          </cell>
        </row>
        <row r="320">
          <cell r="B320">
            <v>30308</v>
          </cell>
          <cell r="C320">
            <v>43646</v>
          </cell>
        </row>
        <row r="342">
          <cell r="E342">
            <v>14122</v>
          </cell>
          <cell r="F342">
            <v>17004</v>
          </cell>
        </row>
        <row r="366">
          <cell r="E366">
            <v>25627</v>
          </cell>
          <cell r="F366">
            <v>38297</v>
          </cell>
        </row>
        <row r="389">
          <cell r="E389">
            <v>19219</v>
          </cell>
          <cell r="F389">
            <v>29056</v>
          </cell>
        </row>
      </sheetData>
      <sheetData sheetId="9" refreshError="1"/>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P69"/>
  <sheetViews>
    <sheetView showGridLines="0" zoomScaleNormal="100" workbookViewId="0">
      <selection activeCell="P23" sqref="P23"/>
    </sheetView>
  </sheetViews>
  <sheetFormatPr defaultRowHeight="13.2"/>
  <cols>
    <col min="1" max="1" width="3.109375" customWidth="1"/>
    <col min="2" max="2" width="40.77734375" customWidth="1"/>
    <col min="3" max="4" width="10.77734375" customWidth="1"/>
    <col min="5" max="5" width="11.6640625" customWidth="1"/>
    <col min="6" max="6" width="10.77734375" customWidth="1"/>
    <col min="7" max="7" width="11.77734375" customWidth="1"/>
    <col min="8" max="11" width="10.77734375" customWidth="1"/>
    <col min="12" max="12" width="10.109375" customWidth="1"/>
    <col min="13" max="13" width="10.77734375" customWidth="1"/>
  </cols>
  <sheetData>
    <row r="1" spans="1:13" ht="21" customHeight="1">
      <c r="A1" s="547" t="s">
        <v>87</v>
      </c>
      <c r="B1" s="547"/>
      <c r="C1" s="547"/>
      <c r="D1" s="547"/>
      <c r="E1" s="547"/>
      <c r="F1" s="547"/>
      <c r="G1" s="547" t="s">
        <v>78</v>
      </c>
      <c r="H1" s="547"/>
      <c r="I1" s="547"/>
      <c r="J1" s="547"/>
      <c r="K1" s="547"/>
      <c r="L1" s="547"/>
      <c r="M1" s="547"/>
    </row>
    <row r="2" spans="1:13" ht="12" customHeight="1" thickBot="1"/>
    <row r="3" spans="1:13" ht="13.5" customHeight="1">
      <c r="A3" s="566" t="s">
        <v>25</v>
      </c>
      <c r="B3" s="598" t="s">
        <v>106</v>
      </c>
      <c r="C3" s="564" t="s">
        <v>73</v>
      </c>
      <c r="D3" s="548" t="s">
        <v>153</v>
      </c>
      <c r="E3" s="581"/>
      <c r="F3" s="548" t="s">
        <v>154</v>
      </c>
      <c r="G3" s="606"/>
      <c r="H3" s="607"/>
      <c r="I3" s="607"/>
      <c r="J3" s="548" t="s">
        <v>132</v>
      </c>
      <c r="K3" s="549"/>
      <c r="L3" s="550"/>
      <c r="M3" s="551"/>
    </row>
    <row r="4" spans="1:13" ht="42.75" customHeight="1" thickBot="1">
      <c r="A4" s="567"/>
      <c r="B4" s="599"/>
      <c r="C4" s="565"/>
      <c r="D4" s="33" t="s">
        <v>156</v>
      </c>
      <c r="E4" s="32" t="s">
        <v>1</v>
      </c>
      <c r="F4" s="103" t="s">
        <v>166</v>
      </c>
      <c r="G4" s="102" t="s">
        <v>1</v>
      </c>
      <c r="H4" s="102" t="s">
        <v>172</v>
      </c>
      <c r="I4" s="54" t="s">
        <v>173</v>
      </c>
      <c r="J4" s="297" t="s">
        <v>174</v>
      </c>
      <c r="K4" s="54" t="s">
        <v>1</v>
      </c>
      <c r="L4" s="478"/>
      <c r="M4" s="479"/>
    </row>
    <row r="5" spans="1:13" ht="15" customHeight="1">
      <c r="A5" s="152" t="s">
        <v>0</v>
      </c>
      <c r="B5" s="157" t="s">
        <v>105</v>
      </c>
      <c r="C5" s="144"/>
      <c r="D5" s="145"/>
      <c r="E5" s="146"/>
      <c r="F5" s="147"/>
      <c r="G5" s="148"/>
      <c r="H5" s="149"/>
      <c r="I5" s="295"/>
      <c r="J5" s="298">
        <v>155</v>
      </c>
      <c r="K5" s="480">
        <f>J5*30</f>
        <v>4650</v>
      </c>
      <c r="L5" s="480" t="s">
        <v>25</v>
      </c>
      <c r="M5" s="481"/>
    </row>
    <row r="6" spans="1:13" ht="9" customHeight="1">
      <c r="A6" s="153"/>
      <c r="B6" s="55"/>
      <c r="C6" s="89"/>
      <c r="D6" s="12"/>
      <c r="E6" s="3"/>
      <c r="F6" s="104"/>
      <c r="G6" s="18"/>
      <c r="H6" s="4"/>
      <c r="I6" s="5"/>
      <c r="J6" s="568" t="s">
        <v>167</v>
      </c>
      <c r="K6" s="571" t="s">
        <v>1</v>
      </c>
      <c r="L6" s="574" t="s">
        <v>172</v>
      </c>
      <c r="M6" s="577" t="s">
        <v>175</v>
      </c>
    </row>
    <row r="7" spans="1:13" ht="15" customHeight="1">
      <c r="A7" s="11"/>
      <c r="B7" s="224" t="s">
        <v>2</v>
      </c>
      <c r="C7" s="228">
        <v>30</v>
      </c>
      <c r="D7" s="229"/>
      <c r="E7" s="218">
        <f>D7*C7</f>
        <v>0</v>
      </c>
      <c r="F7" s="236"/>
      <c r="G7" s="231">
        <f>C7*F7</f>
        <v>0</v>
      </c>
      <c r="H7" s="221">
        <f>G7-E7</f>
        <v>0</v>
      </c>
      <c r="I7" s="232" t="e">
        <f>H7/E7</f>
        <v>#DIV/0!</v>
      </c>
      <c r="J7" s="569"/>
      <c r="K7" s="572"/>
      <c r="L7" s="575"/>
      <c r="M7" s="578"/>
    </row>
    <row r="8" spans="1:13" ht="15" customHeight="1">
      <c r="A8" s="11"/>
      <c r="B8" s="121" t="s">
        <v>136</v>
      </c>
      <c r="C8" s="122">
        <v>30</v>
      </c>
      <c r="D8" s="123"/>
      <c r="E8" s="155">
        <f>D8*C8</f>
        <v>0</v>
      </c>
      <c r="F8" s="124"/>
      <c r="G8" s="125">
        <f>C8*F8</f>
        <v>0</v>
      </c>
      <c r="H8" s="126">
        <f>G8-E8</f>
        <v>0</v>
      </c>
      <c r="I8" s="194" t="e">
        <f>H8/E8</f>
        <v>#DIV/0!</v>
      </c>
      <c r="J8" s="570"/>
      <c r="K8" s="573"/>
      <c r="L8" s="576"/>
      <c r="M8" s="579"/>
    </row>
    <row r="9" spans="1:13" ht="15" customHeight="1" thickBot="1">
      <c r="A9" s="88"/>
      <c r="B9" s="235" t="s">
        <v>4</v>
      </c>
      <c r="C9" s="206">
        <v>30</v>
      </c>
      <c r="D9" s="233">
        <f>SUM(D7:D8)</f>
        <v>0</v>
      </c>
      <c r="E9" s="240">
        <f>D9*C9</f>
        <v>0</v>
      </c>
      <c r="F9" s="233">
        <f>SUM(F7:F8)</f>
        <v>0</v>
      </c>
      <c r="G9" s="241">
        <f>F9*C9</f>
        <v>0</v>
      </c>
      <c r="H9" s="242">
        <f>G9-E9</f>
        <v>0</v>
      </c>
      <c r="I9" s="296" t="e">
        <f>H9/E9</f>
        <v>#DIV/0!</v>
      </c>
      <c r="J9" s="301">
        <v>158</v>
      </c>
      <c r="K9" s="480">
        <f>J9*30</f>
        <v>4740</v>
      </c>
      <c r="L9" s="480">
        <f>K9-K5</f>
        <v>90</v>
      </c>
      <c r="M9" s="482">
        <f>L9/K5</f>
        <v>1.935483870967742E-2</v>
      </c>
    </row>
    <row r="10" spans="1:13" ht="9" customHeight="1" thickBot="1">
      <c r="A10" s="113"/>
      <c r="B10" s="141"/>
      <c r="C10" s="141"/>
      <c r="D10" s="142"/>
      <c r="E10" s="142"/>
      <c r="F10" s="143"/>
      <c r="G10" s="143"/>
      <c r="H10" s="143"/>
      <c r="I10" s="143"/>
      <c r="J10" s="115"/>
      <c r="K10" s="116"/>
      <c r="L10" s="26"/>
      <c r="M10" s="151"/>
    </row>
    <row r="11" spans="1:13" ht="15" customHeight="1">
      <c r="A11" s="152" t="s">
        <v>5</v>
      </c>
      <c r="B11" s="157" t="s">
        <v>26</v>
      </c>
      <c r="C11" s="97"/>
      <c r="D11" s="4"/>
      <c r="E11" s="3"/>
      <c r="F11" s="12"/>
      <c r="G11" s="2"/>
      <c r="H11" s="12"/>
      <c r="I11" s="3"/>
      <c r="J11" s="552" t="s">
        <v>168</v>
      </c>
      <c r="K11" s="553"/>
      <c r="L11" s="554"/>
      <c r="M11" s="555"/>
    </row>
    <row r="12" spans="1:13" ht="9" customHeight="1">
      <c r="A12" s="153"/>
      <c r="B12" s="55"/>
      <c r="C12" s="97"/>
      <c r="D12" s="4"/>
      <c r="E12" s="3"/>
      <c r="F12" s="12"/>
      <c r="G12" s="2"/>
      <c r="H12" s="12"/>
      <c r="I12" s="3"/>
      <c r="J12" s="556"/>
      <c r="K12" s="557"/>
      <c r="L12" s="558"/>
      <c r="M12" s="559"/>
    </row>
    <row r="13" spans="1:13" ht="13.5" customHeight="1">
      <c r="A13" s="1"/>
      <c r="B13" s="91" t="s">
        <v>108</v>
      </c>
      <c r="C13" s="90"/>
      <c r="D13" s="94"/>
      <c r="E13" s="9"/>
      <c r="F13" s="19"/>
      <c r="G13" s="8"/>
      <c r="H13" s="101"/>
      <c r="I13" s="105"/>
      <c r="J13" s="560"/>
      <c r="K13" s="561"/>
      <c r="L13" s="562"/>
      <c r="M13" s="563"/>
    </row>
    <row r="14" spans="1:13" ht="13.5" customHeight="1">
      <c r="A14" s="1"/>
      <c r="B14" s="92" t="s">
        <v>60</v>
      </c>
      <c r="C14" s="90">
        <v>30</v>
      </c>
      <c r="D14" s="154"/>
      <c r="E14" s="9"/>
      <c r="F14" s="19"/>
      <c r="G14" s="8"/>
      <c r="H14" s="101">
        <f t="shared" ref="H14:H28" si="0">G14-E14</f>
        <v>0</v>
      </c>
      <c r="I14" s="105" t="e">
        <f t="shared" ref="I14:I28" si="1">H14/E14</f>
        <v>#DIV/0!</v>
      </c>
      <c r="J14" s="134">
        <f>F14</f>
        <v>0</v>
      </c>
      <c r="K14" s="135">
        <f>G14</f>
        <v>0</v>
      </c>
      <c r="L14" s="136" t="e">
        <f t="shared" ref="L14:L28" si="2">K14-I14</f>
        <v>#DIV/0!</v>
      </c>
      <c r="M14" s="137" t="e">
        <f t="shared" ref="M14:M28" si="3">L14/I14</f>
        <v>#DIV/0!</v>
      </c>
    </row>
    <row r="15" spans="1:13" ht="13.5" customHeight="1">
      <c r="A15" s="1"/>
      <c r="B15" s="92" t="s">
        <v>11</v>
      </c>
      <c r="C15" s="90">
        <v>30</v>
      </c>
      <c r="D15" s="154"/>
      <c r="E15" s="9"/>
      <c r="F15" s="19"/>
      <c r="G15" s="8"/>
      <c r="H15" s="101">
        <f t="shared" si="0"/>
        <v>0</v>
      </c>
      <c r="I15" s="105" t="e">
        <f t="shared" si="1"/>
        <v>#DIV/0!</v>
      </c>
      <c r="J15" s="134">
        <f t="shared" ref="J15:J28" si="4">F15</f>
        <v>0</v>
      </c>
      <c r="K15" s="135">
        <f t="shared" ref="K15:K28" si="5">G15</f>
        <v>0</v>
      </c>
      <c r="L15" s="136" t="e">
        <f t="shared" si="2"/>
        <v>#DIV/0!</v>
      </c>
      <c r="M15" s="137" t="e">
        <f t="shared" si="3"/>
        <v>#DIV/0!</v>
      </c>
    </row>
    <row r="16" spans="1:13" ht="13.5" customHeight="1">
      <c r="A16" s="1"/>
      <c r="B16" s="93" t="s">
        <v>68</v>
      </c>
      <c r="C16" s="90">
        <v>30</v>
      </c>
      <c r="D16" s="485"/>
      <c r="E16" s="9"/>
      <c r="F16" s="19"/>
      <c r="G16" s="8"/>
      <c r="H16" s="101">
        <f t="shared" si="0"/>
        <v>0</v>
      </c>
      <c r="I16" s="105" t="e">
        <f t="shared" si="1"/>
        <v>#DIV/0!</v>
      </c>
      <c r="J16" s="134">
        <f t="shared" si="4"/>
        <v>0</v>
      </c>
      <c r="K16" s="135">
        <f t="shared" si="5"/>
        <v>0</v>
      </c>
      <c r="L16" s="136" t="e">
        <f t="shared" si="2"/>
        <v>#DIV/0!</v>
      </c>
      <c r="M16" s="137" t="e">
        <f t="shared" si="3"/>
        <v>#DIV/0!</v>
      </c>
    </row>
    <row r="17" spans="1:16" ht="13.5" customHeight="1">
      <c r="A17" s="1"/>
      <c r="B17" s="359" t="s">
        <v>65</v>
      </c>
      <c r="C17" s="90">
        <v>30</v>
      </c>
      <c r="D17" s="94"/>
      <c r="E17" s="9"/>
      <c r="F17" s="19"/>
      <c r="G17" s="8"/>
      <c r="H17" s="101">
        <f t="shared" si="0"/>
        <v>0</v>
      </c>
      <c r="I17" s="105" t="e">
        <f t="shared" si="1"/>
        <v>#DIV/0!</v>
      </c>
      <c r="J17" s="134">
        <f t="shared" si="4"/>
        <v>0</v>
      </c>
      <c r="K17" s="135">
        <f t="shared" si="5"/>
        <v>0</v>
      </c>
      <c r="L17" s="136" t="e">
        <f t="shared" si="2"/>
        <v>#DIV/0!</v>
      </c>
      <c r="M17" s="137" t="e">
        <f t="shared" si="3"/>
        <v>#DIV/0!</v>
      </c>
    </row>
    <row r="18" spans="1:16" ht="13.5" customHeight="1">
      <c r="A18" s="1"/>
      <c r="B18" s="92" t="s">
        <v>12</v>
      </c>
      <c r="C18" s="90">
        <v>2</v>
      </c>
      <c r="D18" s="485"/>
      <c r="E18" s="9"/>
      <c r="F18" s="19"/>
      <c r="G18" s="8"/>
      <c r="H18" s="101">
        <f t="shared" si="0"/>
        <v>0</v>
      </c>
      <c r="I18" s="105" t="e">
        <f t="shared" si="1"/>
        <v>#DIV/0!</v>
      </c>
      <c r="J18" s="134">
        <f t="shared" si="4"/>
        <v>0</v>
      </c>
      <c r="K18" s="135">
        <f t="shared" si="5"/>
        <v>0</v>
      </c>
      <c r="L18" s="136" t="e">
        <f t="shared" si="2"/>
        <v>#DIV/0!</v>
      </c>
      <c r="M18" s="137" t="e">
        <f t="shared" si="3"/>
        <v>#DIV/0!</v>
      </c>
    </row>
    <row r="19" spans="1:16" ht="13.5" customHeight="1">
      <c r="A19" s="1"/>
      <c r="B19" s="92" t="s">
        <v>13</v>
      </c>
      <c r="C19" s="90">
        <v>30</v>
      </c>
      <c r="D19" s="94"/>
      <c r="E19" s="9"/>
      <c r="F19" s="19"/>
      <c r="G19" s="8"/>
      <c r="H19" s="101">
        <f t="shared" si="0"/>
        <v>0</v>
      </c>
      <c r="I19" s="105" t="e">
        <f t="shared" si="1"/>
        <v>#DIV/0!</v>
      </c>
      <c r="J19" s="134">
        <f t="shared" si="4"/>
        <v>0</v>
      </c>
      <c r="K19" s="135">
        <f t="shared" si="5"/>
        <v>0</v>
      </c>
      <c r="L19" s="136" t="e">
        <f t="shared" si="2"/>
        <v>#DIV/0!</v>
      </c>
      <c r="M19" s="137" t="e">
        <f t="shared" si="3"/>
        <v>#DIV/0!</v>
      </c>
      <c r="P19" t="s">
        <v>25</v>
      </c>
    </row>
    <row r="20" spans="1:16" ht="13.5" customHeight="1">
      <c r="A20" s="1"/>
      <c r="B20" s="92" t="s">
        <v>66</v>
      </c>
      <c r="C20" s="90">
        <v>2</v>
      </c>
      <c r="D20" s="486"/>
      <c r="E20" s="9"/>
      <c r="F20" s="19"/>
      <c r="G20" s="8"/>
      <c r="H20" s="101">
        <f t="shared" si="0"/>
        <v>0</v>
      </c>
      <c r="I20" s="105" t="e">
        <f t="shared" si="1"/>
        <v>#DIV/0!</v>
      </c>
      <c r="J20" s="134">
        <f t="shared" si="4"/>
        <v>0</v>
      </c>
      <c r="K20" s="135">
        <f t="shared" si="5"/>
        <v>0</v>
      </c>
      <c r="L20" s="136" t="e">
        <f t="shared" si="2"/>
        <v>#DIV/0!</v>
      </c>
      <c r="M20" s="137" t="e">
        <f t="shared" si="3"/>
        <v>#DIV/0!</v>
      </c>
    </row>
    <row r="21" spans="1:16" s="477" customFormat="1" ht="10.8" customHeight="1">
      <c r="A21" s="1"/>
      <c r="B21" s="92" t="s">
        <v>61</v>
      </c>
      <c r="C21" s="331">
        <v>30</v>
      </c>
      <c r="D21" s="95"/>
      <c r="E21" s="9"/>
      <c r="F21" s="19"/>
      <c r="G21" s="8"/>
      <c r="H21" s="101">
        <f t="shared" ref="H21:H22" si="6">G21-E21</f>
        <v>0</v>
      </c>
      <c r="I21" s="105" t="e">
        <f t="shared" ref="I21:I22" si="7">H21/E21</f>
        <v>#DIV/0!</v>
      </c>
      <c r="J21" s="134">
        <f t="shared" ref="J21:J22" si="8">F21</f>
        <v>0</v>
      </c>
      <c r="K21" s="135">
        <f t="shared" ref="K21:K22" si="9">G21</f>
        <v>0</v>
      </c>
      <c r="L21" s="136" t="e">
        <f t="shared" ref="L21:L22" si="10">K21-I21</f>
        <v>#DIV/0!</v>
      </c>
      <c r="M21" s="137" t="e">
        <f t="shared" ref="M21:M22" si="11">L21/I21</f>
        <v>#DIV/0!</v>
      </c>
    </row>
    <row r="22" spans="1:16" s="477" customFormat="1" ht="13.5" customHeight="1">
      <c r="A22" s="1"/>
      <c r="B22" s="92" t="s">
        <v>62</v>
      </c>
      <c r="C22" s="332">
        <v>30</v>
      </c>
      <c r="D22" s="485"/>
      <c r="E22" s="9"/>
      <c r="F22" s="19"/>
      <c r="G22" s="8"/>
      <c r="H22" s="101">
        <f t="shared" si="6"/>
        <v>0</v>
      </c>
      <c r="I22" s="105" t="e">
        <f t="shared" si="7"/>
        <v>#DIV/0!</v>
      </c>
      <c r="J22" s="134">
        <f t="shared" si="8"/>
        <v>0</v>
      </c>
      <c r="K22" s="135">
        <f t="shared" si="9"/>
        <v>0</v>
      </c>
      <c r="L22" s="136" t="e">
        <f t="shared" si="10"/>
        <v>#DIV/0!</v>
      </c>
      <c r="M22" s="137" t="e">
        <f t="shared" si="11"/>
        <v>#DIV/0!</v>
      </c>
    </row>
    <row r="23" spans="1:16" ht="13.5" customHeight="1">
      <c r="A23" s="1"/>
      <c r="B23" s="92" t="s">
        <v>63</v>
      </c>
      <c r="C23" s="90">
        <v>2</v>
      </c>
      <c r="D23" s="94"/>
      <c r="E23" s="9"/>
      <c r="F23" s="19"/>
      <c r="G23" s="8"/>
      <c r="H23" s="101">
        <f t="shared" si="0"/>
        <v>0</v>
      </c>
      <c r="I23" s="105" t="e">
        <f t="shared" si="1"/>
        <v>#DIV/0!</v>
      </c>
      <c r="J23" s="134">
        <f t="shared" si="4"/>
        <v>0</v>
      </c>
      <c r="K23" s="135">
        <f t="shared" si="5"/>
        <v>0</v>
      </c>
      <c r="L23" s="136" t="e">
        <f t="shared" si="2"/>
        <v>#DIV/0!</v>
      </c>
      <c r="M23" s="137" t="e">
        <f t="shared" si="3"/>
        <v>#DIV/0!</v>
      </c>
    </row>
    <row r="24" spans="1:16" ht="13.5" customHeight="1">
      <c r="A24" s="1"/>
      <c r="B24" s="82" t="s">
        <v>67</v>
      </c>
      <c r="C24" s="90">
        <v>30</v>
      </c>
      <c r="D24" s="94"/>
      <c r="E24" s="9"/>
      <c r="F24" s="19"/>
      <c r="G24" s="8"/>
      <c r="H24" s="101">
        <f t="shared" si="0"/>
        <v>0</v>
      </c>
      <c r="I24" s="105" t="e">
        <f t="shared" si="1"/>
        <v>#DIV/0!</v>
      </c>
      <c r="J24" s="134">
        <f t="shared" si="4"/>
        <v>0</v>
      </c>
      <c r="K24" s="135">
        <f t="shared" si="5"/>
        <v>0</v>
      </c>
      <c r="L24" s="136" t="e">
        <f t="shared" si="2"/>
        <v>#DIV/0!</v>
      </c>
      <c r="M24" s="137" t="e">
        <f t="shared" si="3"/>
        <v>#DIV/0!</v>
      </c>
    </row>
    <row r="25" spans="1:16" ht="13.5" customHeight="1">
      <c r="A25" s="1"/>
      <c r="B25" s="92" t="s">
        <v>29</v>
      </c>
      <c r="C25" s="99" t="s">
        <v>25</v>
      </c>
      <c r="D25" s="131"/>
      <c r="E25" s="21"/>
      <c r="F25" s="131"/>
      <c r="G25" s="8"/>
      <c r="H25" s="101"/>
      <c r="I25" s="105"/>
      <c r="J25" s="134"/>
      <c r="K25" s="135"/>
      <c r="L25" s="136"/>
      <c r="M25" s="137"/>
    </row>
    <row r="26" spans="1:16" ht="13.5" customHeight="1">
      <c r="A26" s="1"/>
      <c r="B26" s="109"/>
      <c r="C26" s="99">
        <v>30</v>
      </c>
      <c r="D26" s="94"/>
      <c r="E26" s="9"/>
      <c r="F26" s="19"/>
      <c r="G26" s="8"/>
      <c r="H26" s="101">
        <f t="shared" si="0"/>
        <v>0</v>
      </c>
      <c r="I26" s="105" t="e">
        <f t="shared" si="1"/>
        <v>#DIV/0!</v>
      </c>
      <c r="J26" s="134">
        <f t="shared" si="4"/>
        <v>0</v>
      </c>
      <c r="K26" s="135">
        <f t="shared" si="5"/>
        <v>0</v>
      </c>
      <c r="L26" s="136" t="e">
        <f t="shared" si="2"/>
        <v>#DIV/0!</v>
      </c>
      <c r="M26" s="137" t="e">
        <f t="shared" si="3"/>
        <v>#DIV/0!</v>
      </c>
    </row>
    <row r="27" spans="1:16" ht="13.5" customHeight="1">
      <c r="A27" s="1"/>
      <c r="B27" s="109"/>
      <c r="C27" s="99">
        <v>30</v>
      </c>
      <c r="D27" s="94"/>
      <c r="E27" s="9"/>
      <c r="F27" s="19"/>
      <c r="G27" s="8"/>
      <c r="H27" s="101">
        <f t="shared" si="0"/>
        <v>0</v>
      </c>
      <c r="I27" s="105" t="e">
        <f t="shared" si="1"/>
        <v>#DIV/0!</v>
      </c>
      <c r="J27" s="134">
        <f t="shared" si="4"/>
        <v>0</v>
      </c>
      <c r="K27" s="135">
        <f t="shared" si="5"/>
        <v>0</v>
      </c>
      <c r="L27" s="136" t="e">
        <f t="shared" si="2"/>
        <v>#DIV/0!</v>
      </c>
      <c r="M27" s="137" t="e">
        <f t="shared" si="3"/>
        <v>#DIV/0!</v>
      </c>
    </row>
    <row r="28" spans="1:16" ht="13.5" customHeight="1">
      <c r="A28" s="1"/>
      <c r="B28" s="109"/>
      <c r="C28" s="99">
        <v>30</v>
      </c>
      <c r="D28" s="94"/>
      <c r="E28" s="9"/>
      <c r="F28" s="19"/>
      <c r="G28" s="8"/>
      <c r="H28" s="101">
        <f t="shared" si="0"/>
        <v>0</v>
      </c>
      <c r="I28" s="105" t="e">
        <f t="shared" si="1"/>
        <v>#DIV/0!</v>
      </c>
      <c r="J28" s="134">
        <f t="shared" si="4"/>
        <v>0</v>
      </c>
      <c r="K28" s="135">
        <f t="shared" si="5"/>
        <v>0</v>
      </c>
      <c r="L28" s="136" t="e">
        <f t="shared" si="2"/>
        <v>#DIV/0!</v>
      </c>
      <c r="M28" s="137" t="e">
        <f t="shared" si="3"/>
        <v>#DIV/0!</v>
      </c>
    </row>
    <row r="29" spans="1:16" ht="13.5" customHeight="1">
      <c r="A29" s="1"/>
      <c r="B29" s="216"/>
      <c r="C29" s="99" t="s">
        <v>25</v>
      </c>
      <c r="D29" s="131" t="s">
        <v>25</v>
      </c>
      <c r="E29" s="21" t="s">
        <v>25</v>
      </c>
      <c r="F29" s="131" t="s">
        <v>25</v>
      </c>
      <c r="G29" s="8" t="s">
        <v>25</v>
      </c>
      <c r="H29" s="101" t="s">
        <v>25</v>
      </c>
      <c r="I29" s="105" t="s">
        <v>25</v>
      </c>
      <c r="J29" s="134" t="str">
        <f>F29</f>
        <v xml:space="preserve"> </v>
      </c>
      <c r="K29" s="135" t="str">
        <f>G29</f>
        <v xml:space="preserve"> </v>
      </c>
      <c r="L29" s="136" t="str">
        <f>H29</f>
        <v xml:space="preserve"> </v>
      </c>
      <c r="M29" s="137" t="str">
        <f>I29</f>
        <v xml:space="preserve"> </v>
      </c>
    </row>
    <row r="30" spans="1:16" ht="13.5" customHeight="1">
      <c r="A30" s="1"/>
      <c r="B30" s="132"/>
      <c r="C30" s="100" t="s">
        <v>25</v>
      </c>
      <c r="D30" s="489"/>
      <c r="E30" s="41" t="s">
        <v>25</v>
      </c>
      <c r="F30" s="158" t="s">
        <v>25</v>
      </c>
      <c r="G30" s="10" t="s">
        <v>25</v>
      </c>
      <c r="H30" s="159" t="s">
        <v>25</v>
      </c>
      <c r="I30" s="160" t="s">
        <v>25</v>
      </c>
      <c r="J30" s="183" t="str">
        <f t="shared" ref="J30:J31" si="12">F30</f>
        <v xml:space="preserve"> </v>
      </c>
      <c r="K30" s="184" t="str">
        <f t="shared" ref="K30:K31" si="13">G30</f>
        <v xml:space="preserve"> </v>
      </c>
      <c r="L30" s="185" t="str">
        <f t="shared" ref="L30:L49" si="14">H30</f>
        <v xml:space="preserve"> </v>
      </c>
      <c r="M30" s="186" t="str">
        <f t="shared" ref="M30:M49" si="15">I30</f>
        <v xml:space="preserve"> </v>
      </c>
    </row>
    <row r="31" spans="1:16" ht="13.5" customHeight="1">
      <c r="A31" s="11"/>
      <c r="B31" s="165" t="s">
        <v>88</v>
      </c>
      <c r="C31" s="166">
        <v>30</v>
      </c>
      <c r="D31" s="167">
        <f>E31/C31</f>
        <v>0</v>
      </c>
      <c r="E31" s="168">
        <f>SUM(E14:E30)</f>
        <v>0</v>
      </c>
      <c r="F31" s="167">
        <f>G31/C31</f>
        <v>0</v>
      </c>
      <c r="G31" s="169">
        <f>SUM(G14:G30)</f>
        <v>0</v>
      </c>
      <c r="H31" s="167">
        <f>G31-E31</f>
        <v>0</v>
      </c>
      <c r="I31" s="170" t="e">
        <f t="shared" ref="I31" si="16">H31/E31</f>
        <v>#DIV/0!</v>
      </c>
      <c r="J31" s="187">
        <f t="shared" si="12"/>
        <v>0</v>
      </c>
      <c r="K31" s="188">
        <f t="shared" si="13"/>
        <v>0</v>
      </c>
      <c r="L31" s="189">
        <f t="shared" si="14"/>
        <v>0</v>
      </c>
      <c r="M31" s="245" t="e">
        <f t="shared" si="15"/>
        <v>#DIV/0!</v>
      </c>
    </row>
    <row r="32" spans="1:16" s="44" customFormat="1" ht="13.5" customHeight="1">
      <c r="A32" s="43"/>
      <c r="B32" s="161"/>
      <c r="C32" s="162"/>
      <c r="D32" s="163"/>
      <c r="E32" s="164"/>
      <c r="F32" s="163"/>
      <c r="G32" s="14" t="s">
        <v>25</v>
      </c>
      <c r="H32" s="14"/>
      <c r="I32" s="15"/>
      <c r="J32" s="190"/>
      <c r="K32" s="191"/>
      <c r="L32" s="192" t="s">
        <v>25</v>
      </c>
      <c r="M32" s="193" t="s">
        <v>25</v>
      </c>
    </row>
    <row r="33" spans="1:16" ht="13.5" customHeight="1">
      <c r="A33" s="1"/>
      <c r="B33" s="87" t="s">
        <v>107</v>
      </c>
      <c r="C33" s="111"/>
      <c r="D33" s="16"/>
      <c r="E33" s="112"/>
      <c r="F33" s="83"/>
      <c r="G33" s="8" t="s">
        <v>25</v>
      </c>
      <c r="H33" s="8"/>
      <c r="I33" s="84"/>
      <c r="J33" s="138"/>
      <c r="K33" s="139"/>
      <c r="L33" s="136" t="s">
        <v>25</v>
      </c>
      <c r="M33" s="137" t="s">
        <v>25</v>
      </c>
    </row>
    <row r="34" spans="1:16" ht="13.5" customHeight="1">
      <c r="A34" s="1"/>
      <c r="B34" s="92" t="s">
        <v>6</v>
      </c>
      <c r="C34" s="90">
        <v>30</v>
      </c>
      <c r="D34" s="96"/>
      <c r="E34" s="9"/>
      <c r="F34" s="19"/>
      <c r="G34" s="8"/>
      <c r="H34" s="101">
        <f t="shared" ref="H34:H47" si="17">G34-E34</f>
        <v>0</v>
      </c>
      <c r="I34" s="105" t="e">
        <f t="shared" ref="I34:I47" si="18">H34/E34</f>
        <v>#DIV/0!</v>
      </c>
      <c r="J34" s="134">
        <f t="shared" ref="J34" si="19">F34</f>
        <v>0</v>
      </c>
      <c r="K34" s="135">
        <f t="shared" ref="K34" si="20">G34</f>
        <v>0</v>
      </c>
      <c r="L34" s="136" t="e">
        <f t="shared" ref="L34:L47" si="21">K34-I34</f>
        <v>#DIV/0!</v>
      </c>
      <c r="M34" s="137" t="e">
        <f t="shared" ref="M34:M47" si="22">L34/I34</f>
        <v>#DIV/0!</v>
      </c>
    </row>
    <row r="35" spans="1:16" ht="13.5" customHeight="1">
      <c r="A35" s="1"/>
      <c r="B35" s="92" t="s">
        <v>7</v>
      </c>
      <c r="C35" s="90">
        <v>30</v>
      </c>
      <c r="D35" s="96"/>
      <c r="E35" s="9"/>
      <c r="F35" s="19"/>
      <c r="G35" s="8"/>
      <c r="H35" s="101">
        <f t="shared" si="17"/>
        <v>0</v>
      </c>
      <c r="I35" s="105" t="e">
        <f t="shared" si="18"/>
        <v>#DIV/0!</v>
      </c>
      <c r="J35" s="134">
        <f t="shared" ref="J35:J47" si="23">F35</f>
        <v>0</v>
      </c>
      <c r="K35" s="135">
        <f t="shared" ref="K35:K47" si="24">G35</f>
        <v>0</v>
      </c>
      <c r="L35" s="136" t="e">
        <f t="shared" si="21"/>
        <v>#DIV/0!</v>
      </c>
      <c r="M35" s="137" t="e">
        <f t="shared" si="22"/>
        <v>#DIV/0!</v>
      </c>
    </row>
    <row r="36" spans="1:16" ht="13.5" customHeight="1">
      <c r="A36" s="1"/>
      <c r="B36" s="92" t="s">
        <v>8</v>
      </c>
      <c r="C36" s="90">
        <v>30</v>
      </c>
      <c r="D36" s="96"/>
      <c r="E36" s="9"/>
      <c r="F36" s="19"/>
      <c r="G36" s="8"/>
      <c r="H36" s="101">
        <f t="shared" si="17"/>
        <v>0</v>
      </c>
      <c r="I36" s="105" t="e">
        <f t="shared" si="18"/>
        <v>#DIV/0!</v>
      </c>
      <c r="J36" s="134">
        <f t="shared" si="23"/>
        <v>0</v>
      </c>
      <c r="K36" s="135">
        <f t="shared" si="24"/>
        <v>0</v>
      </c>
      <c r="L36" s="136" t="e">
        <f t="shared" si="21"/>
        <v>#DIV/0!</v>
      </c>
      <c r="M36" s="137" t="e">
        <f t="shared" si="22"/>
        <v>#DIV/0!</v>
      </c>
    </row>
    <row r="37" spans="1:16" ht="13.5" customHeight="1">
      <c r="A37" s="1"/>
      <c r="B37" s="92" t="s">
        <v>9</v>
      </c>
      <c r="C37" s="99">
        <v>2</v>
      </c>
      <c r="D37" s="96"/>
      <c r="E37" s="9"/>
      <c r="F37" s="19"/>
      <c r="G37" s="8"/>
      <c r="H37" s="101">
        <f t="shared" si="17"/>
        <v>0</v>
      </c>
      <c r="I37" s="105" t="e">
        <f t="shared" si="18"/>
        <v>#DIV/0!</v>
      </c>
      <c r="J37" s="134">
        <f t="shared" si="23"/>
        <v>0</v>
      </c>
      <c r="K37" s="135">
        <f t="shared" si="24"/>
        <v>0</v>
      </c>
      <c r="L37" s="136" t="e">
        <f t="shared" si="21"/>
        <v>#DIV/0!</v>
      </c>
      <c r="M37" s="137" t="e">
        <f t="shared" si="22"/>
        <v>#DIV/0!</v>
      </c>
      <c r="P37" t="s">
        <v>25</v>
      </c>
    </row>
    <row r="38" spans="1:16" ht="13.5" customHeight="1">
      <c r="A38" s="1"/>
      <c r="B38" s="92" t="s">
        <v>10</v>
      </c>
      <c r="C38" s="90">
        <v>2</v>
      </c>
      <c r="D38" s="96"/>
      <c r="E38" s="9"/>
      <c r="F38" s="19"/>
      <c r="G38" s="8"/>
      <c r="H38" s="101">
        <f t="shared" si="17"/>
        <v>0</v>
      </c>
      <c r="I38" s="105" t="e">
        <f t="shared" si="18"/>
        <v>#DIV/0!</v>
      </c>
      <c r="J38" s="134">
        <f t="shared" si="23"/>
        <v>0</v>
      </c>
      <c r="K38" s="135">
        <f t="shared" si="24"/>
        <v>0</v>
      </c>
      <c r="L38" s="136" t="e">
        <f t="shared" si="21"/>
        <v>#DIV/0!</v>
      </c>
      <c r="M38" s="137" t="e">
        <f t="shared" si="22"/>
        <v>#DIV/0!</v>
      </c>
    </row>
    <row r="39" spans="1:16" ht="13.5" customHeight="1">
      <c r="A39" s="1"/>
      <c r="B39" s="92" t="s">
        <v>14</v>
      </c>
      <c r="C39" s="90">
        <v>30</v>
      </c>
      <c r="D39" s="96"/>
      <c r="E39" s="9"/>
      <c r="F39" s="19"/>
      <c r="G39" s="8"/>
      <c r="H39" s="101">
        <f t="shared" si="17"/>
        <v>0</v>
      </c>
      <c r="I39" s="105" t="e">
        <f t="shared" si="18"/>
        <v>#DIV/0!</v>
      </c>
      <c r="J39" s="134">
        <f t="shared" si="23"/>
        <v>0</v>
      </c>
      <c r="K39" s="135">
        <f t="shared" si="24"/>
        <v>0</v>
      </c>
      <c r="L39" s="136" t="e">
        <f t="shared" si="21"/>
        <v>#DIV/0!</v>
      </c>
      <c r="M39" s="137" t="e">
        <f t="shared" si="22"/>
        <v>#DIV/0!</v>
      </c>
    </row>
    <row r="40" spans="1:16" ht="13.5" customHeight="1">
      <c r="A40" s="1"/>
      <c r="B40" s="38" t="s">
        <v>79</v>
      </c>
      <c r="C40" s="98">
        <v>30</v>
      </c>
      <c r="D40" s="96"/>
      <c r="E40" s="9"/>
      <c r="F40" s="19"/>
      <c r="G40" s="8"/>
      <c r="H40" s="101">
        <f t="shared" si="17"/>
        <v>0</v>
      </c>
      <c r="I40" s="105" t="e">
        <f t="shared" si="18"/>
        <v>#DIV/0!</v>
      </c>
      <c r="J40" s="134">
        <f t="shared" si="23"/>
        <v>0</v>
      </c>
      <c r="K40" s="135">
        <f t="shared" si="24"/>
        <v>0</v>
      </c>
      <c r="L40" s="136" t="e">
        <f t="shared" si="21"/>
        <v>#DIV/0!</v>
      </c>
      <c r="M40" s="137" t="e">
        <f t="shared" si="22"/>
        <v>#DIV/0!</v>
      </c>
    </row>
    <row r="41" spans="1:16" ht="13.5" customHeight="1">
      <c r="A41" s="1"/>
      <c r="B41" s="92" t="s">
        <v>58</v>
      </c>
      <c r="C41" s="99">
        <v>30</v>
      </c>
      <c r="D41" s="96"/>
      <c r="E41" s="9"/>
      <c r="F41" s="19"/>
      <c r="G41" s="8"/>
      <c r="H41" s="101">
        <f t="shared" si="17"/>
        <v>0</v>
      </c>
      <c r="I41" s="105" t="e">
        <f t="shared" si="18"/>
        <v>#DIV/0!</v>
      </c>
      <c r="J41" s="134">
        <f t="shared" si="23"/>
        <v>0</v>
      </c>
      <c r="K41" s="135">
        <f t="shared" si="24"/>
        <v>0</v>
      </c>
      <c r="L41" s="136" t="e">
        <f t="shared" si="21"/>
        <v>#DIV/0!</v>
      </c>
      <c r="M41" s="137" t="e">
        <f t="shared" si="22"/>
        <v>#DIV/0!</v>
      </c>
    </row>
    <row r="42" spans="1:16" ht="13.5" customHeight="1">
      <c r="A42" s="1"/>
      <c r="B42" s="92" t="s">
        <v>23</v>
      </c>
      <c r="C42" s="90">
        <v>30</v>
      </c>
      <c r="D42" s="96"/>
      <c r="E42" s="9"/>
      <c r="F42" s="19"/>
      <c r="G42" s="8"/>
      <c r="H42" s="101">
        <f t="shared" si="17"/>
        <v>0</v>
      </c>
      <c r="I42" s="105" t="e">
        <f t="shared" si="18"/>
        <v>#DIV/0!</v>
      </c>
      <c r="J42" s="134">
        <f t="shared" si="23"/>
        <v>0</v>
      </c>
      <c r="K42" s="135">
        <f t="shared" si="24"/>
        <v>0</v>
      </c>
      <c r="L42" s="136" t="e">
        <f t="shared" si="21"/>
        <v>#DIV/0!</v>
      </c>
      <c r="M42" s="137" t="e">
        <f t="shared" si="22"/>
        <v>#DIV/0!</v>
      </c>
    </row>
    <row r="43" spans="1:16" ht="13.5" customHeight="1">
      <c r="A43" s="1"/>
      <c r="B43" s="92" t="s">
        <v>59</v>
      </c>
      <c r="C43" s="99"/>
      <c r="D43" s="131"/>
      <c r="E43" s="21"/>
      <c r="F43" s="23"/>
      <c r="G43" s="8"/>
      <c r="H43" s="101"/>
      <c r="I43" s="105"/>
      <c r="J43" s="134"/>
      <c r="K43" s="135"/>
      <c r="L43" s="136"/>
      <c r="M43" s="137"/>
    </row>
    <row r="44" spans="1:16" ht="13.5" customHeight="1">
      <c r="A44" s="1"/>
      <c r="B44" s="216" t="s">
        <v>25</v>
      </c>
      <c r="C44" s="99">
        <v>30</v>
      </c>
      <c r="D44" s="94"/>
      <c r="E44" s="9"/>
      <c r="F44" s="19"/>
      <c r="G44" s="8"/>
      <c r="H44" s="101">
        <f t="shared" si="17"/>
        <v>0</v>
      </c>
      <c r="I44" s="105" t="e">
        <f t="shared" si="18"/>
        <v>#DIV/0!</v>
      </c>
      <c r="J44" s="134">
        <f t="shared" si="23"/>
        <v>0</v>
      </c>
      <c r="K44" s="135">
        <f t="shared" si="24"/>
        <v>0</v>
      </c>
      <c r="L44" s="136" t="e">
        <f t="shared" si="21"/>
        <v>#DIV/0!</v>
      </c>
      <c r="M44" s="137" t="e">
        <f t="shared" si="22"/>
        <v>#DIV/0!</v>
      </c>
    </row>
    <row r="45" spans="1:16" ht="13.5" customHeight="1">
      <c r="A45" s="1"/>
      <c r="B45" s="216" t="s">
        <v>25</v>
      </c>
      <c r="C45" s="99">
        <v>30</v>
      </c>
      <c r="D45" s="94"/>
      <c r="E45" s="9"/>
      <c r="F45" s="19"/>
      <c r="G45" s="8"/>
      <c r="H45" s="101">
        <f t="shared" si="17"/>
        <v>0</v>
      </c>
      <c r="I45" s="105" t="e">
        <f t="shared" si="18"/>
        <v>#DIV/0!</v>
      </c>
      <c r="J45" s="134">
        <f t="shared" si="23"/>
        <v>0</v>
      </c>
      <c r="K45" s="135">
        <f t="shared" si="24"/>
        <v>0</v>
      </c>
      <c r="L45" s="136" t="e">
        <f t="shared" si="21"/>
        <v>#DIV/0!</v>
      </c>
      <c r="M45" s="137" t="e">
        <f t="shared" si="22"/>
        <v>#DIV/0!</v>
      </c>
    </row>
    <row r="46" spans="1:16" ht="13.5" customHeight="1">
      <c r="A46" s="1"/>
      <c r="B46" s="216" t="s">
        <v>25</v>
      </c>
      <c r="C46" s="99">
        <v>30</v>
      </c>
      <c r="D46" s="94"/>
      <c r="E46" s="9"/>
      <c r="F46" s="19"/>
      <c r="G46" s="8"/>
      <c r="H46" s="101">
        <f t="shared" si="17"/>
        <v>0</v>
      </c>
      <c r="I46" s="105" t="e">
        <f t="shared" si="18"/>
        <v>#DIV/0!</v>
      </c>
      <c r="J46" s="134">
        <f t="shared" si="23"/>
        <v>0</v>
      </c>
      <c r="K46" s="135">
        <f t="shared" si="24"/>
        <v>0</v>
      </c>
      <c r="L46" s="136" t="e">
        <f t="shared" si="21"/>
        <v>#DIV/0!</v>
      </c>
      <c r="M46" s="137" t="e">
        <f t="shared" si="22"/>
        <v>#DIV/0!</v>
      </c>
    </row>
    <row r="47" spans="1:16" ht="13.5" customHeight="1">
      <c r="A47" s="1"/>
      <c r="B47" s="216" t="s">
        <v>25</v>
      </c>
      <c r="C47" s="99" t="s">
        <v>25</v>
      </c>
      <c r="D47" s="131"/>
      <c r="E47" s="21"/>
      <c r="F47" s="131"/>
      <c r="G47" s="8"/>
      <c r="H47" s="101">
        <f t="shared" si="17"/>
        <v>0</v>
      </c>
      <c r="I47" s="105" t="e">
        <f t="shared" si="18"/>
        <v>#DIV/0!</v>
      </c>
      <c r="J47" s="134">
        <f t="shared" si="23"/>
        <v>0</v>
      </c>
      <c r="K47" s="135">
        <f t="shared" si="24"/>
        <v>0</v>
      </c>
      <c r="L47" s="136" t="e">
        <f t="shared" si="21"/>
        <v>#DIV/0!</v>
      </c>
      <c r="M47" s="137" t="e">
        <f t="shared" si="22"/>
        <v>#DIV/0!</v>
      </c>
    </row>
    <row r="48" spans="1:16" ht="13.5" customHeight="1">
      <c r="A48" s="1"/>
      <c r="B48" s="132" t="s">
        <v>25</v>
      </c>
      <c r="C48" s="100" t="s">
        <v>25</v>
      </c>
      <c r="D48" s="158" t="s">
        <v>25</v>
      </c>
      <c r="E48" s="41" t="s">
        <v>25</v>
      </c>
      <c r="F48" s="158" t="s">
        <v>25</v>
      </c>
      <c r="G48" s="10" t="s">
        <v>25</v>
      </c>
      <c r="H48" s="159" t="s">
        <v>25</v>
      </c>
      <c r="I48" s="160" t="s">
        <v>25</v>
      </c>
      <c r="J48" s="183" t="str">
        <f t="shared" ref="J48:J49" si="25">F48</f>
        <v xml:space="preserve"> </v>
      </c>
      <c r="K48" s="184" t="str">
        <f t="shared" ref="K48:K49" si="26">G48</f>
        <v xml:space="preserve"> </v>
      </c>
      <c r="L48" s="185" t="str">
        <f t="shared" si="14"/>
        <v xml:space="preserve"> </v>
      </c>
      <c r="M48" s="186" t="str">
        <f t="shared" si="15"/>
        <v xml:space="preserve"> </v>
      </c>
    </row>
    <row r="49" spans="1:13" s="51" customFormat="1" ht="13.5" customHeight="1">
      <c r="A49" s="171"/>
      <c r="B49" s="165" t="s">
        <v>89</v>
      </c>
      <c r="C49" s="166">
        <v>30</v>
      </c>
      <c r="D49" s="167">
        <f>E49/C49</f>
        <v>0</v>
      </c>
      <c r="E49" s="182">
        <f>SUM(E34:E48)</f>
        <v>0</v>
      </c>
      <c r="F49" s="167">
        <f>G49/C49</f>
        <v>0</v>
      </c>
      <c r="G49" s="169">
        <f>SUM(G34:G48)</f>
        <v>0</v>
      </c>
      <c r="H49" s="167">
        <f>G49-E49</f>
        <v>0</v>
      </c>
      <c r="I49" s="170" t="e">
        <f t="shared" ref="I49" si="27">H49/E49</f>
        <v>#DIV/0!</v>
      </c>
      <c r="J49" s="187">
        <f t="shared" si="25"/>
        <v>0</v>
      </c>
      <c r="K49" s="188">
        <f t="shared" si="26"/>
        <v>0</v>
      </c>
      <c r="L49" s="189">
        <f t="shared" si="14"/>
        <v>0</v>
      </c>
      <c r="M49" s="245" t="e">
        <f t="shared" si="15"/>
        <v>#DIV/0!</v>
      </c>
    </row>
    <row r="50" spans="1:13" s="51" customFormat="1" ht="13.5" customHeight="1">
      <c r="A50" s="49"/>
      <c r="B50" s="172"/>
      <c r="C50" s="173"/>
      <c r="D50" s="174"/>
      <c r="E50" s="50"/>
      <c r="F50" s="174"/>
      <c r="G50" s="175"/>
      <c r="H50" s="176"/>
      <c r="I50" s="177"/>
      <c r="J50" s="178"/>
      <c r="K50" s="179"/>
      <c r="L50" s="180" t="s">
        <v>25</v>
      </c>
      <c r="M50" s="181" t="s">
        <v>25</v>
      </c>
    </row>
    <row r="51" spans="1:13" ht="15" customHeight="1" thickBot="1">
      <c r="A51" s="1"/>
      <c r="B51" s="226" t="s">
        <v>69</v>
      </c>
      <c r="C51" s="225">
        <v>30</v>
      </c>
      <c r="D51" s="222">
        <f>E51/C51</f>
        <v>0</v>
      </c>
      <c r="E51" s="234">
        <f>E31+E49</f>
        <v>0</v>
      </c>
      <c r="F51" s="227">
        <f>G51/C51</f>
        <v>0</v>
      </c>
      <c r="G51" s="223">
        <f>G31+G49</f>
        <v>0</v>
      </c>
      <c r="H51" s="219">
        <f>G51-E51</f>
        <v>0</v>
      </c>
      <c r="I51" s="220" t="e">
        <f>H51/E51</f>
        <v>#DIV/0!</v>
      </c>
      <c r="J51" s="237">
        <f>K51/C51</f>
        <v>0</v>
      </c>
      <c r="K51" s="238">
        <f>K31+K49</f>
        <v>0</v>
      </c>
      <c r="L51" s="156">
        <f>H51</f>
        <v>0</v>
      </c>
      <c r="M51" s="140" t="e">
        <f>I51</f>
        <v>#DIV/0!</v>
      </c>
    </row>
    <row r="52" spans="1:13" ht="9" customHeight="1" thickBot="1">
      <c r="A52" s="113"/>
      <c r="B52" s="26"/>
      <c r="C52" s="26"/>
      <c r="D52" s="27"/>
      <c r="E52" s="27"/>
      <c r="F52" s="27"/>
      <c r="G52" s="27"/>
      <c r="H52" s="27"/>
      <c r="I52" s="27"/>
      <c r="J52" s="27"/>
      <c r="K52" s="27"/>
      <c r="L52" s="26"/>
      <c r="M52" s="39"/>
    </row>
    <row r="53" spans="1:13" ht="15" customHeight="1">
      <c r="A53" s="77" t="s">
        <v>15</v>
      </c>
      <c r="B53" s="198" t="s">
        <v>84</v>
      </c>
      <c r="C53" s="199">
        <v>30</v>
      </c>
      <c r="D53" s="200">
        <f>E53/C53</f>
        <v>0</v>
      </c>
      <c r="E53" s="201">
        <f>E7+E51</f>
        <v>0</v>
      </c>
      <c r="F53" s="202">
        <f>G53/C53</f>
        <v>0</v>
      </c>
      <c r="G53" s="203">
        <f>G7+G51</f>
        <v>0</v>
      </c>
      <c r="H53" s="200">
        <f>G53-E53</f>
        <v>0</v>
      </c>
      <c r="I53" s="204" t="e">
        <f>H53/E53</f>
        <v>#DIV/0!</v>
      </c>
      <c r="J53" s="212">
        <f>K53/C53</f>
        <v>158</v>
      </c>
      <c r="K53" s="213">
        <f>K9+K51</f>
        <v>4740</v>
      </c>
      <c r="L53" s="214"/>
      <c r="M53" s="215"/>
    </row>
    <row r="54" spans="1:13" ht="15" customHeight="1" thickBot="1">
      <c r="A54" s="78" t="s">
        <v>17</v>
      </c>
      <c r="B54" s="205" t="s">
        <v>85</v>
      </c>
      <c r="C54" s="206">
        <v>30</v>
      </c>
      <c r="D54" s="207">
        <f>E54/C54</f>
        <v>0</v>
      </c>
      <c r="E54" s="208">
        <f>E9+E51</f>
        <v>0</v>
      </c>
      <c r="F54" s="209">
        <f>G54/C54</f>
        <v>0</v>
      </c>
      <c r="G54" s="210">
        <f>G9+G51</f>
        <v>0</v>
      </c>
      <c r="H54" s="207">
        <f>G54-E54</f>
        <v>0</v>
      </c>
      <c r="I54" s="211" t="e">
        <f>H54/E54</f>
        <v>#DIV/0!</v>
      </c>
      <c r="J54" s="128" t="s">
        <v>169</v>
      </c>
      <c r="K54" s="129"/>
      <c r="L54" s="117">
        <f>K53-G53</f>
        <v>4740</v>
      </c>
      <c r="M54" s="130" t="e">
        <f>L54/G53</f>
        <v>#DIV/0!</v>
      </c>
    </row>
    <row r="55" spans="1:13" ht="9" customHeight="1" thickBot="1">
      <c r="A55" s="113"/>
      <c r="B55" s="26"/>
      <c r="C55" s="26"/>
      <c r="D55" s="27"/>
      <c r="E55" s="27"/>
      <c r="F55" s="27"/>
      <c r="G55" s="27"/>
      <c r="H55" s="27"/>
      <c r="I55" s="27"/>
      <c r="J55" s="27"/>
      <c r="K55" s="27"/>
      <c r="L55" s="26"/>
      <c r="M55" s="39"/>
    </row>
    <row r="56" spans="1:13" ht="13.5" customHeight="1">
      <c r="A56" s="28" t="s">
        <v>19</v>
      </c>
      <c r="B56" s="260" t="s">
        <v>86</v>
      </c>
      <c r="C56" s="108"/>
      <c r="D56" s="608" t="s">
        <v>20</v>
      </c>
      <c r="E56" s="609"/>
      <c r="F56" s="608" t="s">
        <v>21</v>
      </c>
      <c r="G56" s="611"/>
      <c r="H56" s="608"/>
      <c r="I56" s="612"/>
      <c r="J56" s="614" t="s">
        <v>92</v>
      </c>
      <c r="K56" s="615"/>
      <c r="L56" s="615"/>
      <c r="M56" s="616"/>
    </row>
    <row r="57" spans="1:13" ht="13.5" customHeight="1">
      <c r="A57" s="1"/>
      <c r="B57" s="107" t="s">
        <v>170</v>
      </c>
      <c r="C57" s="29"/>
      <c r="D57" s="582">
        <f>'UnderGrad&amp;GradPeerLimits'!B5</f>
        <v>12818</v>
      </c>
      <c r="E57" s="610"/>
      <c r="F57" s="582">
        <f>'UnderGrad&amp;GradPeerLimits'!D5</f>
        <v>34631</v>
      </c>
      <c r="G57" s="583"/>
      <c r="H57" s="582"/>
      <c r="I57" s="610"/>
      <c r="J57" s="617"/>
      <c r="K57" s="618"/>
      <c r="L57" s="618"/>
      <c r="M57" s="619"/>
    </row>
    <row r="58" spans="1:13" ht="13.5" customHeight="1">
      <c r="A58" s="1"/>
      <c r="B58" s="107" t="s">
        <v>171</v>
      </c>
      <c r="C58" s="85"/>
      <c r="D58" s="584">
        <f>G53</f>
        <v>0</v>
      </c>
      <c r="E58" s="600"/>
      <c r="F58" s="584">
        <f>G54</f>
        <v>0</v>
      </c>
      <c r="G58" s="583"/>
      <c r="H58" s="584"/>
      <c r="I58" s="597"/>
      <c r="J58" s="620"/>
      <c r="K58" s="621"/>
      <c r="L58" s="621"/>
      <c r="M58" s="622"/>
    </row>
    <row r="59" spans="1:13" ht="13.5" customHeight="1">
      <c r="A59" s="1"/>
      <c r="B59" s="107" t="s">
        <v>28</v>
      </c>
      <c r="C59" s="86"/>
      <c r="D59" s="584">
        <f>D57-D58</f>
        <v>12818</v>
      </c>
      <c r="E59" s="600"/>
      <c r="F59" s="584">
        <f>F57-F58</f>
        <v>34631</v>
      </c>
      <c r="G59" s="583"/>
      <c r="H59" s="584" t="s">
        <v>25</v>
      </c>
      <c r="I59" s="597"/>
      <c r="J59" s="582" t="s">
        <v>25</v>
      </c>
      <c r="K59" s="591"/>
      <c r="L59" s="591"/>
      <c r="M59" s="592"/>
    </row>
    <row r="60" spans="1:13" ht="13.5" customHeight="1">
      <c r="A60" s="1"/>
      <c r="B60" s="56" t="s">
        <v>27</v>
      </c>
      <c r="C60" s="91"/>
      <c r="D60" s="585">
        <f>D58/D57</f>
        <v>0</v>
      </c>
      <c r="E60" s="601"/>
      <c r="F60" s="585">
        <f>F58/F57</f>
        <v>0</v>
      </c>
      <c r="G60" s="583"/>
      <c r="H60" s="585" t="s">
        <v>25</v>
      </c>
      <c r="I60" s="613"/>
      <c r="J60" s="588" t="s">
        <v>25</v>
      </c>
      <c r="K60" s="589"/>
      <c r="L60" s="589"/>
      <c r="M60" s="590"/>
    </row>
    <row r="61" spans="1:13" ht="13.5" customHeight="1" thickBot="1">
      <c r="A61" s="40"/>
      <c r="B61" s="64" t="s">
        <v>176</v>
      </c>
      <c r="C61" s="106"/>
      <c r="D61" s="602" t="e">
        <f>I53</f>
        <v>#DIV/0!</v>
      </c>
      <c r="E61" s="603"/>
      <c r="F61" s="586" t="e">
        <f>I54</f>
        <v>#DIV/0!</v>
      </c>
      <c r="G61" s="587"/>
      <c r="H61" s="586" t="s">
        <v>25</v>
      </c>
      <c r="I61" s="596"/>
      <c r="J61" s="593" t="s">
        <v>25</v>
      </c>
      <c r="K61" s="594"/>
      <c r="L61" s="594"/>
      <c r="M61" s="595"/>
    </row>
    <row r="62" spans="1:13" ht="18" customHeight="1">
      <c r="A62" s="604" t="s">
        <v>101</v>
      </c>
      <c r="B62" s="604"/>
      <c r="C62" s="604"/>
      <c r="D62" s="604"/>
      <c r="E62" s="604"/>
      <c r="F62" s="604"/>
      <c r="G62" s="604"/>
      <c r="H62" s="604"/>
      <c r="I62" s="604"/>
      <c r="J62" s="604"/>
      <c r="K62" s="604"/>
      <c r="L62" s="605"/>
      <c r="M62" s="605"/>
    </row>
    <row r="63" spans="1:13" ht="30" customHeight="1">
      <c r="A63" s="580" t="s">
        <v>102</v>
      </c>
      <c r="B63" s="580"/>
      <c r="C63" s="580"/>
      <c r="D63" s="580"/>
      <c r="E63" s="580"/>
      <c r="F63" s="580"/>
      <c r="G63" s="580"/>
      <c r="H63" s="580"/>
      <c r="I63" s="580"/>
      <c r="J63" s="580"/>
      <c r="K63" s="580"/>
    </row>
    <row r="67" spans="4:8">
      <c r="H67" t="s">
        <v>25</v>
      </c>
    </row>
    <row r="69" spans="4:8">
      <c r="D69" t="s">
        <v>25</v>
      </c>
    </row>
  </sheetData>
  <mergeCells count="37">
    <mergeCell ref="A62:M62"/>
    <mergeCell ref="F3:I3"/>
    <mergeCell ref="D56:E56"/>
    <mergeCell ref="D57:E57"/>
    <mergeCell ref="D58:E58"/>
    <mergeCell ref="F56:G56"/>
    <mergeCell ref="H56:I56"/>
    <mergeCell ref="H57:I57"/>
    <mergeCell ref="H58:I58"/>
    <mergeCell ref="H60:I60"/>
    <mergeCell ref="J56:M58"/>
    <mergeCell ref="A63:K63"/>
    <mergeCell ref="D3:E3"/>
    <mergeCell ref="F57:G57"/>
    <mergeCell ref="F58:G58"/>
    <mergeCell ref="F59:G59"/>
    <mergeCell ref="F60:G60"/>
    <mergeCell ref="F61:G61"/>
    <mergeCell ref="J60:M60"/>
    <mergeCell ref="J59:M59"/>
    <mergeCell ref="J61:M61"/>
    <mergeCell ref="H61:I61"/>
    <mergeCell ref="H59:I59"/>
    <mergeCell ref="B3:B4"/>
    <mergeCell ref="D59:E59"/>
    <mergeCell ref="D60:E60"/>
    <mergeCell ref="D61:E61"/>
    <mergeCell ref="A1:F1"/>
    <mergeCell ref="J3:M3"/>
    <mergeCell ref="J11:M13"/>
    <mergeCell ref="G1:M1"/>
    <mergeCell ref="C3:C4"/>
    <mergeCell ref="A3:A4"/>
    <mergeCell ref="J6:J8"/>
    <mergeCell ref="K6:K8"/>
    <mergeCell ref="L6:L8"/>
    <mergeCell ref="M6:M8"/>
  </mergeCells>
  <phoneticPr fontId="0" type="noConversion"/>
  <printOptions horizontalCentered="1"/>
  <pageMargins left="0.25" right="0.25" top="1" bottom="0.5" header="0.5" footer="0.5"/>
  <pageSetup scale="70" orientation="portrait" r:id="rId1"/>
  <headerFooter alignWithMargins="0">
    <oddHeader xml:space="preserve">&amp;L
&amp;C&amp;"Times New Roman,Bold"&amp;14Oklahoma State Regents for Higher Education&amp;12 
Tuition and Mandatory Fee Request&amp;R&amp;"Times New Roman,Bold Italic"&amp;11Research University
Undergraduate
</oddHeader>
    <oddFooter>&amp;L&amp;"Times New Roman,Italic"&amp;8&amp;D&amp;R&amp;"Times New Roman,Italic"&amp;8&amp;F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P69"/>
  <sheetViews>
    <sheetView showGridLines="0" topLeftCell="A4" zoomScaleNormal="100" workbookViewId="0">
      <selection activeCell="K53" sqref="K53"/>
    </sheetView>
  </sheetViews>
  <sheetFormatPr defaultRowHeight="13.2"/>
  <cols>
    <col min="1" max="1" width="3.109375" customWidth="1"/>
    <col min="2" max="2" width="40.77734375" customWidth="1"/>
    <col min="3" max="4" width="10.77734375" customWidth="1"/>
    <col min="5" max="5" width="11.6640625" customWidth="1"/>
    <col min="6" max="6" width="10.77734375" customWidth="1"/>
    <col min="7" max="7" width="11.77734375" customWidth="1"/>
    <col min="8" max="11" width="10.77734375" customWidth="1"/>
    <col min="12" max="12" width="10.109375" customWidth="1"/>
    <col min="13" max="13" width="10.77734375" customWidth="1"/>
  </cols>
  <sheetData>
    <row r="1" spans="1:13" ht="21" customHeight="1">
      <c r="A1" s="547" t="s">
        <v>87</v>
      </c>
      <c r="B1" s="547"/>
      <c r="C1" s="547"/>
      <c r="D1" s="547"/>
      <c r="E1" s="547"/>
      <c r="F1" s="547"/>
      <c r="G1" s="547" t="s">
        <v>78</v>
      </c>
      <c r="H1" s="547"/>
      <c r="I1" s="547"/>
      <c r="J1" s="547"/>
      <c r="K1" s="547"/>
      <c r="L1" s="547"/>
      <c r="M1" s="547"/>
    </row>
    <row r="2" spans="1:13" ht="12" customHeight="1" thickBot="1"/>
    <row r="3" spans="1:13" ht="14.25" customHeight="1">
      <c r="A3" s="566" t="s">
        <v>25</v>
      </c>
      <c r="B3" s="598" t="s">
        <v>106</v>
      </c>
      <c r="C3" s="564" t="s">
        <v>73</v>
      </c>
      <c r="D3" s="548" t="s">
        <v>153</v>
      </c>
      <c r="E3" s="581"/>
      <c r="F3" s="548" t="s">
        <v>154</v>
      </c>
      <c r="G3" s="606"/>
      <c r="H3" s="607"/>
      <c r="I3" s="607"/>
      <c r="J3" s="548" t="s">
        <v>177</v>
      </c>
      <c r="K3" s="549"/>
      <c r="L3" s="550"/>
      <c r="M3" s="551"/>
    </row>
    <row r="4" spans="1:13" ht="42.75" customHeight="1" thickBot="1">
      <c r="A4" s="567"/>
      <c r="B4" s="599"/>
      <c r="C4" s="565"/>
      <c r="D4" s="33" t="s">
        <v>156</v>
      </c>
      <c r="E4" s="32" t="s">
        <v>1</v>
      </c>
      <c r="F4" s="103" t="s">
        <v>166</v>
      </c>
      <c r="G4" s="102" t="s">
        <v>1</v>
      </c>
      <c r="H4" s="102" t="s">
        <v>172</v>
      </c>
      <c r="I4" s="54" t="s">
        <v>173</v>
      </c>
      <c r="J4" s="297" t="s">
        <v>167</v>
      </c>
      <c r="K4" s="54" t="s">
        <v>1</v>
      </c>
      <c r="L4" s="114" t="s">
        <v>172</v>
      </c>
      <c r="M4" s="110" t="s">
        <v>175</v>
      </c>
    </row>
    <row r="5" spans="1:13" ht="15" customHeight="1">
      <c r="A5" s="152" t="s">
        <v>0</v>
      </c>
      <c r="B5" s="157" t="s">
        <v>105</v>
      </c>
      <c r="C5" s="144"/>
      <c r="D5" s="145"/>
      <c r="E5" s="146"/>
      <c r="F5" s="147"/>
      <c r="G5" s="148"/>
      <c r="H5" s="149"/>
      <c r="I5" s="295"/>
      <c r="J5" s="298"/>
      <c r="K5" s="133"/>
      <c r="L5" s="133"/>
      <c r="M5" s="3"/>
    </row>
    <row r="6" spans="1:13" ht="9" customHeight="1">
      <c r="A6" s="153"/>
      <c r="B6" s="55"/>
      <c r="C6" s="89"/>
      <c r="D6" s="12"/>
      <c r="E6" s="3"/>
      <c r="F6" s="104"/>
      <c r="G6" s="18"/>
      <c r="H6" s="4"/>
      <c r="I6" s="5"/>
      <c r="J6" s="298"/>
      <c r="K6" s="133"/>
      <c r="L6" s="133"/>
      <c r="M6" s="3"/>
    </row>
    <row r="7" spans="1:13" ht="15" customHeight="1">
      <c r="A7" s="11"/>
      <c r="B7" s="224" t="s">
        <v>2</v>
      </c>
      <c r="C7" s="228">
        <v>30</v>
      </c>
      <c r="D7" s="229">
        <v>1</v>
      </c>
      <c r="E7" s="218">
        <f>+D7*C7</f>
        <v>30</v>
      </c>
      <c r="F7" s="236">
        <v>2</v>
      </c>
      <c r="G7" s="231">
        <f>C7*F7</f>
        <v>60</v>
      </c>
      <c r="H7" s="221">
        <f>G7-E7</f>
        <v>30</v>
      </c>
      <c r="I7" s="232">
        <f>H7/E7</f>
        <v>1</v>
      </c>
      <c r="J7" s="299">
        <v>2</v>
      </c>
      <c r="K7" s="230">
        <f>C7*J7</f>
        <v>60</v>
      </c>
      <c r="L7" s="196">
        <f>K7-E7</f>
        <v>30</v>
      </c>
      <c r="M7" s="244">
        <f>L7/E7</f>
        <v>1</v>
      </c>
    </row>
    <row r="8" spans="1:13" ht="15" customHeight="1">
      <c r="A8" s="11"/>
      <c r="B8" s="121" t="s">
        <v>3</v>
      </c>
      <c r="C8" s="122">
        <v>30</v>
      </c>
      <c r="D8" s="123">
        <v>1</v>
      </c>
      <c r="E8" s="155">
        <f>+D8*C8</f>
        <v>30</v>
      </c>
      <c r="F8" s="124">
        <v>2</v>
      </c>
      <c r="G8" s="125">
        <f>C8*F8</f>
        <v>60</v>
      </c>
      <c r="H8" s="126">
        <f>G8-E8</f>
        <v>30</v>
      </c>
      <c r="I8" s="194">
        <f>H8/E8</f>
        <v>1</v>
      </c>
      <c r="J8" s="300" t="s">
        <v>169</v>
      </c>
      <c r="K8" s="195"/>
      <c r="L8" s="197">
        <f>K7-G7</f>
        <v>0</v>
      </c>
      <c r="M8" s="459">
        <f>L8/G7</f>
        <v>0</v>
      </c>
    </row>
    <row r="9" spans="1:13" ht="15" customHeight="1" thickBot="1">
      <c r="A9" s="88"/>
      <c r="B9" s="235" t="s">
        <v>4</v>
      </c>
      <c r="C9" s="206">
        <v>30</v>
      </c>
      <c r="D9" s="233">
        <f>SUM(D7:D8)</f>
        <v>2</v>
      </c>
      <c r="E9" s="240">
        <f>D9*C9</f>
        <v>60</v>
      </c>
      <c r="F9" s="233">
        <f>SUM(F7:F8)</f>
        <v>4</v>
      </c>
      <c r="G9" s="241">
        <f>F9*C9</f>
        <v>120</v>
      </c>
      <c r="H9" s="242">
        <f>G9-E9</f>
        <v>60</v>
      </c>
      <c r="I9" s="296">
        <f>H9/E9</f>
        <v>1</v>
      </c>
      <c r="J9" s="301" t="s">
        <v>25</v>
      </c>
      <c r="K9" s="302" t="s">
        <v>25</v>
      </c>
      <c r="L9" s="303" t="s">
        <v>25</v>
      </c>
      <c r="M9" s="304" t="s">
        <v>25</v>
      </c>
    </row>
    <row r="10" spans="1:13" ht="9" customHeight="1" thickBot="1">
      <c r="A10" s="113"/>
      <c r="B10" s="141"/>
      <c r="C10" s="141"/>
      <c r="D10" s="142"/>
      <c r="E10" s="142"/>
      <c r="F10" s="143"/>
      <c r="G10" s="143"/>
      <c r="H10" s="143"/>
      <c r="I10" s="143"/>
      <c r="J10" s="115"/>
      <c r="K10" s="116"/>
      <c r="L10" s="26"/>
      <c r="M10" s="151"/>
    </row>
    <row r="11" spans="1:13" ht="15" customHeight="1">
      <c r="A11" s="152" t="s">
        <v>5</v>
      </c>
      <c r="B11" s="239" t="s">
        <v>26</v>
      </c>
      <c r="C11" s="97"/>
      <c r="D11" s="4"/>
      <c r="E11" s="517"/>
      <c r="F11" s="518"/>
      <c r="G11" s="519"/>
      <c r="H11" s="518"/>
      <c r="I11" s="517"/>
      <c r="J11" s="552" t="s">
        <v>168</v>
      </c>
      <c r="K11" s="553"/>
      <c r="L11" s="554"/>
      <c r="M11" s="555"/>
    </row>
    <row r="12" spans="1:13" ht="9" customHeight="1">
      <c r="A12" s="153"/>
      <c r="B12" s="55"/>
      <c r="C12" s="97"/>
      <c r="D12" s="4"/>
      <c r="E12" s="517"/>
      <c r="F12" s="518"/>
      <c r="G12" s="519"/>
      <c r="H12" s="518"/>
      <c r="I12" s="517"/>
      <c r="J12" s="556"/>
      <c r="K12" s="557"/>
      <c r="L12" s="558"/>
      <c r="M12" s="559"/>
    </row>
    <row r="13" spans="1:13" ht="11.25" customHeight="1">
      <c r="A13" s="1"/>
      <c r="B13" s="91" t="s">
        <v>108</v>
      </c>
      <c r="C13" s="330"/>
      <c r="D13" s="94"/>
      <c r="E13" s="520"/>
      <c r="F13" s="521"/>
      <c r="G13" s="522"/>
      <c r="H13" s="523"/>
      <c r="I13" s="524"/>
      <c r="J13" s="560"/>
      <c r="K13" s="561"/>
      <c r="L13" s="562"/>
      <c r="M13" s="563"/>
    </row>
    <row r="14" spans="1:13">
      <c r="A14" s="1"/>
      <c r="B14" s="92" t="s">
        <v>60</v>
      </c>
      <c r="C14" s="330">
        <v>30</v>
      </c>
      <c r="D14" s="336">
        <v>1</v>
      </c>
      <c r="E14" s="520">
        <f t="shared" ref="E14:E24" si="0">D14*C14</f>
        <v>30</v>
      </c>
      <c r="F14" s="521">
        <v>2</v>
      </c>
      <c r="G14" s="522">
        <f>C14*F14</f>
        <v>60</v>
      </c>
      <c r="H14" s="525">
        <f t="shared" ref="H14:H24" si="1">G14-E14</f>
        <v>30</v>
      </c>
      <c r="I14" s="526">
        <f t="shared" ref="I14:I24" si="2">H14/E14</f>
        <v>1</v>
      </c>
      <c r="J14" s="527">
        <f>F14</f>
        <v>2</v>
      </c>
      <c r="K14" s="528">
        <f>G14</f>
        <v>60</v>
      </c>
      <c r="L14" s="136">
        <f>H14</f>
        <v>30</v>
      </c>
      <c r="M14" s="137">
        <f>I14</f>
        <v>1</v>
      </c>
    </row>
    <row r="15" spans="1:13">
      <c r="A15" s="1"/>
      <c r="B15" s="92" t="s">
        <v>11</v>
      </c>
      <c r="C15" s="330">
        <v>30</v>
      </c>
      <c r="D15" s="336">
        <v>1</v>
      </c>
      <c r="E15" s="520">
        <f t="shared" si="0"/>
        <v>30</v>
      </c>
      <c r="F15" s="521">
        <v>2</v>
      </c>
      <c r="G15" s="522">
        <f t="shared" ref="G15:G24" si="3">C15*F15</f>
        <v>60</v>
      </c>
      <c r="H15" s="525">
        <f t="shared" si="1"/>
        <v>30</v>
      </c>
      <c r="I15" s="526">
        <f t="shared" si="2"/>
        <v>1</v>
      </c>
      <c r="J15" s="527">
        <f t="shared" ref="J15:M30" si="4">F15</f>
        <v>2</v>
      </c>
      <c r="K15" s="528">
        <f t="shared" si="4"/>
        <v>60</v>
      </c>
      <c r="L15" s="136">
        <f t="shared" si="4"/>
        <v>30</v>
      </c>
      <c r="M15" s="137">
        <f t="shared" si="4"/>
        <v>1</v>
      </c>
    </row>
    <row r="16" spans="1:13">
      <c r="A16" s="1"/>
      <c r="B16" s="93" t="s">
        <v>68</v>
      </c>
      <c r="C16" s="330">
        <v>30</v>
      </c>
      <c r="D16" s="94">
        <v>1</v>
      </c>
      <c r="E16" s="520">
        <f t="shared" si="0"/>
        <v>30</v>
      </c>
      <c r="F16" s="521">
        <v>2</v>
      </c>
      <c r="G16" s="522">
        <f t="shared" si="3"/>
        <v>60</v>
      </c>
      <c r="H16" s="525">
        <f t="shared" si="1"/>
        <v>30</v>
      </c>
      <c r="I16" s="526">
        <f t="shared" si="2"/>
        <v>1</v>
      </c>
      <c r="J16" s="527">
        <f t="shared" si="4"/>
        <v>2</v>
      </c>
      <c r="K16" s="528">
        <f t="shared" si="4"/>
        <v>60</v>
      </c>
      <c r="L16" s="136">
        <f t="shared" si="4"/>
        <v>30</v>
      </c>
      <c r="M16" s="137">
        <f t="shared" si="4"/>
        <v>1</v>
      </c>
    </row>
    <row r="17" spans="1:16" ht="13.5" customHeight="1">
      <c r="A17" s="1"/>
      <c r="B17" s="359" t="s">
        <v>65</v>
      </c>
      <c r="C17" s="330">
        <v>30</v>
      </c>
      <c r="D17" s="94">
        <v>1</v>
      </c>
      <c r="E17" s="520">
        <f t="shared" si="0"/>
        <v>30</v>
      </c>
      <c r="F17" s="521">
        <v>2</v>
      </c>
      <c r="G17" s="522">
        <f t="shared" si="3"/>
        <v>60</v>
      </c>
      <c r="H17" s="525">
        <f t="shared" si="1"/>
        <v>30</v>
      </c>
      <c r="I17" s="526">
        <f t="shared" si="2"/>
        <v>1</v>
      </c>
      <c r="J17" s="527">
        <f t="shared" si="4"/>
        <v>2</v>
      </c>
      <c r="K17" s="528">
        <f t="shared" si="4"/>
        <v>60</v>
      </c>
      <c r="L17" s="136">
        <f t="shared" si="4"/>
        <v>30</v>
      </c>
      <c r="M17" s="137">
        <f t="shared" si="4"/>
        <v>1</v>
      </c>
    </row>
    <row r="18" spans="1:16" ht="13.5" customHeight="1">
      <c r="A18" s="1"/>
      <c r="B18" s="92" t="s">
        <v>12</v>
      </c>
      <c r="C18" s="330">
        <v>2</v>
      </c>
      <c r="D18" s="94">
        <v>1</v>
      </c>
      <c r="E18" s="520">
        <f t="shared" si="0"/>
        <v>2</v>
      </c>
      <c r="F18" s="521">
        <v>2</v>
      </c>
      <c r="G18" s="522">
        <f t="shared" si="3"/>
        <v>4</v>
      </c>
      <c r="H18" s="525">
        <f t="shared" si="1"/>
        <v>2</v>
      </c>
      <c r="I18" s="526">
        <f t="shared" si="2"/>
        <v>1</v>
      </c>
      <c r="J18" s="527">
        <f t="shared" si="4"/>
        <v>2</v>
      </c>
      <c r="K18" s="528">
        <f t="shared" si="4"/>
        <v>4</v>
      </c>
      <c r="L18" s="136">
        <f t="shared" si="4"/>
        <v>2</v>
      </c>
      <c r="M18" s="137">
        <f t="shared" si="4"/>
        <v>1</v>
      </c>
    </row>
    <row r="19" spans="1:16" ht="13.5" customHeight="1">
      <c r="A19" s="1"/>
      <c r="B19" s="92" t="s">
        <v>13</v>
      </c>
      <c r="C19" s="330">
        <v>30</v>
      </c>
      <c r="D19" s="94">
        <v>1</v>
      </c>
      <c r="E19" s="520">
        <f t="shared" si="0"/>
        <v>30</v>
      </c>
      <c r="F19" s="521">
        <v>2</v>
      </c>
      <c r="G19" s="522">
        <f t="shared" si="3"/>
        <v>60</v>
      </c>
      <c r="H19" s="525">
        <f t="shared" si="1"/>
        <v>30</v>
      </c>
      <c r="I19" s="526">
        <f t="shared" si="2"/>
        <v>1</v>
      </c>
      <c r="J19" s="527">
        <f t="shared" si="4"/>
        <v>2</v>
      </c>
      <c r="K19" s="528">
        <f t="shared" si="4"/>
        <v>60</v>
      </c>
      <c r="L19" s="136">
        <f t="shared" si="4"/>
        <v>30</v>
      </c>
      <c r="M19" s="137">
        <f t="shared" si="4"/>
        <v>1</v>
      </c>
      <c r="P19" t="s">
        <v>25</v>
      </c>
    </row>
    <row r="20" spans="1:16" ht="13.5" customHeight="1">
      <c r="A20" s="1"/>
      <c r="B20" s="92" t="s">
        <v>66</v>
      </c>
      <c r="C20" s="330">
        <v>2</v>
      </c>
      <c r="D20" s="94">
        <v>1</v>
      </c>
      <c r="E20" s="520">
        <f t="shared" si="0"/>
        <v>2</v>
      </c>
      <c r="F20" s="521">
        <v>2</v>
      </c>
      <c r="G20" s="522">
        <f t="shared" si="3"/>
        <v>4</v>
      </c>
      <c r="H20" s="525">
        <f t="shared" si="1"/>
        <v>2</v>
      </c>
      <c r="I20" s="526">
        <f t="shared" si="2"/>
        <v>1</v>
      </c>
      <c r="J20" s="527">
        <f t="shared" si="4"/>
        <v>2</v>
      </c>
      <c r="K20" s="528">
        <f t="shared" si="4"/>
        <v>4</v>
      </c>
      <c r="L20" s="136">
        <f t="shared" si="4"/>
        <v>2</v>
      </c>
      <c r="M20" s="137">
        <f t="shared" si="4"/>
        <v>1</v>
      </c>
    </row>
    <row r="21" spans="1:16" s="477" customFormat="1" ht="10.8" customHeight="1">
      <c r="A21" s="1"/>
      <c r="B21" s="92" t="s">
        <v>61</v>
      </c>
      <c r="C21" s="330">
        <v>2</v>
      </c>
      <c r="D21" s="94">
        <v>1</v>
      </c>
      <c r="E21" s="520">
        <f t="shared" si="0"/>
        <v>2</v>
      </c>
      <c r="F21" s="521">
        <v>2</v>
      </c>
      <c r="G21" s="522">
        <f t="shared" si="3"/>
        <v>4</v>
      </c>
      <c r="H21" s="525">
        <f t="shared" si="1"/>
        <v>2</v>
      </c>
      <c r="I21" s="526">
        <f t="shared" si="2"/>
        <v>1</v>
      </c>
      <c r="J21" s="527">
        <f t="shared" si="4"/>
        <v>2</v>
      </c>
      <c r="K21" s="528">
        <f t="shared" si="4"/>
        <v>4</v>
      </c>
      <c r="L21" s="136">
        <f t="shared" si="4"/>
        <v>2</v>
      </c>
      <c r="M21" s="137">
        <f t="shared" si="4"/>
        <v>1</v>
      </c>
    </row>
    <row r="22" spans="1:16" s="477" customFormat="1" ht="13.5" customHeight="1">
      <c r="A22" s="1"/>
      <c r="B22" s="92" t="s">
        <v>62</v>
      </c>
      <c r="C22" s="330">
        <v>30</v>
      </c>
      <c r="D22" s="94">
        <v>1</v>
      </c>
      <c r="E22" s="520">
        <f t="shared" si="0"/>
        <v>30</v>
      </c>
      <c r="F22" s="521">
        <v>2</v>
      </c>
      <c r="G22" s="522">
        <f t="shared" si="3"/>
        <v>60</v>
      </c>
      <c r="H22" s="525">
        <f t="shared" si="1"/>
        <v>30</v>
      </c>
      <c r="I22" s="526">
        <f t="shared" si="2"/>
        <v>1</v>
      </c>
      <c r="J22" s="527">
        <f t="shared" si="4"/>
        <v>2</v>
      </c>
      <c r="K22" s="528">
        <f t="shared" si="4"/>
        <v>60</v>
      </c>
      <c r="L22" s="136">
        <f t="shared" si="4"/>
        <v>30</v>
      </c>
      <c r="M22" s="137">
        <f t="shared" si="4"/>
        <v>1</v>
      </c>
    </row>
    <row r="23" spans="1:16" ht="13.5" customHeight="1">
      <c r="A23" s="1"/>
      <c r="B23" s="92" t="s">
        <v>63</v>
      </c>
      <c r="C23" s="331">
        <v>30</v>
      </c>
      <c r="D23" s="95">
        <v>1</v>
      </c>
      <c r="E23" s="520">
        <f t="shared" si="0"/>
        <v>30</v>
      </c>
      <c r="F23" s="521">
        <v>2</v>
      </c>
      <c r="G23" s="522">
        <f t="shared" si="3"/>
        <v>60</v>
      </c>
      <c r="H23" s="525">
        <f t="shared" si="1"/>
        <v>30</v>
      </c>
      <c r="I23" s="526">
        <f t="shared" si="2"/>
        <v>1</v>
      </c>
      <c r="J23" s="527">
        <f t="shared" si="4"/>
        <v>2</v>
      </c>
      <c r="K23" s="528">
        <f t="shared" si="4"/>
        <v>60</v>
      </c>
      <c r="L23" s="136">
        <f t="shared" si="4"/>
        <v>30</v>
      </c>
      <c r="M23" s="137">
        <f t="shared" si="4"/>
        <v>1</v>
      </c>
    </row>
    <row r="24" spans="1:16" ht="13.5" customHeight="1">
      <c r="A24" s="1"/>
      <c r="B24" s="82" t="s">
        <v>67</v>
      </c>
      <c r="C24" s="332">
        <v>30</v>
      </c>
      <c r="D24" s="94">
        <v>1</v>
      </c>
      <c r="E24" s="520">
        <f t="shared" si="0"/>
        <v>30</v>
      </c>
      <c r="F24" s="521">
        <v>2</v>
      </c>
      <c r="G24" s="522">
        <f t="shared" si="3"/>
        <v>60</v>
      </c>
      <c r="H24" s="525">
        <f t="shared" si="1"/>
        <v>30</v>
      </c>
      <c r="I24" s="526">
        <f t="shared" si="2"/>
        <v>1</v>
      </c>
      <c r="J24" s="527">
        <f t="shared" si="4"/>
        <v>2</v>
      </c>
      <c r="K24" s="528">
        <f t="shared" si="4"/>
        <v>60</v>
      </c>
      <c r="L24" s="136">
        <f t="shared" si="4"/>
        <v>30</v>
      </c>
      <c r="M24" s="137">
        <f t="shared" si="4"/>
        <v>1</v>
      </c>
    </row>
    <row r="25" spans="1:16" ht="13.5" customHeight="1">
      <c r="A25" s="1"/>
      <c r="B25" s="92" t="s">
        <v>29</v>
      </c>
      <c r="C25" s="332" t="s">
        <v>25</v>
      </c>
      <c r="D25" s="131" t="s">
        <v>25</v>
      </c>
      <c r="E25" s="21" t="s">
        <v>25</v>
      </c>
      <c r="F25" s="131" t="s">
        <v>25</v>
      </c>
      <c r="G25" s="522" t="s">
        <v>25</v>
      </c>
      <c r="H25" s="525" t="s">
        <v>25</v>
      </c>
      <c r="I25" s="526" t="s">
        <v>25</v>
      </c>
      <c r="J25" s="527" t="str">
        <f t="shared" si="4"/>
        <v xml:space="preserve"> </v>
      </c>
      <c r="K25" s="528" t="str">
        <f t="shared" si="4"/>
        <v xml:space="preserve"> </v>
      </c>
      <c r="L25" s="136" t="str">
        <f t="shared" si="4"/>
        <v xml:space="preserve"> </v>
      </c>
      <c r="M25" s="137" t="str">
        <f t="shared" si="4"/>
        <v xml:space="preserve"> </v>
      </c>
    </row>
    <row r="26" spans="1:16" ht="13.5" customHeight="1">
      <c r="A26" s="1"/>
      <c r="B26" s="109"/>
      <c r="C26" s="332">
        <v>30</v>
      </c>
      <c r="D26" s="94">
        <v>1</v>
      </c>
      <c r="E26" s="520">
        <f>D26*C26</f>
        <v>30</v>
      </c>
      <c r="F26" s="521">
        <v>2</v>
      </c>
      <c r="G26" s="522">
        <f t="shared" ref="G26:G28" si="5">C26*F26</f>
        <v>60</v>
      </c>
      <c r="H26" s="525">
        <f t="shared" ref="H26:H28" si="6">G26-E26</f>
        <v>30</v>
      </c>
      <c r="I26" s="526">
        <f t="shared" ref="I26:I28" si="7">H26/E26</f>
        <v>1</v>
      </c>
      <c r="J26" s="527">
        <f t="shared" si="4"/>
        <v>2</v>
      </c>
      <c r="K26" s="528">
        <f t="shared" si="4"/>
        <v>60</v>
      </c>
      <c r="L26" s="136">
        <f t="shared" si="4"/>
        <v>30</v>
      </c>
      <c r="M26" s="137">
        <f t="shared" si="4"/>
        <v>1</v>
      </c>
    </row>
    <row r="27" spans="1:16" ht="13.5" customHeight="1">
      <c r="A27" s="1"/>
      <c r="B27" s="109"/>
      <c r="C27" s="332">
        <v>30</v>
      </c>
      <c r="D27" s="94">
        <v>1</v>
      </c>
      <c r="E27" s="520">
        <f>D27*C27</f>
        <v>30</v>
      </c>
      <c r="F27" s="521">
        <v>2</v>
      </c>
      <c r="G27" s="522">
        <f t="shared" si="5"/>
        <v>60</v>
      </c>
      <c r="H27" s="525">
        <f t="shared" si="6"/>
        <v>30</v>
      </c>
      <c r="I27" s="526">
        <f t="shared" si="7"/>
        <v>1</v>
      </c>
      <c r="J27" s="527">
        <f t="shared" si="4"/>
        <v>2</v>
      </c>
      <c r="K27" s="528">
        <f t="shared" si="4"/>
        <v>60</v>
      </c>
      <c r="L27" s="136">
        <f t="shared" si="4"/>
        <v>30</v>
      </c>
      <c r="M27" s="137">
        <f t="shared" si="4"/>
        <v>1</v>
      </c>
    </row>
    <row r="28" spans="1:16" ht="13.5" customHeight="1">
      <c r="A28" s="1"/>
      <c r="B28" s="109"/>
      <c r="C28" s="332">
        <v>30</v>
      </c>
      <c r="D28" s="94">
        <v>1</v>
      </c>
      <c r="E28" s="520">
        <f>D28*C28</f>
        <v>30</v>
      </c>
      <c r="F28" s="521">
        <v>2</v>
      </c>
      <c r="G28" s="522">
        <f t="shared" si="5"/>
        <v>60</v>
      </c>
      <c r="H28" s="525">
        <f t="shared" si="6"/>
        <v>30</v>
      </c>
      <c r="I28" s="526">
        <f t="shared" si="7"/>
        <v>1</v>
      </c>
      <c r="J28" s="527">
        <f t="shared" si="4"/>
        <v>2</v>
      </c>
      <c r="K28" s="528">
        <f t="shared" si="4"/>
        <v>60</v>
      </c>
      <c r="L28" s="136">
        <f t="shared" si="4"/>
        <v>30</v>
      </c>
      <c r="M28" s="137">
        <f t="shared" si="4"/>
        <v>1</v>
      </c>
    </row>
    <row r="29" spans="1:16" ht="13.5" customHeight="1">
      <c r="A29" s="1"/>
      <c r="B29" s="483"/>
      <c r="C29" s="332" t="s">
        <v>25</v>
      </c>
      <c r="D29" s="131" t="s">
        <v>25</v>
      </c>
      <c r="E29" s="21" t="s">
        <v>25</v>
      </c>
      <c r="F29" s="131" t="s">
        <v>25</v>
      </c>
      <c r="G29" s="522" t="s">
        <v>25</v>
      </c>
      <c r="H29" s="525" t="s">
        <v>25</v>
      </c>
      <c r="I29" s="526" t="s">
        <v>25</v>
      </c>
      <c r="J29" s="527" t="str">
        <f>F29</f>
        <v xml:space="preserve"> </v>
      </c>
      <c r="K29" s="528" t="str">
        <f>G29</f>
        <v xml:space="preserve"> </v>
      </c>
      <c r="L29" s="136" t="str">
        <f>H29</f>
        <v xml:space="preserve"> </v>
      </c>
      <c r="M29" s="137" t="str">
        <f>I29</f>
        <v xml:space="preserve"> </v>
      </c>
    </row>
    <row r="30" spans="1:16" ht="13.5" customHeight="1">
      <c r="A30" s="1"/>
      <c r="B30" s="132"/>
      <c r="C30" s="333" t="s">
        <v>25</v>
      </c>
      <c r="D30" s="158" t="s">
        <v>25</v>
      </c>
      <c r="E30" s="41" t="s">
        <v>25</v>
      </c>
      <c r="F30" s="158" t="s">
        <v>25</v>
      </c>
      <c r="G30" s="529" t="s">
        <v>25</v>
      </c>
      <c r="H30" s="530" t="s">
        <v>25</v>
      </c>
      <c r="I30" s="531" t="s">
        <v>25</v>
      </c>
      <c r="J30" s="532" t="str">
        <f t="shared" si="4"/>
        <v xml:space="preserve"> </v>
      </c>
      <c r="K30" s="533" t="str">
        <f t="shared" si="4"/>
        <v xml:space="preserve"> </v>
      </c>
      <c r="L30" s="185" t="str">
        <f t="shared" si="4"/>
        <v xml:space="preserve"> </v>
      </c>
      <c r="M30" s="186" t="str">
        <f t="shared" si="4"/>
        <v xml:space="preserve"> </v>
      </c>
    </row>
    <row r="31" spans="1:16" ht="13.5" customHeight="1">
      <c r="A31" s="11"/>
      <c r="B31" s="165" t="s">
        <v>88</v>
      </c>
      <c r="C31" s="166">
        <v>30</v>
      </c>
      <c r="D31" s="167">
        <f>E31/C31</f>
        <v>11.2</v>
      </c>
      <c r="E31" s="168">
        <f>SUM(E14:E30)</f>
        <v>336</v>
      </c>
      <c r="F31" s="167">
        <f>G31/C31</f>
        <v>22.4</v>
      </c>
      <c r="G31" s="169">
        <f>SUM(G14:G30)</f>
        <v>672</v>
      </c>
      <c r="H31" s="167">
        <f>G31-E31</f>
        <v>336</v>
      </c>
      <c r="I31" s="170">
        <f t="shared" ref="I31" si="8">H31/E31</f>
        <v>1</v>
      </c>
      <c r="J31" s="187">
        <f t="shared" ref="J31:M31" si="9">F31</f>
        <v>22.4</v>
      </c>
      <c r="K31" s="188">
        <f t="shared" si="9"/>
        <v>672</v>
      </c>
      <c r="L31" s="189">
        <f t="shared" si="9"/>
        <v>336</v>
      </c>
      <c r="M31" s="245">
        <f t="shared" si="9"/>
        <v>1</v>
      </c>
    </row>
    <row r="32" spans="1:16" s="44" customFormat="1" ht="13.5" customHeight="1">
      <c r="A32" s="43"/>
      <c r="B32" s="161"/>
      <c r="C32" s="162"/>
      <c r="D32" s="163"/>
      <c r="E32" s="164"/>
      <c r="F32" s="163"/>
      <c r="G32" s="14" t="s">
        <v>25</v>
      </c>
      <c r="H32" s="14"/>
      <c r="I32" s="15"/>
      <c r="J32" s="190"/>
      <c r="K32" s="191"/>
      <c r="L32" s="192" t="s">
        <v>25</v>
      </c>
      <c r="M32" s="193" t="s">
        <v>25</v>
      </c>
    </row>
    <row r="33" spans="1:16" ht="13.5" customHeight="1">
      <c r="A33" s="1"/>
      <c r="B33" s="87" t="s">
        <v>107</v>
      </c>
      <c r="C33" s="111"/>
      <c r="D33" s="16"/>
      <c r="E33" s="112"/>
      <c r="F33" s="83"/>
      <c r="G33" s="8" t="s">
        <v>25</v>
      </c>
      <c r="H33" s="8"/>
      <c r="I33" s="84"/>
      <c r="J33" s="138"/>
      <c r="K33" s="139"/>
      <c r="L33" s="136" t="s">
        <v>25</v>
      </c>
      <c r="M33" s="137" t="s">
        <v>25</v>
      </c>
    </row>
    <row r="34" spans="1:16" ht="13.5" customHeight="1">
      <c r="A34" s="1"/>
      <c r="B34" s="92" t="s">
        <v>6</v>
      </c>
      <c r="C34" s="90">
        <v>30</v>
      </c>
      <c r="D34" s="96">
        <v>1</v>
      </c>
      <c r="E34" s="9">
        <f t="shared" ref="E34:E42" si="10">D34*C34</f>
        <v>30</v>
      </c>
      <c r="F34" s="19">
        <v>2</v>
      </c>
      <c r="G34" s="8">
        <f t="shared" ref="G34:G42" si="11">C34*F34</f>
        <v>60</v>
      </c>
      <c r="H34" s="101">
        <f t="shared" ref="H34:H42" si="12">G34-E34</f>
        <v>30</v>
      </c>
      <c r="I34" s="105">
        <f t="shared" ref="I34:I49" si="13">H34/E34</f>
        <v>1</v>
      </c>
      <c r="J34" s="134">
        <f t="shared" ref="J34:M49" si="14">F34</f>
        <v>2</v>
      </c>
      <c r="K34" s="135">
        <f t="shared" si="14"/>
        <v>60</v>
      </c>
      <c r="L34" s="136">
        <f t="shared" si="14"/>
        <v>30</v>
      </c>
      <c r="M34" s="137">
        <f t="shared" si="14"/>
        <v>1</v>
      </c>
    </row>
    <row r="35" spans="1:16" ht="13.5" customHeight="1">
      <c r="A35" s="1"/>
      <c r="B35" s="92" t="s">
        <v>7</v>
      </c>
      <c r="C35" s="90">
        <v>30</v>
      </c>
      <c r="D35" s="96">
        <v>1</v>
      </c>
      <c r="E35" s="9">
        <f t="shared" si="10"/>
        <v>30</v>
      </c>
      <c r="F35" s="19">
        <v>2</v>
      </c>
      <c r="G35" s="8">
        <f t="shared" si="11"/>
        <v>60</v>
      </c>
      <c r="H35" s="101">
        <f t="shared" si="12"/>
        <v>30</v>
      </c>
      <c r="I35" s="105">
        <f t="shared" si="13"/>
        <v>1</v>
      </c>
      <c r="J35" s="134">
        <f t="shared" si="14"/>
        <v>2</v>
      </c>
      <c r="K35" s="135">
        <f t="shared" si="14"/>
        <v>60</v>
      </c>
      <c r="L35" s="136">
        <f t="shared" si="14"/>
        <v>30</v>
      </c>
      <c r="M35" s="137">
        <f t="shared" si="14"/>
        <v>1</v>
      </c>
    </row>
    <row r="36" spans="1:16" ht="13.5" customHeight="1">
      <c r="A36" s="1"/>
      <c r="B36" s="92" t="s">
        <v>8</v>
      </c>
      <c r="C36" s="90">
        <v>30</v>
      </c>
      <c r="D36" s="96">
        <v>1</v>
      </c>
      <c r="E36" s="9">
        <f t="shared" si="10"/>
        <v>30</v>
      </c>
      <c r="F36" s="19">
        <v>2</v>
      </c>
      <c r="G36" s="8">
        <f t="shared" si="11"/>
        <v>60</v>
      </c>
      <c r="H36" s="101">
        <f t="shared" si="12"/>
        <v>30</v>
      </c>
      <c r="I36" s="105">
        <f t="shared" si="13"/>
        <v>1</v>
      </c>
      <c r="J36" s="134">
        <f t="shared" si="14"/>
        <v>2</v>
      </c>
      <c r="K36" s="135">
        <f t="shared" si="14"/>
        <v>60</v>
      </c>
      <c r="L36" s="136">
        <f t="shared" si="14"/>
        <v>30</v>
      </c>
      <c r="M36" s="137">
        <f t="shared" si="14"/>
        <v>1</v>
      </c>
    </row>
    <row r="37" spans="1:16" ht="13.5" customHeight="1">
      <c r="A37" s="1"/>
      <c r="B37" s="92" t="s">
        <v>9</v>
      </c>
      <c r="C37" s="99">
        <v>2</v>
      </c>
      <c r="D37" s="96">
        <v>1</v>
      </c>
      <c r="E37" s="9">
        <f t="shared" si="10"/>
        <v>2</v>
      </c>
      <c r="F37" s="19">
        <v>2</v>
      </c>
      <c r="G37" s="8">
        <f t="shared" si="11"/>
        <v>4</v>
      </c>
      <c r="H37" s="101">
        <f t="shared" si="12"/>
        <v>2</v>
      </c>
      <c r="I37" s="105">
        <f t="shared" si="13"/>
        <v>1</v>
      </c>
      <c r="J37" s="134">
        <f t="shared" si="14"/>
        <v>2</v>
      </c>
      <c r="K37" s="135">
        <f t="shared" si="14"/>
        <v>4</v>
      </c>
      <c r="L37" s="136">
        <f t="shared" si="14"/>
        <v>2</v>
      </c>
      <c r="M37" s="137">
        <f t="shared" si="14"/>
        <v>1</v>
      </c>
      <c r="P37" t="s">
        <v>25</v>
      </c>
    </row>
    <row r="38" spans="1:16" ht="13.5" customHeight="1">
      <c r="A38" s="1"/>
      <c r="B38" s="92" t="s">
        <v>10</v>
      </c>
      <c r="C38" s="90">
        <v>2</v>
      </c>
      <c r="D38" s="96">
        <v>1</v>
      </c>
      <c r="E38" s="9">
        <f t="shared" si="10"/>
        <v>2</v>
      </c>
      <c r="F38" s="19">
        <v>2</v>
      </c>
      <c r="G38" s="8">
        <f t="shared" si="11"/>
        <v>4</v>
      </c>
      <c r="H38" s="101">
        <f t="shared" si="12"/>
        <v>2</v>
      </c>
      <c r="I38" s="105">
        <f t="shared" si="13"/>
        <v>1</v>
      </c>
      <c r="J38" s="134">
        <f t="shared" si="14"/>
        <v>2</v>
      </c>
      <c r="K38" s="135">
        <f t="shared" si="14"/>
        <v>4</v>
      </c>
      <c r="L38" s="136">
        <f t="shared" si="14"/>
        <v>2</v>
      </c>
      <c r="M38" s="137">
        <f t="shared" si="14"/>
        <v>1</v>
      </c>
    </row>
    <row r="39" spans="1:16" ht="13.5" customHeight="1">
      <c r="A39" s="1"/>
      <c r="B39" s="92" t="s">
        <v>14</v>
      </c>
      <c r="C39" s="90">
        <v>30</v>
      </c>
      <c r="D39" s="96">
        <v>1</v>
      </c>
      <c r="E39" s="9">
        <f t="shared" si="10"/>
        <v>30</v>
      </c>
      <c r="F39" s="19">
        <v>2</v>
      </c>
      <c r="G39" s="8">
        <f t="shared" si="11"/>
        <v>60</v>
      </c>
      <c r="H39" s="101">
        <f t="shared" si="12"/>
        <v>30</v>
      </c>
      <c r="I39" s="105">
        <f t="shared" si="13"/>
        <v>1</v>
      </c>
      <c r="J39" s="134">
        <f t="shared" si="14"/>
        <v>2</v>
      </c>
      <c r="K39" s="135">
        <f t="shared" si="14"/>
        <v>60</v>
      </c>
      <c r="L39" s="136">
        <f t="shared" si="14"/>
        <v>30</v>
      </c>
      <c r="M39" s="137">
        <f t="shared" si="14"/>
        <v>1</v>
      </c>
    </row>
    <row r="40" spans="1:16" ht="13.5" customHeight="1">
      <c r="A40" s="1"/>
      <c r="B40" s="38" t="s">
        <v>79</v>
      </c>
      <c r="C40" s="98">
        <v>30</v>
      </c>
      <c r="D40" s="96">
        <v>1</v>
      </c>
      <c r="E40" s="9">
        <f t="shared" si="10"/>
        <v>30</v>
      </c>
      <c r="F40" s="19">
        <v>2</v>
      </c>
      <c r="G40" s="8">
        <f t="shared" si="11"/>
        <v>60</v>
      </c>
      <c r="H40" s="101">
        <f t="shared" si="12"/>
        <v>30</v>
      </c>
      <c r="I40" s="105">
        <f t="shared" si="13"/>
        <v>1</v>
      </c>
      <c r="J40" s="134">
        <f t="shared" si="14"/>
        <v>2</v>
      </c>
      <c r="K40" s="135">
        <f t="shared" si="14"/>
        <v>60</v>
      </c>
      <c r="L40" s="136">
        <f t="shared" si="14"/>
        <v>30</v>
      </c>
      <c r="M40" s="137">
        <f t="shared" si="14"/>
        <v>1</v>
      </c>
    </row>
    <row r="41" spans="1:16" ht="13.5" customHeight="1">
      <c r="A41" s="1"/>
      <c r="B41" s="92" t="s">
        <v>58</v>
      </c>
      <c r="C41" s="99">
        <v>30</v>
      </c>
      <c r="D41" s="96">
        <v>1</v>
      </c>
      <c r="E41" s="9">
        <f t="shared" si="10"/>
        <v>30</v>
      </c>
      <c r="F41" s="19">
        <v>2</v>
      </c>
      <c r="G41" s="8">
        <f t="shared" si="11"/>
        <v>60</v>
      </c>
      <c r="H41" s="101">
        <f t="shared" si="12"/>
        <v>30</v>
      </c>
      <c r="I41" s="105">
        <f t="shared" si="13"/>
        <v>1</v>
      </c>
      <c r="J41" s="134">
        <f t="shared" si="14"/>
        <v>2</v>
      </c>
      <c r="K41" s="135">
        <f t="shared" si="14"/>
        <v>60</v>
      </c>
      <c r="L41" s="136">
        <f t="shared" si="14"/>
        <v>30</v>
      </c>
      <c r="M41" s="137">
        <f t="shared" si="14"/>
        <v>1</v>
      </c>
    </row>
    <row r="42" spans="1:16" ht="13.5" customHeight="1">
      <c r="A42" s="1"/>
      <c r="B42" s="92" t="s">
        <v>23</v>
      </c>
      <c r="C42" s="90">
        <v>30</v>
      </c>
      <c r="D42" s="96">
        <v>1</v>
      </c>
      <c r="E42" s="9">
        <f t="shared" si="10"/>
        <v>30</v>
      </c>
      <c r="F42" s="19">
        <v>2</v>
      </c>
      <c r="G42" s="8">
        <f t="shared" si="11"/>
        <v>60</v>
      </c>
      <c r="H42" s="101">
        <f t="shared" si="12"/>
        <v>30</v>
      </c>
      <c r="I42" s="105">
        <f t="shared" si="13"/>
        <v>1</v>
      </c>
      <c r="J42" s="134">
        <f t="shared" si="14"/>
        <v>2</v>
      </c>
      <c r="K42" s="135">
        <f t="shared" si="14"/>
        <v>60</v>
      </c>
      <c r="L42" s="136">
        <f t="shared" si="14"/>
        <v>30</v>
      </c>
      <c r="M42" s="137">
        <f t="shared" si="14"/>
        <v>1</v>
      </c>
    </row>
    <row r="43" spans="1:16" ht="13.5" customHeight="1">
      <c r="A43" s="1"/>
      <c r="B43" s="92" t="s">
        <v>59</v>
      </c>
      <c r="C43" s="99" t="s">
        <v>25</v>
      </c>
      <c r="D43" s="131" t="s">
        <v>25</v>
      </c>
      <c r="E43" s="21" t="s">
        <v>25</v>
      </c>
      <c r="F43" s="23" t="s">
        <v>25</v>
      </c>
      <c r="G43" s="8" t="s">
        <v>25</v>
      </c>
      <c r="H43" s="101" t="s">
        <v>25</v>
      </c>
      <c r="I43" s="105" t="s">
        <v>25</v>
      </c>
      <c r="J43" s="134" t="str">
        <f t="shared" si="14"/>
        <v xml:space="preserve"> </v>
      </c>
      <c r="K43" s="135" t="str">
        <f t="shared" si="14"/>
        <v xml:space="preserve"> </v>
      </c>
      <c r="L43" s="136" t="str">
        <f t="shared" si="14"/>
        <v xml:space="preserve"> </v>
      </c>
      <c r="M43" s="137" t="str">
        <f t="shared" si="14"/>
        <v xml:space="preserve"> </v>
      </c>
    </row>
    <row r="44" spans="1:16" ht="13.5" customHeight="1">
      <c r="A44" s="1"/>
      <c r="B44" s="216" t="s">
        <v>25</v>
      </c>
      <c r="C44" s="99">
        <v>30</v>
      </c>
      <c r="D44" s="94">
        <v>1</v>
      </c>
      <c r="E44" s="9">
        <f>D44*C44</f>
        <v>30</v>
      </c>
      <c r="F44" s="19">
        <v>2</v>
      </c>
      <c r="G44" s="8">
        <f t="shared" ref="G44:G46" si="15">C44*F44</f>
        <v>60</v>
      </c>
      <c r="H44" s="101">
        <f t="shared" ref="H44:H46" si="16">G44-E44</f>
        <v>30</v>
      </c>
      <c r="I44" s="105">
        <f t="shared" ref="I44:I46" si="17">H44/E44</f>
        <v>1</v>
      </c>
      <c r="J44" s="134">
        <f t="shared" si="14"/>
        <v>2</v>
      </c>
      <c r="K44" s="135">
        <f t="shared" si="14"/>
        <v>60</v>
      </c>
      <c r="L44" s="136">
        <f t="shared" si="14"/>
        <v>30</v>
      </c>
      <c r="M44" s="137">
        <f t="shared" si="14"/>
        <v>1</v>
      </c>
    </row>
    <row r="45" spans="1:16" ht="13.5" customHeight="1">
      <c r="A45" s="1"/>
      <c r="B45" s="216" t="s">
        <v>25</v>
      </c>
      <c r="C45" s="99">
        <v>30</v>
      </c>
      <c r="D45" s="94">
        <v>1</v>
      </c>
      <c r="E45" s="9">
        <f>D45*C45</f>
        <v>30</v>
      </c>
      <c r="F45" s="19">
        <v>2</v>
      </c>
      <c r="G45" s="8">
        <f t="shared" si="15"/>
        <v>60</v>
      </c>
      <c r="H45" s="101">
        <f t="shared" si="16"/>
        <v>30</v>
      </c>
      <c r="I45" s="105">
        <f t="shared" si="17"/>
        <v>1</v>
      </c>
      <c r="J45" s="134">
        <f t="shared" si="14"/>
        <v>2</v>
      </c>
      <c r="K45" s="135">
        <f t="shared" si="14"/>
        <v>60</v>
      </c>
      <c r="L45" s="136">
        <f t="shared" si="14"/>
        <v>30</v>
      </c>
      <c r="M45" s="137">
        <f t="shared" si="14"/>
        <v>1</v>
      </c>
    </row>
    <row r="46" spans="1:16" ht="13.5" customHeight="1">
      <c r="A46" s="1"/>
      <c r="B46" s="216" t="s">
        <v>25</v>
      </c>
      <c r="C46" s="99">
        <v>30</v>
      </c>
      <c r="D46" s="94">
        <v>1</v>
      </c>
      <c r="E46" s="9">
        <f>D46*C46</f>
        <v>30</v>
      </c>
      <c r="F46" s="19">
        <v>2</v>
      </c>
      <c r="G46" s="8">
        <f t="shared" si="15"/>
        <v>60</v>
      </c>
      <c r="H46" s="101">
        <f t="shared" si="16"/>
        <v>30</v>
      </c>
      <c r="I46" s="105">
        <f t="shared" si="17"/>
        <v>1</v>
      </c>
      <c r="J46" s="134">
        <f t="shared" si="14"/>
        <v>2</v>
      </c>
      <c r="K46" s="135">
        <f t="shared" si="14"/>
        <v>60</v>
      </c>
      <c r="L46" s="136">
        <f t="shared" si="14"/>
        <v>30</v>
      </c>
      <c r="M46" s="137">
        <f t="shared" si="14"/>
        <v>1</v>
      </c>
    </row>
    <row r="47" spans="1:16" ht="13.5" customHeight="1">
      <c r="A47" s="1"/>
      <c r="B47" s="216" t="s">
        <v>25</v>
      </c>
      <c r="C47" s="99" t="s">
        <v>25</v>
      </c>
      <c r="D47" s="131" t="s">
        <v>25</v>
      </c>
      <c r="E47" s="21" t="s">
        <v>25</v>
      </c>
      <c r="F47" s="131" t="s">
        <v>25</v>
      </c>
      <c r="G47" s="8" t="s">
        <v>25</v>
      </c>
      <c r="H47" s="101" t="s">
        <v>25</v>
      </c>
      <c r="I47" s="105" t="s">
        <v>25</v>
      </c>
      <c r="J47" s="134" t="str">
        <f t="shared" si="14"/>
        <v xml:space="preserve"> </v>
      </c>
      <c r="K47" s="135" t="str">
        <f t="shared" si="14"/>
        <v xml:space="preserve"> </v>
      </c>
      <c r="L47" s="136" t="str">
        <f t="shared" si="14"/>
        <v xml:space="preserve"> </v>
      </c>
      <c r="M47" s="137" t="str">
        <f t="shared" si="14"/>
        <v xml:space="preserve"> </v>
      </c>
    </row>
    <row r="48" spans="1:16" ht="13.5" customHeight="1">
      <c r="A48" s="1"/>
      <c r="B48" s="132" t="s">
        <v>25</v>
      </c>
      <c r="C48" s="100" t="s">
        <v>25</v>
      </c>
      <c r="D48" s="158" t="s">
        <v>25</v>
      </c>
      <c r="E48" s="41" t="s">
        <v>25</v>
      </c>
      <c r="F48" s="158" t="s">
        <v>25</v>
      </c>
      <c r="G48" s="10" t="s">
        <v>25</v>
      </c>
      <c r="H48" s="159" t="s">
        <v>25</v>
      </c>
      <c r="I48" s="160" t="s">
        <v>25</v>
      </c>
      <c r="J48" s="183" t="str">
        <f t="shared" si="14"/>
        <v xml:space="preserve"> </v>
      </c>
      <c r="K48" s="184" t="str">
        <f t="shared" si="14"/>
        <v xml:space="preserve"> </v>
      </c>
      <c r="L48" s="185" t="str">
        <f t="shared" si="14"/>
        <v xml:space="preserve"> </v>
      </c>
      <c r="M48" s="186" t="str">
        <f t="shared" si="14"/>
        <v xml:space="preserve"> </v>
      </c>
    </row>
    <row r="49" spans="1:13" s="51" customFormat="1">
      <c r="A49" s="171"/>
      <c r="B49" s="165" t="s">
        <v>89</v>
      </c>
      <c r="C49" s="166">
        <v>30</v>
      </c>
      <c r="D49" s="167">
        <f>E49/C49</f>
        <v>10.133333333333333</v>
      </c>
      <c r="E49" s="182">
        <f>SUM(E34:E48)</f>
        <v>304</v>
      </c>
      <c r="F49" s="167">
        <f>G49/C49</f>
        <v>20.266666666666666</v>
      </c>
      <c r="G49" s="169">
        <f>SUM(G34:G48)</f>
        <v>608</v>
      </c>
      <c r="H49" s="167">
        <f>G49-E49</f>
        <v>304</v>
      </c>
      <c r="I49" s="170">
        <f t="shared" si="13"/>
        <v>1</v>
      </c>
      <c r="J49" s="187">
        <f t="shared" si="14"/>
        <v>20.266666666666666</v>
      </c>
      <c r="K49" s="188">
        <f t="shared" si="14"/>
        <v>608</v>
      </c>
      <c r="L49" s="189">
        <f t="shared" si="14"/>
        <v>304</v>
      </c>
      <c r="M49" s="245">
        <f t="shared" si="14"/>
        <v>1</v>
      </c>
    </row>
    <row r="50" spans="1:13" s="51" customFormat="1">
      <c r="A50" s="49"/>
      <c r="B50" s="172"/>
      <c r="C50" s="173"/>
      <c r="D50" s="174"/>
      <c r="E50" s="50"/>
      <c r="F50" s="174"/>
      <c r="G50" s="175"/>
      <c r="H50" s="176"/>
      <c r="I50" s="177"/>
      <c r="J50" s="178"/>
      <c r="K50" s="179"/>
      <c r="L50" s="180" t="s">
        <v>25</v>
      </c>
      <c r="M50" s="181" t="s">
        <v>25</v>
      </c>
    </row>
    <row r="51" spans="1:13" ht="15" customHeight="1" thickBot="1">
      <c r="A51" s="1"/>
      <c r="B51" s="226" t="s">
        <v>69</v>
      </c>
      <c r="C51" s="225">
        <v>30</v>
      </c>
      <c r="D51" s="222">
        <f>E51/C51</f>
        <v>21.333333333333332</v>
      </c>
      <c r="E51" s="234">
        <f>E31+E49</f>
        <v>640</v>
      </c>
      <c r="F51" s="227">
        <f>G51/C51</f>
        <v>42.666666666666664</v>
      </c>
      <c r="G51" s="223">
        <f>G31+G49</f>
        <v>1280</v>
      </c>
      <c r="H51" s="219">
        <f>G51-E51</f>
        <v>640</v>
      </c>
      <c r="I51" s="220">
        <f>H51/E51</f>
        <v>1</v>
      </c>
      <c r="J51" s="237">
        <f>K51/C51</f>
        <v>42.666666666666664</v>
      </c>
      <c r="K51" s="238">
        <f>K31+K49</f>
        <v>1280</v>
      </c>
      <c r="L51" s="156">
        <f>H51</f>
        <v>640</v>
      </c>
      <c r="M51" s="140">
        <f>I51</f>
        <v>1</v>
      </c>
    </row>
    <row r="52" spans="1:13" ht="9" customHeight="1" thickBot="1">
      <c r="A52" s="113"/>
      <c r="B52" s="26"/>
      <c r="C52" s="26"/>
      <c r="D52" s="27"/>
      <c r="E52" s="27"/>
      <c r="F52" s="27"/>
      <c r="G52" s="27"/>
      <c r="H52" s="27"/>
      <c r="I52" s="27"/>
      <c r="J52" s="27"/>
      <c r="K52" s="27"/>
      <c r="L52" s="26"/>
      <c r="M52" s="39"/>
    </row>
    <row r="53" spans="1:13" ht="15" customHeight="1">
      <c r="A53" s="77" t="s">
        <v>15</v>
      </c>
      <c r="B53" s="198" t="s">
        <v>84</v>
      </c>
      <c r="C53" s="199">
        <v>30</v>
      </c>
      <c r="D53" s="200">
        <f>E53/C53</f>
        <v>22.333333333333332</v>
      </c>
      <c r="E53" s="201">
        <f>E7+E51</f>
        <v>670</v>
      </c>
      <c r="F53" s="202">
        <f>G53/C53</f>
        <v>44.666666666666664</v>
      </c>
      <c r="G53" s="203">
        <f>G7+G51</f>
        <v>1340</v>
      </c>
      <c r="H53" s="200">
        <f>G53-E53</f>
        <v>670</v>
      </c>
      <c r="I53" s="204">
        <f>H53/E53</f>
        <v>1</v>
      </c>
      <c r="J53" s="212">
        <f>K53/C53</f>
        <v>44.666666666666664</v>
      </c>
      <c r="K53" s="213">
        <f>K7+K51</f>
        <v>1340</v>
      </c>
      <c r="L53" s="214">
        <f>K53-E53</f>
        <v>670</v>
      </c>
      <c r="M53" s="215">
        <f>L53/E53</f>
        <v>1</v>
      </c>
    </row>
    <row r="54" spans="1:13" ht="15" customHeight="1" thickBot="1">
      <c r="A54" s="78" t="s">
        <v>17</v>
      </c>
      <c r="B54" s="205" t="s">
        <v>85</v>
      </c>
      <c r="C54" s="206">
        <v>30</v>
      </c>
      <c r="D54" s="207">
        <f>E54/C54</f>
        <v>23.333333333333332</v>
      </c>
      <c r="E54" s="208">
        <f>E9+E51</f>
        <v>700</v>
      </c>
      <c r="F54" s="209">
        <f>G54/C54</f>
        <v>46.666666666666664</v>
      </c>
      <c r="G54" s="210">
        <f>G9+G51</f>
        <v>1400</v>
      </c>
      <c r="H54" s="207">
        <f>H9+H51</f>
        <v>700</v>
      </c>
      <c r="I54" s="211">
        <f>H54/E54</f>
        <v>1</v>
      </c>
      <c r="J54" s="128" t="s">
        <v>169</v>
      </c>
      <c r="K54" s="129"/>
      <c r="L54" s="117">
        <f>K53-G53</f>
        <v>0</v>
      </c>
      <c r="M54" s="130">
        <f>L54/G53</f>
        <v>0</v>
      </c>
    </row>
    <row r="55" spans="1:13" ht="9" customHeight="1" thickBot="1">
      <c r="A55" s="113"/>
      <c r="B55" s="26"/>
      <c r="C55" s="26"/>
      <c r="D55" s="27"/>
      <c r="E55" s="27"/>
      <c r="F55" s="27"/>
      <c r="G55" s="27"/>
      <c r="H55" s="27"/>
      <c r="I55" s="27"/>
      <c r="J55" s="27"/>
      <c r="K55" s="27"/>
      <c r="L55" s="26"/>
      <c r="M55" s="39"/>
    </row>
    <row r="56" spans="1:13" ht="15" customHeight="1">
      <c r="A56" s="28" t="s">
        <v>19</v>
      </c>
      <c r="B56" s="260" t="s">
        <v>86</v>
      </c>
      <c r="C56" s="108"/>
      <c r="D56" s="608" t="s">
        <v>20</v>
      </c>
      <c r="E56" s="609"/>
      <c r="F56" s="608" t="s">
        <v>21</v>
      </c>
      <c r="G56" s="611"/>
      <c r="H56" s="608"/>
      <c r="I56" s="611"/>
      <c r="J56" s="614" t="s">
        <v>92</v>
      </c>
      <c r="K56" s="623"/>
      <c r="L56" s="624"/>
      <c r="M56" s="625"/>
    </row>
    <row r="57" spans="1:13" ht="13.5" customHeight="1">
      <c r="A57" s="1"/>
      <c r="B57" s="107" t="s">
        <v>178</v>
      </c>
      <c r="C57" s="29"/>
      <c r="D57" s="582">
        <f>'UnderGrad&amp;GradPeerLimits'!B6</f>
        <v>8467</v>
      </c>
      <c r="E57" s="610"/>
      <c r="F57" s="582">
        <f>'UnderGrad&amp;GradPeerLimits'!D6</f>
        <v>18143</v>
      </c>
      <c r="G57" s="583"/>
      <c r="H57" s="582"/>
      <c r="I57" s="583"/>
      <c r="J57" s="626"/>
      <c r="K57" s="627"/>
      <c r="L57" s="627"/>
      <c r="M57" s="628"/>
    </row>
    <row r="58" spans="1:13" ht="13.5" customHeight="1">
      <c r="A58" s="1"/>
      <c r="B58" s="107" t="s">
        <v>171</v>
      </c>
      <c r="C58" s="85"/>
      <c r="D58" s="584">
        <f>G53</f>
        <v>1340</v>
      </c>
      <c r="E58" s="600"/>
      <c r="F58" s="584">
        <f>G54</f>
        <v>1400</v>
      </c>
      <c r="G58" s="583"/>
      <c r="H58" s="584"/>
      <c r="I58" s="583"/>
      <c r="J58" s="629"/>
      <c r="K58" s="630"/>
      <c r="L58" s="630"/>
      <c r="M58" s="631"/>
    </row>
    <row r="59" spans="1:13" ht="13.5" customHeight="1">
      <c r="A59" s="1"/>
      <c r="B59" s="107" t="s">
        <v>28</v>
      </c>
      <c r="C59" s="86"/>
      <c r="D59" s="584">
        <f>D57-D58</f>
        <v>7127</v>
      </c>
      <c r="E59" s="600"/>
      <c r="F59" s="584">
        <f>F57-F58</f>
        <v>16743</v>
      </c>
      <c r="G59" s="583"/>
      <c r="H59" s="584" t="s">
        <v>25</v>
      </c>
      <c r="I59" s="583"/>
      <c r="J59" s="582" t="s">
        <v>25</v>
      </c>
      <c r="K59" s="591"/>
      <c r="L59" s="632"/>
      <c r="M59" s="633"/>
    </row>
    <row r="60" spans="1:13" ht="13.5" customHeight="1">
      <c r="A60" s="1"/>
      <c r="B60" s="56" t="s">
        <v>27</v>
      </c>
      <c r="C60" s="91"/>
      <c r="D60" s="585">
        <f>D58/D57</f>
        <v>0.15826148576827684</v>
      </c>
      <c r="E60" s="601"/>
      <c r="F60" s="585">
        <f>F58/F57</f>
        <v>7.7164746734277687E-2</v>
      </c>
      <c r="G60" s="583"/>
      <c r="H60" s="585" t="s">
        <v>25</v>
      </c>
      <c r="I60" s="583"/>
      <c r="J60" s="588" t="s">
        <v>25</v>
      </c>
      <c r="K60" s="589"/>
      <c r="L60" s="632"/>
      <c r="M60" s="633"/>
    </row>
    <row r="61" spans="1:13" ht="13.5" customHeight="1" thickBot="1">
      <c r="A61" s="40"/>
      <c r="B61" s="64" t="s">
        <v>176</v>
      </c>
      <c r="C61" s="106"/>
      <c r="D61" s="602">
        <f>I53</f>
        <v>1</v>
      </c>
      <c r="E61" s="603"/>
      <c r="F61" s="586">
        <f>I54</f>
        <v>1</v>
      </c>
      <c r="G61" s="587"/>
      <c r="H61" s="586" t="s">
        <v>25</v>
      </c>
      <c r="I61" s="587"/>
      <c r="J61" s="593" t="s">
        <v>25</v>
      </c>
      <c r="K61" s="594"/>
      <c r="L61" s="634"/>
      <c r="M61" s="635"/>
    </row>
    <row r="62" spans="1:13" ht="21" customHeight="1">
      <c r="A62" s="604" t="s">
        <v>101</v>
      </c>
      <c r="B62" s="604"/>
      <c r="C62" s="604"/>
      <c r="D62" s="604"/>
      <c r="E62" s="604"/>
      <c r="F62" s="604"/>
      <c r="G62" s="604"/>
      <c r="H62" s="604"/>
      <c r="I62" s="604"/>
      <c r="J62" s="604"/>
      <c r="K62" s="604"/>
      <c r="L62" s="636"/>
      <c r="M62" s="636"/>
    </row>
    <row r="63" spans="1:13" ht="30" customHeight="1">
      <c r="A63" s="637" t="s">
        <v>114</v>
      </c>
      <c r="B63" s="637"/>
      <c r="C63" s="637"/>
      <c r="D63" s="637"/>
      <c r="E63" s="637"/>
      <c r="F63" s="637"/>
      <c r="G63" s="637"/>
      <c r="H63" s="637"/>
      <c r="I63" s="637"/>
      <c r="J63" s="637"/>
      <c r="K63" s="637"/>
      <c r="L63" s="368"/>
      <c r="M63" s="368"/>
    </row>
    <row r="66" spans="4:8" ht="29.25" customHeight="1"/>
    <row r="67" spans="4:8">
      <c r="H67" t="s">
        <v>25</v>
      </c>
    </row>
    <row r="69" spans="4:8" ht="27" customHeight="1">
      <c r="D69" t="s">
        <v>25</v>
      </c>
    </row>
  </sheetData>
  <mergeCells count="33">
    <mergeCell ref="A62:M62"/>
    <mergeCell ref="A63:K63"/>
    <mergeCell ref="A1:F1"/>
    <mergeCell ref="J3:M3"/>
    <mergeCell ref="G1:M1"/>
    <mergeCell ref="C3:C4"/>
    <mergeCell ref="J11:M13"/>
    <mergeCell ref="F3:I3"/>
    <mergeCell ref="A3:A4"/>
    <mergeCell ref="H59:I59"/>
    <mergeCell ref="D3:E3"/>
    <mergeCell ref="H61:I61"/>
    <mergeCell ref="D59:E59"/>
    <mergeCell ref="D60:E60"/>
    <mergeCell ref="B3:B4"/>
    <mergeCell ref="D61:E61"/>
    <mergeCell ref="F61:G61"/>
    <mergeCell ref="F59:G59"/>
    <mergeCell ref="F60:G60"/>
    <mergeCell ref="J59:M59"/>
    <mergeCell ref="J60:M60"/>
    <mergeCell ref="J61:M61"/>
    <mergeCell ref="H60:I60"/>
    <mergeCell ref="D56:E56"/>
    <mergeCell ref="F56:G56"/>
    <mergeCell ref="H56:I56"/>
    <mergeCell ref="J56:M58"/>
    <mergeCell ref="D57:E57"/>
    <mergeCell ref="F57:G57"/>
    <mergeCell ref="H57:I57"/>
    <mergeCell ref="D58:E58"/>
    <mergeCell ref="F58:G58"/>
    <mergeCell ref="H58:I58"/>
  </mergeCells>
  <phoneticPr fontId="0" type="noConversion"/>
  <printOptions horizontalCentered="1"/>
  <pageMargins left="0.25" right="0.25" top="1" bottom="0.5" header="0.5" footer="0.5"/>
  <pageSetup scale="70" orientation="portrait" r:id="rId1"/>
  <headerFooter alignWithMargins="0">
    <oddHeader xml:space="preserve">&amp;C&amp;"Times New Roman,Bold"&amp;14Oklahoma State Regents for Higher Education&amp;12
Tuition and Mandatory Fee Request
&amp;R&amp;"Times New Roman,Bold Italic"&amp;11Regional University
Undergraduate&amp;"Times New Roman,Regular"&amp;10
</oddHeader>
    <oddFooter>&amp;L&amp;"Times New Roman,Italic"&amp;8&amp;D&amp;R&amp;"Times New Roman,Italic"&amp;8&amp;F
&amp;A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P69"/>
  <sheetViews>
    <sheetView showGridLines="0" topLeftCell="A34" zoomScaleNormal="100" workbookViewId="0">
      <selection activeCell="F58" sqref="F58:G58"/>
    </sheetView>
  </sheetViews>
  <sheetFormatPr defaultRowHeight="13.2"/>
  <cols>
    <col min="1" max="1" width="3.109375" customWidth="1"/>
    <col min="2" max="2" width="40.77734375" customWidth="1"/>
    <col min="3" max="4" width="10.77734375" customWidth="1"/>
    <col min="5" max="5" width="11.6640625" customWidth="1"/>
    <col min="6" max="6" width="10.77734375" customWidth="1"/>
    <col min="7" max="7" width="11.77734375" customWidth="1"/>
    <col min="8" max="11" width="10.77734375" customWidth="1"/>
    <col min="12" max="12" width="10.109375" customWidth="1"/>
    <col min="13" max="13" width="10.77734375" customWidth="1"/>
  </cols>
  <sheetData>
    <row r="1" spans="1:13" ht="21" customHeight="1">
      <c r="A1" s="547" t="s">
        <v>87</v>
      </c>
      <c r="B1" s="547"/>
      <c r="C1" s="547"/>
      <c r="D1" s="547"/>
      <c r="E1" s="547"/>
      <c r="F1" s="547"/>
      <c r="G1" s="547" t="s">
        <v>78</v>
      </c>
      <c r="H1" s="547"/>
      <c r="I1" s="547"/>
      <c r="J1" s="547"/>
      <c r="K1" s="547"/>
      <c r="L1" s="547"/>
      <c r="M1" s="547"/>
    </row>
    <row r="2" spans="1:13" ht="12" customHeight="1" thickBot="1"/>
    <row r="3" spans="1:13" ht="14.25" customHeight="1">
      <c r="A3" s="566" t="s">
        <v>25</v>
      </c>
      <c r="B3" s="598" t="s">
        <v>106</v>
      </c>
      <c r="C3" s="564" t="s">
        <v>73</v>
      </c>
      <c r="D3" s="548" t="s">
        <v>153</v>
      </c>
      <c r="E3" s="581"/>
      <c r="F3" s="548" t="s">
        <v>154</v>
      </c>
      <c r="G3" s="606"/>
      <c r="H3" s="607"/>
      <c r="I3" s="607"/>
      <c r="J3" s="548" t="s">
        <v>177</v>
      </c>
      <c r="K3" s="549"/>
      <c r="L3" s="550"/>
      <c r="M3" s="551"/>
    </row>
    <row r="4" spans="1:13" ht="42.75" customHeight="1" thickBot="1">
      <c r="A4" s="567"/>
      <c r="B4" s="599"/>
      <c r="C4" s="565"/>
      <c r="D4" s="33" t="s">
        <v>156</v>
      </c>
      <c r="E4" s="32" t="s">
        <v>1</v>
      </c>
      <c r="F4" s="103" t="s">
        <v>166</v>
      </c>
      <c r="G4" s="102" t="s">
        <v>1</v>
      </c>
      <c r="H4" s="102" t="s">
        <v>172</v>
      </c>
      <c r="I4" s="54" t="s">
        <v>173</v>
      </c>
      <c r="J4" s="297" t="s">
        <v>167</v>
      </c>
      <c r="K4" s="54" t="s">
        <v>1</v>
      </c>
      <c r="L4" s="114" t="s">
        <v>172</v>
      </c>
      <c r="M4" s="110" t="s">
        <v>175</v>
      </c>
    </row>
    <row r="5" spans="1:13" ht="15" customHeight="1">
      <c r="A5" s="152" t="s">
        <v>0</v>
      </c>
      <c r="B5" s="157" t="s">
        <v>105</v>
      </c>
      <c r="C5" s="144"/>
      <c r="D5" s="145"/>
      <c r="E5" s="146"/>
      <c r="F5" s="147"/>
      <c r="G5" s="148"/>
      <c r="H5" s="149"/>
      <c r="I5" s="295"/>
      <c r="J5" s="298"/>
      <c r="K5" s="133"/>
      <c r="L5" s="133"/>
      <c r="M5" s="3"/>
    </row>
    <row r="6" spans="1:13" ht="9" customHeight="1">
      <c r="A6" s="153"/>
      <c r="B6" s="55"/>
      <c r="C6" s="89"/>
      <c r="D6" s="12"/>
      <c r="E6" s="3"/>
      <c r="F6" s="104"/>
      <c r="G6" s="18"/>
      <c r="H6" s="4"/>
      <c r="I6" s="5"/>
      <c r="J6" s="298"/>
      <c r="K6" s="133"/>
      <c r="L6" s="133"/>
      <c r="M6" s="3"/>
    </row>
    <row r="7" spans="1:13" ht="15" customHeight="1">
      <c r="A7" s="11"/>
      <c r="B7" s="224" t="s">
        <v>2</v>
      </c>
      <c r="C7" s="228">
        <v>30</v>
      </c>
      <c r="D7" s="229">
        <v>1</v>
      </c>
      <c r="E7" s="218">
        <f>+D7*C7</f>
        <v>30</v>
      </c>
      <c r="F7" s="236">
        <v>2</v>
      </c>
      <c r="G7" s="231">
        <f>C7*F7</f>
        <v>60</v>
      </c>
      <c r="H7" s="221">
        <f>G7-E7</f>
        <v>30</v>
      </c>
      <c r="I7" s="232">
        <f>H7/E7</f>
        <v>1</v>
      </c>
      <c r="J7" s="299">
        <v>2</v>
      </c>
      <c r="K7" s="230">
        <f>C7*J7</f>
        <v>60</v>
      </c>
      <c r="L7" s="196">
        <f>K7-E7</f>
        <v>30</v>
      </c>
      <c r="M7" s="244">
        <f>L7/E7</f>
        <v>1</v>
      </c>
    </row>
    <row r="8" spans="1:13" ht="15" customHeight="1">
      <c r="A8" s="11"/>
      <c r="B8" s="121" t="s">
        <v>3</v>
      </c>
      <c r="C8" s="122">
        <v>30</v>
      </c>
      <c r="D8" s="123">
        <v>1</v>
      </c>
      <c r="E8" s="155">
        <f>+D8*C8</f>
        <v>30</v>
      </c>
      <c r="F8" s="124">
        <v>2</v>
      </c>
      <c r="G8" s="125">
        <f>C8*F8</f>
        <v>60</v>
      </c>
      <c r="H8" s="126">
        <f>G8-E8</f>
        <v>30</v>
      </c>
      <c r="I8" s="194">
        <f>H8/E8</f>
        <v>1</v>
      </c>
      <c r="J8" s="300" t="s">
        <v>169</v>
      </c>
      <c r="K8" s="195"/>
      <c r="L8" s="197">
        <f>K7-G7</f>
        <v>0</v>
      </c>
      <c r="M8" s="459">
        <f>L8/G7</f>
        <v>0</v>
      </c>
    </row>
    <row r="9" spans="1:13" ht="15" customHeight="1" thickBot="1">
      <c r="A9" s="88"/>
      <c r="B9" s="235" t="s">
        <v>4</v>
      </c>
      <c r="C9" s="206">
        <v>30</v>
      </c>
      <c r="D9" s="233">
        <f>SUM(D7:D8)</f>
        <v>2</v>
      </c>
      <c r="E9" s="240">
        <f>D9*C9</f>
        <v>60</v>
      </c>
      <c r="F9" s="233">
        <f>SUM(F7:F8)</f>
        <v>4</v>
      </c>
      <c r="G9" s="241">
        <f>F9*C9</f>
        <v>120</v>
      </c>
      <c r="H9" s="242">
        <f>G9-E9</f>
        <v>60</v>
      </c>
      <c r="I9" s="296">
        <f>H9/E9</f>
        <v>1</v>
      </c>
      <c r="J9" s="301" t="s">
        <v>25</v>
      </c>
      <c r="K9" s="302" t="s">
        <v>25</v>
      </c>
      <c r="L9" s="303" t="s">
        <v>25</v>
      </c>
      <c r="M9" s="304" t="s">
        <v>25</v>
      </c>
    </row>
    <row r="10" spans="1:13" ht="9" customHeight="1" thickBot="1">
      <c r="A10" s="113"/>
      <c r="B10" s="141"/>
      <c r="C10" s="141"/>
      <c r="D10" s="142"/>
      <c r="E10" s="142"/>
      <c r="F10" s="143"/>
      <c r="G10" s="143"/>
      <c r="H10" s="143"/>
      <c r="I10" s="143"/>
      <c r="J10" s="143"/>
      <c r="K10" s="305"/>
      <c r="L10" s="306"/>
      <c r="M10" s="30"/>
    </row>
    <row r="11" spans="1:13" ht="15" customHeight="1">
      <c r="A11" s="152" t="s">
        <v>5</v>
      </c>
      <c r="B11" s="239" t="s">
        <v>26</v>
      </c>
      <c r="C11" s="97"/>
      <c r="D11" s="4"/>
      <c r="E11" s="517"/>
      <c r="F11" s="518"/>
      <c r="G11" s="519"/>
      <c r="H11" s="518"/>
      <c r="I11" s="517"/>
      <c r="J11" s="552" t="s">
        <v>168</v>
      </c>
      <c r="K11" s="553"/>
      <c r="L11" s="554"/>
      <c r="M11" s="555"/>
    </row>
    <row r="12" spans="1:13" ht="9" customHeight="1">
      <c r="A12" s="153"/>
      <c r="B12" s="55"/>
      <c r="C12" s="97"/>
      <c r="D12" s="4"/>
      <c r="E12" s="517"/>
      <c r="F12" s="518"/>
      <c r="G12" s="519"/>
      <c r="H12" s="518"/>
      <c r="I12" s="517"/>
      <c r="J12" s="556"/>
      <c r="K12" s="557"/>
      <c r="L12" s="558"/>
      <c r="M12" s="559"/>
    </row>
    <row r="13" spans="1:13" ht="11.25" customHeight="1">
      <c r="A13" s="1"/>
      <c r="B13" s="91" t="s">
        <v>108</v>
      </c>
      <c r="C13" s="330"/>
      <c r="D13" s="94"/>
      <c r="E13" s="520"/>
      <c r="F13" s="521"/>
      <c r="G13" s="522"/>
      <c r="H13" s="523"/>
      <c r="I13" s="524"/>
      <c r="J13" s="560"/>
      <c r="K13" s="561"/>
      <c r="L13" s="562"/>
      <c r="M13" s="563"/>
    </row>
    <row r="14" spans="1:13">
      <c r="A14" s="1"/>
      <c r="B14" s="92" t="s">
        <v>60</v>
      </c>
      <c r="C14" s="330">
        <v>30</v>
      </c>
      <c r="D14" s="336">
        <v>1</v>
      </c>
      <c r="E14" s="520">
        <f t="shared" ref="E14:E24" si="0">D14*C14</f>
        <v>30</v>
      </c>
      <c r="F14" s="521">
        <v>2</v>
      </c>
      <c r="G14" s="522">
        <f>C14*F14</f>
        <v>60</v>
      </c>
      <c r="H14" s="525">
        <f t="shared" ref="H14:H24" si="1">G14-E14</f>
        <v>30</v>
      </c>
      <c r="I14" s="526">
        <f t="shared" ref="I14:I24" si="2">H14/E14</f>
        <v>1</v>
      </c>
      <c r="J14" s="134">
        <f>F14</f>
        <v>2</v>
      </c>
      <c r="K14" s="135">
        <f>G14</f>
        <v>60</v>
      </c>
      <c r="L14" s="136">
        <f>H14</f>
        <v>30</v>
      </c>
      <c r="M14" s="137">
        <f>I14</f>
        <v>1</v>
      </c>
    </row>
    <row r="15" spans="1:13">
      <c r="A15" s="1"/>
      <c r="B15" s="92" t="s">
        <v>11</v>
      </c>
      <c r="C15" s="330">
        <v>30</v>
      </c>
      <c r="D15" s="336">
        <v>1</v>
      </c>
      <c r="E15" s="520">
        <f t="shared" si="0"/>
        <v>30</v>
      </c>
      <c r="F15" s="521">
        <v>2</v>
      </c>
      <c r="G15" s="522">
        <f t="shared" ref="G15:G24" si="3">C15*F15</f>
        <v>60</v>
      </c>
      <c r="H15" s="525">
        <f t="shared" si="1"/>
        <v>30</v>
      </c>
      <c r="I15" s="526">
        <f t="shared" si="2"/>
        <v>1</v>
      </c>
      <c r="J15" s="134">
        <f t="shared" ref="J15:M31" si="4">F15</f>
        <v>2</v>
      </c>
      <c r="K15" s="135">
        <f t="shared" si="4"/>
        <v>60</v>
      </c>
      <c r="L15" s="136">
        <f t="shared" si="4"/>
        <v>30</v>
      </c>
      <c r="M15" s="137">
        <f t="shared" si="4"/>
        <v>1</v>
      </c>
    </row>
    <row r="16" spans="1:13">
      <c r="A16" s="1"/>
      <c r="B16" s="93" t="s">
        <v>68</v>
      </c>
      <c r="C16" s="330">
        <v>30</v>
      </c>
      <c r="D16" s="94">
        <v>1</v>
      </c>
      <c r="E16" s="520">
        <f t="shared" si="0"/>
        <v>30</v>
      </c>
      <c r="F16" s="521">
        <v>2</v>
      </c>
      <c r="G16" s="522">
        <f t="shared" si="3"/>
        <v>60</v>
      </c>
      <c r="H16" s="525">
        <f t="shared" si="1"/>
        <v>30</v>
      </c>
      <c r="I16" s="526">
        <f t="shared" si="2"/>
        <v>1</v>
      </c>
      <c r="J16" s="134">
        <f t="shared" si="4"/>
        <v>2</v>
      </c>
      <c r="K16" s="135">
        <f t="shared" si="4"/>
        <v>60</v>
      </c>
      <c r="L16" s="136">
        <f t="shared" si="4"/>
        <v>30</v>
      </c>
      <c r="M16" s="137">
        <f t="shared" si="4"/>
        <v>1</v>
      </c>
    </row>
    <row r="17" spans="1:16" ht="13.5" customHeight="1">
      <c r="A17" s="1"/>
      <c r="B17" s="359" t="s">
        <v>65</v>
      </c>
      <c r="C17" s="330">
        <v>30</v>
      </c>
      <c r="D17" s="94">
        <v>1</v>
      </c>
      <c r="E17" s="520">
        <f t="shared" si="0"/>
        <v>30</v>
      </c>
      <c r="F17" s="521">
        <v>2</v>
      </c>
      <c r="G17" s="522">
        <f t="shared" si="3"/>
        <v>60</v>
      </c>
      <c r="H17" s="525">
        <f t="shared" si="1"/>
        <v>30</v>
      </c>
      <c r="I17" s="526">
        <f t="shared" si="2"/>
        <v>1</v>
      </c>
      <c r="J17" s="134">
        <f t="shared" si="4"/>
        <v>2</v>
      </c>
      <c r="K17" s="135">
        <f t="shared" si="4"/>
        <v>60</v>
      </c>
      <c r="L17" s="136">
        <f t="shared" si="4"/>
        <v>30</v>
      </c>
      <c r="M17" s="137">
        <f t="shared" si="4"/>
        <v>1</v>
      </c>
    </row>
    <row r="18" spans="1:16" ht="13.5" customHeight="1">
      <c r="A18" s="1"/>
      <c r="B18" s="92" t="s">
        <v>12</v>
      </c>
      <c r="C18" s="330">
        <v>2</v>
      </c>
      <c r="D18" s="94">
        <v>1</v>
      </c>
      <c r="E18" s="520">
        <f t="shared" si="0"/>
        <v>2</v>
      </c>
      <c r="F18" s="521">
        <v>2</v>
      </c>
      <c r="G18" s="522">
        <f t="shared" si="3"/>
        <v>4</v>
      </c>
      <c r="H18" s="525">
        <f t="shared" si="1"/>
        <v>2</v>
      </c>
      <c r="I18" s="526">
        <f t="shared" si="2"/>
        <v>1</v>
      </c>
      <c r="J18" s="134">
        <f t="shared" si="4"/>
        <v>2</v>
      </c>
      <c r="K18" s="135">
        <f t="shared" si="4"/>
        <v>4</v>
      </c>
      <c r="L18" s="136">
        <f t="shared" si="4"/>
        <v>2</v>
      </c>
      <c r="M18" s="137">
        <f t="shared" si="4"/>
        <v>1</v>
      </c>
    </row>
    <row r="19" spans="1:16" ht="13.5" customHeight="1">
      <c r="A19" s="1"/>
      <c r="B19" s="92" t="s">
        <v>13</v>
      </c>
      <c r="C19" s="330">
        <v>30</v>
      </c>
      <c r="D19" s="94">
        <v>1</v>
      </c>
      <c r="E19" s="520">
        <f t="shared" si="0"/>
        <v>30</v>
      </c>
      <c r="F19" s="521">
        <v>2</v>
      </c>
      <c r="G19" s="522">
        <f t="shared" si="3"/>
        <v>60</v>
      </c>
      <c r="H19" s="525">
        <f t="shared" si="1"/>
        <v>30</v>
      </c>
      <c r="I19" s="526">
        <f t="shared" si="2"/>
        <v>1</v>
      </c>
      <c r="J19" s="134">
        <f t="shared" si="4"/>
        <v>2</v>
      </c>
      <c r="K19" s="135">
        <f t="shared" si="4"/>
        <v>60</v>
      </c>
      <c r="L19" s="136">
        <f t="shared" si="4"/>
        <v>30</v>
      </c>
      <c r="M19" s="137">
        <f t="shared" si="4"/>
        <v>1</v>
      </c>
      <c r="P19" t="s">
        <v>25</v>
      </c>
    </row>
    <row r="20" spans="1:16" ht="13.5" customHeight="1">
      <c r="A20" s="1"/>
      <c r="B20" s="92" t="s">
        <v>66</v>
      </c>
      <c r="C20" s="330">
        <v>2</v>
      </c>
      <c r="D20" s="94">
        <v>1</v>
      </c>
      <c r="E20" s="520">
        <f t="shared" si="0"/>
        <v>2</v>
      </c>
      <c r="F20" s="521">
        <v>2</v>
      </c>
      <c r="G20" s="522">
        <f t="shared" si="3"/>
        <v>4</v>
      </c>
      <c r="H20" s="525">
        <f t="shared" si="1"/>
        <v>2</v>
      </c>
      <c r="I20" s="526">
        <f t="shared" si="2"/>
        <v>1</v>
      </c>
      <c r="J20" s="134">
        <f t="shared" si="4"/>
        <v>2</v>
      </c>
      <c r="K20" s="135">
        <f t="shared" si="4"/>
        <v>4</v>
      </c>
      <c r="L20" s="136">
        <f t="shared" si="4"/>
        <v>2</v>
      </c>
      <c r="M20" s="137">
        <f t="shared" si="4"/>
        <v>1</v>
      </c>
    </row>
    <row r="21" spans="1:16" s="477" customFormat="1" ht="10.8" customHeight="1">
      <c r="A21" s="1"/>
      <c r="B21" s="92" t="s">
        <v>61</v>
      </c>
      <c r="C21" s="330">
        <v>2</v>
      </c>
      <c r="D21" s="94">
        <v>1</v>
      </c>
      <c r="E21" s="520">
        <f t="shared" si="0"/>
        <v>2</v>
      </c>
      <c r="F21" s="521">
        <v>2</v>
      </c>
      <c r="G21" s="522">
        <f t="shared" si="3"/>
        <v>4</v>
      </c>
      <c r="H21" s="525">
        <f t="shared" si="1"/>
        <v>2</v>
      </c>
      <c r="I21" s="526">
        <f t="shared" si="2"/>
        <v>1</v>
      </c>
      <c r="J21" s="134"/>
      <c r="K21" s="135"/>
      <c r="L21" s="136"/>
      <c r="M21" s="137"/>
    </row>
    <row r="22" spans="1:16" s="477" customFormat="1" ht="13.5" customHeight="1">
      <c r="A22" s="1"/>
      <c r="B22" s="92" t="s">
        <v>62</v>
      </c>
      <c r="C22" s="330">
        <v>30</v>
      </c>
      <c r="D22" s="94">
        <v>1</v>
      </c>
      <c r="E22" s="520">
        <f t="shared" si="0"/>
        <v>30</v>
      </c>
      <c r="F22" s="521">
        <v>2</v>
      </c>
      <c r="G22" s="522">
        <f t="shared" si="3"/>
        <v>60</v>
      </c>
      <c r="H22" s="525">
        <f t="shared" si="1"/>
        <v>30</v>
      </c>
      <c r="I22" s="526">
        <f t="shared" si="2"/>
        <v>1</v>
      </c>
      <c r="J22" s="134"/>
      <c r="K22" s="135"/>
      <c r="L22" s="136"/>
      <c r="M22" s="137"/>
    </row>
    <row r="23" spans="1:16" ht="13.5" customHeight="1">
      <c r="A23" s="1"/>
      <c r="B23" s="92" t="s">
        <v>63</v>
      </c>
      <c r="C23" s="331">
        <v>30</v>
      </c>
      <c r="D23" s="95">
        <v>1</v>
      </c>
      <c r="E23" s="520">
        <f t="shared" si="0"/>
        <v>30</v>
      </c>
      <c r="F23" s="521">
        <v>2</v>
      </c>
      <c r="G23" s="522">
        <f t="shared" si="3"/>
        <v>60</v>
      </c>
      <c r="H23" s="525">
        <f t="shared" si="1"/>
        <v>30</v>
      </c>
      <c r="I23" s="526">
        <f t="shared" si="2"/>
        <v>1</v>
      </c>
      <c r="J23" s="134">
        <f t="shared" si="4"/>
        <v>2</v>
      </c>
      <c r="K23" s="135">
        <f t="shared" si="4"/>
        <v>60</v>
      </c>
      <c r="L23" s="136">
        <f t="shared" si="4"/>
        <v>30</v>
      </c>
      <c r="M23" s="137">
        <f t="shared" si="4"/>
        <v>1</v>
      </c>
    </row>
    <row r="24" spans="1:16" ht="13.5" customHeight="1">
      <c r="A24" s="1"/>
      <c r="B24" s="82" t="s">
        <v>67</v>
      </c>
      <c r="C24" s="332">
        <v>30</v>
      </c>
      <c r="D24" s="94">
        <v>1</v>
      </c>
      <c r="E24" s="520">
        <f t="shared" si="0"/>
        <v>30</v>
      </c>
      <c r="F24" s="521">
        <v>2</v>
      </c>
      <c r="G24" s="522">
        <f t="shared" si="3"/>
        <v>60</v>
      </c>
      <c r="H24" s="525">
        <f t="shared" si="1"/>
        <v>30</v>
      </c>
      <c r="I24" s="526">
        <f t="shared" si="2"/>
        <v>1</v>
      </c>
      <c r="J24" s="134">
        <f t="shared" si="4"/>
        <v>2</v>
      </c>
      <c r="K24" s="135">
        <f t="shared" si="4"/>
        <v>60</v>
      </c>
      <c r="L24" s="136">
        <f t="shared" si="4"/>
        <v>30</v>
      </c>
      <c r="M24" s="137">
        <f t="shared" si="4"/>
        <v>1</v>
      </c>
    </row>
    <row r="25" spans="1:16" ht="13.5" customHeight="1">
      <c r="A25" s="1"/>
      <c r="B25" s="92" t="s">
        <v>29</v>
      </c>
      <c r="C25" s="332" t="s">
        <v>25</v>
      </c>
      <c r="D25" s="131" t="s">
        <v>25</v>
      </c>
      <c r="E25" s="21" t="s">
        <v>25</v>
      </c>
      <c r="F25" s="131" t="s">
        <v>25</v>
      </c>
      <c r="G25" s="522" t="s">
        <v>25</v>
      </c>
      <c r="H25" s="525" t="s">
        <v>25</v>
      </c>
      <c r="I25" s="526" t="s">
        <v>25</v>
      </c>
      <c r="J25" s="134" t="str">
        <f t="shared" si="4"/>
        <v xml:space="preserve"> </v>
      </c>
      <c r="K25" s="135" t="str">
        <f t="shared" si="4"/>
        <v xml:space="preserve"> </v>
      </c>
      <c r="L25" s="136" t="str">
        <f t="shared" si="4"/>
        <v xml:space="preserve"> </v>
      </c>
      <c r="M25" s="137" t="str">
        <f t="shared" si="4"/>
        <v xml:space="preserve"> </v>
      </c>
    </row>
    <row r="26" spans="1:16" ht="13.5" customHeight="1">
      <c r="A26" s="1"/>
      <c r="B26" s="109"/>
      <c r="C26" s="332">
        <v>30</v>
      </c>
      <c r="D26" s="94">
        <v>1</v>
      </c>
      <c r="E26" s="520">
        <f>D26*C26</f>
        <v>30</v>
      </c>
      <c r="F26" s="521">
        <v>2</v>
      </c>
      <c r="G26" s="522">
        <f t="shared" ref="G26:G28" si="5">C26*F26</f>
        <v>60</v>
      </c>
      <c r="H26" s="525">
        <f t="shared" ref="H26:H28" si="6">G26-E26</f>
        <v>30</v>
      </c>
      <c r="I26" s="526">
        <f t="shared" ref="I26:I28" si="7">H26/E26</f>
        <v>1</v>
      </c>
      <c r="J26" s="134">
        <f t="shared" si="4"/>
        <v>2</v>
      </c>
      <c r="K26" s="135">
        <f t="shared" si="4"/>
        <v>60</v>
      </c>
      <c r="L26" s="136">
        <f t="shared" si="4"/>
        <v>30</v>
      </c>
      <c r="M26" s="137">
        <f t="shared" si="4"/>
        <v>1</v>
      </c>
    </row>
    <row r="27" spans="1:16" ht="13.5" customHeight="1">
      <c r="A27" s="1"/>
      <c r="B27" s="109"/>
      <c r="C27" s="332">
        <v>30</v>
      </c>
      <c r="D27" s="94">
        <v>1</v>
      </c>
      <c r="E27" s="520">
        <f>D27*C27</f>
        <v>30</v>
      </c>
      <c r="F27" s="521">
        <v>2</v>
      </c>
      <c r="G27" s="522">
        <f t="shared" si="5"/>
        <v>60</v>
      </c>
      <c r="H27" s="525">
        <f t="shared" si="6"/>
        <v>30</v>
      </c>
      <c r="I27" s="526">
        <f t="shared" si="7"/>
        <v>1</v>
      </c>
      <c r="J27" s="134">
        <f t="shared" si="4"/>
        <v>2</v>
      </c>
      <c r="K27" s="135">
        <f t="shared" si="4"/>
        <v>60</v>
      </c>
      <c r="L27" s="136">
        <f t="shared" si="4"/>
        <v>30</v>
      </c>
      <c r="M27" s="137">
        <f t="shared" si="4"/>
        <v>1</v>
      </c>
    </row>
    <row r="28" spans="1:16" ht="13.5" customHeight="1">
      <c r="A28" s="1"/>
      <c r="B28" s="109"/>
      <c r="C28" s="332">
        <v>30</v>
      </c>
      <c r="D28" s="94">
        <v>1</v>
      </c>
      <c r="E28" s="520">
        <f>D28*C28</f>
        <v>30</v>
      </c>
      <c r="F28" s="521">
        <v>2</v>
      </c>
      <c r="G28" s="522">
        <f t="shared" si="5"/>
        <v>60</v>
      </c>
      <c r="H28" s="525">
        <f t="shared" si="6"/>
        <v>30</v>
      </c>
      <c r="I28" s="526">
        <f t="shared" si="7"/>
        <v>1</v>
      </c>
      <c r="J28" s="134">
        <f t="shared" si="4"/>
        <v>2</v>
      </c>
      <c r="K28" s="135">
        <f t="shared" si="4"/>
        <v>60</v>
      </c>
      <c r="L28" s="136">
        <f t="shared" si="4"/>
        <v>30</v>
      </c>
      <c r="M28" s="137">
        <f t="shared" si="4"/>
        <v>1</v>
      </c>
    </row>
    <row r="29" spans="1:16" ht="13.5" customHeight="1">
      <c r="A29" s="1"/>
      <c r="B29" s="483"/>
      <c r="C29" s="332" t="s">
        <v>25</v>
      </c>
      <c r="D29" s="131" t="s">
        <v>25</v>
      </c>
      <c r="E29" s="21" t="s">
        <v>25</v>
      </c>
      <c r="F29" s="131" t="s">
        <v>25</v>
      </c>
      <c r="G29" s="522" t="s">
        <v>25</v>
      </c>
      <c r="H29" s="525" t="s">
        <v>25</v>
      </c>
      <c r="I29" s="526" t="s">
        <v>25</v>
      </c>
      <c r="J29" s="134" t="str">
        <f>F29</f>
        <v xml:space="preserve"> </v>
      </c>
      <c r="K29" s="135" t="str">
        <f>G29</f>
        <v xml:space="preserve"> </v>
      </c>
      <c r="L29" s="136" t="str">
        <f>H29</f>
        <v xml:space="preserve"> </v>
      </c>
      <c r="M29" s="137" t="str">
        <f>I29</f>
        <v xml:space="preserve"> </v>
      </c>
    </row>
    <row r="30" spans="1:16" ht="13.5" customHeight="1">
      <c r="A30" s="1"/>
      <c r="B30" s="132"/>
      <c r="C30" s="333" t="s">
        <v>25</v>
      </c>
      <c r="D30" s="158" t="s">
        <v>25</v>
      </c>
      <c r="E30" s="41" t="s">
        <v>25</v>
      </c>
      <c r="F30" s="158" t="s">
        <v>25</v>
      </c>
      <c r="G30" s="529" t="s">
        <v>25</v>
      </c>
      <c r="H30" s="530" t="s">
        <v>25</v>
      </c>
      <c r="I30" s="531" t="s">
        <v>25</v>
      </c>
      <c r="J30" s="183" t="str">
        <f t="shared" si="4"/>
        <v xml:space="preserve"> </v>
      </c>
      <c r="K30" s="184" t="str">
        <f t="shared" si="4"/>
        <v xml:space="preserve"> </v>
      </c>
      <c r="L30" s="185" t="str">
        <f t="shared" si="4"/>
        <v xml:space="preserve"> </v>
      </c>
      <c r="M30" s="186" t="str">
        <f t="shared" si="4"/>
        <v xml:space="preserve"> </v>
      </c>
    </row>
    <row r="31" spans="1:16" ht="13.5" customHeight="1">
      <c r="A31" s="11"/>
      <c r="B31" s="165" t="s">
        <v>88</v>
      </c>
      <c r="C31" s="166">
        <v>30</v>
      </c>
      <c r="D31" s="167">
        <f>E31/C31</f>
        <v>11.2</v>
      </c>
      <c r="E31" s="168">
        <f>SUM(E14:E30)</f>
        <v>336</v>
      </c>
      <c r="F31" s="167">
        <f>G31/C31</f>
        <v>22.4</v>
      </c>
      <c r="G31" s="169">
        <f>SUM(G14:G30)</f>
        <v>672</v>
      </c>
      <c r="H31" s="167">
        <f>G31-E31</f>
        <v>336</v>
      </c>
      <c r="I31" s="170">
        <f t="shared" ref="I31" si="8">H31/E31</f>
        <v>1</v>
      </c>
      <c r="J31" s="187">
        <f t="shared" si="4"/>
        <v>22.4</v>
      </c>
      <c r="K31" s="188">
        <f t="shared" si="4"/>
        <v>672</v>
      </c>
      <c r="L31" s="189">
        <f t="shared" si="4"/>
        <v>336</v>
      </c>
      <c r="M31" s="245">
        <f t="shared" si="4"/>
        <v>1</v>
      </c>
    </row>
    <row r="32" spans="1:16" s="44" customFormat="1" ht="13.5" customHeight="1">
      <c r="A32" s="43"/>
      <c r="B32" s="161"/>
      <c r="C32" s="162"/>
      <c r="D32" s="163"/>
      <c r="E32" s="164"/>
      <c r="F32" s="163"/>
      <c r="G32" s="14" t="s">
        <v>25</v>
      </c>
      <c r="H32" s="14"/>
      <c r="I32" s="15"/>
      <c r="J32" s="190"/>
      <c r="K32" s="191"/>
      <c r="L32" s="192" t="s">
        <v>25</v>
      </c>
      <c r="M32" s="193" t="s">
        <v>25</v>
      </c>
    </row>
    <row r="33" spans="1:16" ht="13.5" customHeight="1">
      <c r="A33" s="1"/>
      <c r="B33" s="87" t="s">
        <v>107</v>
      </c>
      <c r="C33" s="111"/>
      <c r="D33" s="16"/>
      <c r="E33" s="112"/>
      <c r="F33" s="83"/>
      <c r="G33" s="8" t="s">
        <v>25</v>
      </c>
      <c r="H33" s="8"/>
      <c r="I33" s="84"/>
      <c r="J33" s="138"/>
      <c r="K33" s="139"/>
      <c r="L33" s="136" t="s">
        <v>25</v>
      </c>
      <c r="M33" s="137" t="s">
        <v>25</v>
      </c>
    </row>
    <row r="34" spans="1:16" ht="13.5" customHeight="1">
      <c r="A34" s="1"/>
      <c r="B34" s="92" t="s">
        <v>6</v>
      </c>
      <c r="C34" s="90">
        <v>30</v>
      </c>
      <c r="D34" s="96">
        <v>1</v>
      </c>
      <c r="E34" s="9">
        <f t="shared" ref="E34:E42" si="9">+D34*C34</f>
        <v>30</v>
      </c>
      <c r="F34" s="19">
        <v>2</v>
      </c>
      <c r="G34" s="8">
        <f t="shared" ref="G34:G42" si="10">C34*F34</f>
        <v>60</v>
      </c>
      <c r="H34" s="101">
        <f t="shared" ref="H34:H42" si="11">G34-E34</f>
        <v>30</v>
      </c>
      <c r="I34" s="105">
        <f t="shared" ref="I34:I49" si="12">H34/E34</f>
        <v>1</v>
      </c>
      <c r="J34" s="134">
        <f t="shared" ref="J34:M49" si="13">F34</f>
        <v>2</v>
      </c>
      <c r="K34" s="135">
        <f t="shared" si="13"/>
        <v>60</v>
      </c>
      <c r="L34" s="136">
        <f t="shared" si="13"/>
        <v>30</v>
      </c>
      <c r="M34" s="137">
        <f t="shared" si="13"/>
        <v>1</v>
      </c>
    </row>
    <row r="35" spans="1:16" ht="13.5" customHeight="1">
      <c r="A35" s="1"/>
      <c r="B35" s="92" t="s">
        <v>7</v>
      </c>
      <c r="C35" s="90">
        <v>30</v>
      </c>
      <c r="D35" s="96">
        <v>1</v>
      </c>
      <c r="E35" s="9">
        <f t="shared" si="9"/>
        <v>30</v>
      </c>
      <c r="F35" s="19">
        <v>2</v>
      </c>
      <c r="G35" s="8">
        <f t="shared" si="10"/>
        <v>60</v>
      </c>
      <c r="H35" s="101">
        <f t="shared" si="11"/>
        <v>30</v>
      </c>
      <c r="I35" s="105">
        <f t="shared" si="12"/>
        <v>1</v>
      </c>
      <c r="J35" s="134">
        <f t="shared" si="13"/>
        <v>2</v>
      </c>
      <c r="K35" s="135">
        <f t="shared" si="13"/>
        <v>60</v>
      </c>
      <c r="L35" s="136">
        <f t="shared" si="13"/>
        <v>30</v>
      </c>
      <c r="M35" s="137">
        <f t="shared" si="13"/>
        <v>1</v>
      </c>
    </row>
    <row r="36" spans="1:16" ht="13.5" customHeight="1">
      <c r="A36" s="1"/>
      <c r="B36" s="92" t="s">
        <v>8</v>
      </c>
      <c r="C36" s="90">
        <v>30</v>
      </c>
      <c r="D36" s="96">
        <v>1</v>
      </c>
      <c r="E36" s="9">
        <f t="shared" si="9"/>
        <v>30</v>
      </c>
      <c r="F36" s="19">
        <v>2</v>
      </c>
      <c r="G36" s="8">
        <f t="shared" si="10"/>
        <v>60</v>
      </c>
      <c r="H36" s="101">
        <f t="shared" si="11"/>
        <v>30</v>
      </c>
      <c r="I36" s="105">
        <f t="shared" si="12"/>
        <v>1</v>
      </c>
      <c r="J36" s="134">
        <f t="shared" si="13"/>
        <v>2</v>
      </c>
      <c r="K36" s="135">
        <f t="shared" si="13"/>
        <v>60</v>
      </c>
      <c r="L36" s="136">
        <f t="shared" si="13"/>
        <v>30</v>
      </c>
      <c r="M36" s="137">
        <f t="shared" si="13"/>
        <v>1</v>
      </c>
    </row>
    <row r="37" spans="1:16" ht="13.5" customHeight="1">
      <c r="A37" s="1"/>
      <c r="B37" s="92" t="s">
        <v>9</v>
      </c>
      <c r="C37" s="99">
        <v>2</v>
      </c>
      <c r="D37" s="96">
        <v>1</v>
      </c>
      <c r="E37" s="9">
        <f t="shared" si="9"/>
        <v>2</v>
      </c>
      <c r="F37" s="19">
        <v>2</v>
      </c>
      <c r="G37" s="8">
        <f t="shared" si="10"/>
        <v>4</v>
      </c>
      <c r="H37" s="101">
        <f t="shared" si="11"/>
        <v>2</v>
      </c>
      <c r="I37" s="105">
        <f t="shared" si="12"/>
        <v>1</v>
      </c>
      <c r="J37" s="134">
        <f t="shared" si="13"/>
        <v>2</v>
      </c>
      <c r="K37" s="135">
        <f t="shared" si="13"/>
        <v>4</v>
      </c>
      <c r="L37" s="136">
        <f t="shared" si="13"/>
        <v>2</v>
      </c>
      <c r="M37" s="137">
        <f t="shared" si="13"/>
        <v>1</v>
      </c>
      <c r="P37" t="s">
        <v>25</v>
      </c>
    </row>
    <row r="38" spans="1:16" ht="13.5" customHeight="1">
      <c r="A38" s="1"/>
      <c r="B38" s="92" t="s">
        <v>10</v>
      </c>
      <c r="C38" s="90">
        <v>2</v>
      </c>
      <c r="D38" s="96">
        <v>1</v>
      </c>
      <c r="E38" s="9">
        <f t="shared" si="9"/>
        <v>2</v>
      </c>
      <c r="F38" s="19">
        <v>2</v>
      </c>
      <c r="G38" s="8">
        <f t="shared" si="10"/>
        <v>4</v>
      </c>
      <c r="H38" s="101">
        <f t="shared" si="11"/>
        <v>2</v>
      </c>
      <c r="I38" s="105">
        <f t="shared" si="12"/>
        <v>1</v>
      </c>
      <c r="J38" s="134">
        <f t="shared" si="13"/>
        <v>2</v>
      </c>
      <c r="K38" s="135">
        <f t="shared" si="13"/>
        <v>4</v>
      </c>
      <c r="L38" s="136">
        <f t="shared" si="13"/>
        <v>2</v>
      </c>
      <c r="M38" s="137">
        <f t="shared" si="13"/>
        <v>1</v>
      </c>
    </row>
    <row r="39" spans="1:16" ht="13.5" customHeight="1">
      <c r="A39" s="1"/>
      <c r="B39" s="92" t="s">
        <v>14</v>
      </c>
      <c r="C39" s="90">
        <v>30</v>
      </c>
      <c r="D39" s="96">
        <v>1</v>
      </c>
      <c r="E39" s="9">
        <f t="shared" si="9"/>
        <v>30</v>
      </c>
      <c r="F39" s="19">
        <v>2</v>
      </c>
      <c r="G39" s="8">
        <f t="shared" si="10"/>
        <v>60</v>
      </c>
      <c r="H39" s="101">
        <f t="shared" si="11"/>
        <v>30</v>
      </c>
      <c r="I39" s="105">
        <f t="shared" si="12"/>
        <v>1</v>
      </c>
      <c r="J39" s="134">
        <f t="shared" si="13"/>
        <v>2</v>
      </c>
      <c r="K39" s="135">
        <f t="shared" si="13"/>
        <v>60</v>
      </c>
      <c r="L39" s="136">
        <f t="shared" si="13"/>
        <v>30</v>
      </c>
      <c r="M39" s="137">
        <f t="shared" si="13"/>
        <v>1</v>
      </c>
    </row>
    <row r="40" spans="1:16" ht="13.5" customHeight="1">
      <c r="A40" s="1"/>
      <c r="B40" s="38" t="s">
        <v>79</v>
      </c>
      <c r="C40" s="98">
        <v>30</v>
      </c>
      <c r="D40" s="96">
        <v>1</v>
      </c>
      <c r="E40" s="9">
        <f t="shared" si="9"/>
        <v>30</v>
      </c>
      <c r="F40" s="19">
        <v>2</v>
      </c>
      <c r="G40" s="8">
        <f t="shared" si="10"/>
        <v>60</v>
      </c>
      <c r="H40" s="101">
        <f t="shared" si="11"/>
        <v>30</v>
      </c>
      <c r="I40" s="105">
        <f t="shared" si="12"/>
        <v>1</v>
      </c>
      <c r="J40" s="134">
        <f t="shared" si="13"/>
        <v>2</v>
      </c>
      <c r="K40" s="135">
        <f t="shared" si="13"/>
        <v>60</v>
      </c>
      <c r="L40" s="136">
        <f t="shared" si="13"/>
        <v>30</v>
      </c>
      <c r="M40" s="137">
        <f t="shared" si="13"/>
        <v>1</v>
      </c>
    </row>
    <row r="41" spans="1:16" ht="13.5" customHeight="1">
      <c r="A41" s="1"/>
      <c r="B41" s="92" t="s">
        <v>58</v>
      </c>
      <c r="C41" s="99">
        <v>30</v>
      </c>
      <c r="D41" s="96">
        <v>1</v>
      </c>
      <c r="E41" s="9">
        <f t="shared" si="9"/>
        <v>30</v>
      </c>
      <c r="F41" s="19">
        <v>2</v>
      </c>
      <c r="G41" s="8">
        <f t="shared" si="10"/>
        <v>60</v>
      </c>
      <c r="H41" s="101">
        <f t="shared" si="11"/>
        <v>30</v>
      </c>
      <c r="I41" s="105">
        <f t="shared" si="12"/>
        <v>1</v>
      </c>
      <c r="J41" s="134">
        <f t="shared" si="13"/>
        <v>2</v>
      </c>
      <c r="K41" s="135">
        <f t="shared" si="13"/>
        <v>60</v>
      </c>
      <c r="L41" s="136">
        <f t="shared" si="13"/>
        <v>30</v>
      </c>
      <c r="M41" s="137">
        <f t="shared" si="13"/>
        <v>1</v>
      </c>
    </row>
    <row r="42" spans="1:16" ht="13.5" customHeight="1">
      <c r="A42" s="1"/>
      <c r="B42" s="92" t="s">
        <v>23</v>
      </c>
      <c r="C42" s="90">
        <v>30</v>
      </c>
      <c r="D42" s="96">
        <v>1</v>
      </c>
      <c r="E42" s="9">
        <f t="shared" si="9"/>
        <v>30</v>
      </c>
      <c r="F42" s="19">
        <v>2</v>
      </c>
      <c r="G42" s="8">
        <f t="shared" si="10"/>
        <v>60</v>
      </c>
      <c r="H42" s="101">
        <f t="shared" si="11"/>
        <v>30</v>
      </c>
      <c r="I42" s="105">
        <f t="shared" si="12"/>
        <v>1</v>
      </c>
      <c r="J42" s="134">
        <f t="shared" si="13"/>
        <v>2</v>
      </c>
      <c r="K42" s="135">
        <f t="shared" si="13"/>
        <v>60</v>
      </c>
      <c r="L42" s="136">
        <f t="shared" si="13"/>
        <v>30</v>
      </c>
      <c r="M42" s="137">
        <f t="shared" si="13"/>
        <v>1</v>
      </c>
    </row>
    <row r="43" spans="1:16" ht="13.5" customHeight="1">
      <c r="A43" s="1"/>
      <c r="B43" s="92" t="s">
        <v>59</v>
      </c>
      <c r="C43" s="99" t="s">
        <v>25</v>
      </c>
      <c r="D43" s="131" t="s">
        <v>25</v>
      </c>
      <c r="E43" s="21" t="s">
        <v>25</v>
      </c>
      <c r="F43" s="23" t="s">
        <v>25</v>
      </c>
      <c r="G43" s="8" t="s">
        <v>25</v>
      </c>
      <c r="H43" s="101" t="s">
        <v>25</v>
      </c>
      <c r="I43" s="105" t="s">
        <v>25</v>
      </c>
      <c r="J43" s="134" t="str">
        <f t="shared" si="13"/>
        <v xml:space="preserve"> </v>
      </c>
      <c r="K43" s="135" t="str">
        <f t="shared" si="13"/>
        <v xml:space="preserve"> </v>
      </c>
      <c r="L43" s="136" t="str">
        <f t="shared" si="13"/>
        <v xml:space="preserve"> </v>
      </c>
      <c r="M43" s="137" t="str">
        <f t="shared" si="13"/>
        <v xml:space="preserve"> </v>
      </c>
    </row>
    <row r="44" spans="1:16" ht="13.5" customHeight="1">
      <c r="A44" s="1"/>
      <c r="B44" s="216" t="s">
        <v>25</v>
      </c>
      <c r="C44" s="99">
        <v>30</v>
      </c>
      <c r="D44" s="94">
        <v>1</v>
      </c>
      <c r="E44" s="9">
        <f t="shared" ref="E44:E46" si="14">+D44*C44</f>
        <v>30</v>
      </c>
      <c r="F44" s="19">
        <v>2</v>
      </c>
      <c r="G44" s="8">
        <f t="shared" ref="G44:G46" si="15">C44*F44</f>
        <v>60</v>
      </c>
      <c r="H44" s="101">
        <f t="shared" ref="H44:H46" si="16">G44-E44</f>
        <v>30</v>
      </c>
      <c r="I44" s="105">
        <f t="shared" ref="I44:I46" si="17">H44/E44</f>
        <v>1</v>
      </c>
      <c r="J44" s="134">
        <f t="shared" si="13"/>
        <v>2</v>
      </c>
      <c r="K44" s="135">
        <f t="shared" si="13"/>
        <v>60</v>
      </c>
      <c r="L44" s="136">
        <f t="shared" si="13"/>
        <v>30</v>
      </c>
      <c r="M44" s="137">
        <f t="shared" si="13"/>
        <v>1</v>
      </c>
    </row>
    <row r="45" spans="1:16" ht="13.5" customHeight="1">
      <c r="A45" s="1"/>
      <c r="B45" s="216" t="s">
        <v>25</v>
      </c>
      <c r="C45" s="99">
        <v>30</v>
      </c>
      <c r="D45" s="94">
        <v>1</v>
      </c>
      <c r="E45" s="9">
        <f t="shared" si="14"/>
        <v>30</v>
      </c>
      <c r="F45" s="19">
        <v>2</v>
      </c>
      <c r="G45" s="8">
        <f t="shared" si="15"/>
        <v>60</v>
      </c>
      <c r="H45" s="101">
        <f t="shared" si="16"/>
        <v>30</v>
      </c>
      <c r="I45" s="105">
        <f t="shared" si="17"/>
        <v>1</v>
      </c>
      <c r="J45" s="134">
        <f t="shared" si="13"/>
        <v>2</v>
      </c>
      <c r="K45" s="135">
        <f t="shared" si="13"/>
        <v>60</v>
      </c>
      <c r="L45" s="136">
        <f t="shared" si="13"/>
        <v>30</v>
      </c>
      <c r="M45" s="137">
        <f t="shared" si="13"/>
        <v>1</v>
      </c>
    </row>
    <row r="46" spans="1:16" ht="13.5" customHeight="1">
      <c r="A46" s="1"/>
      <c r="B46" s="216" t="s">
        <v>25</v>
      </c>
      <c r="C46" s="99">
        <v>30</v>
      </c>
      <c r="D46" s="94">
        <v>1</v>
      </c>
      <c r="E46" s="9">
        <f t="shared" si="14"/>
        <v>30</v>
      </c>
      <c r="F46" s="19">
        <v>2</v>
      </c>
      <c r="G46" s="8">
        <f t="shared" si="15"/>
        <v>60</v>
      </c>
      <c r="H46" s="101">
        <f t="shared" si="16"/>
        <v>30</v>
      </c>
      <c r="I46" s="105">
        <f t="shared" si="17"/>
        <v>1</v>
      </c>
      <c r="J46" s="134">
        <f t="shared" si="13"/>
        <v>2</v>
      </c>
      <c r="K46" s="135">
        <f t="shared" si="13"/>
        <v>60</v>
      </c>
      <c r="L46" s="136">
        <f t="shared" si="13"/>
        <v>30</v>
      </c>
      <c r="M46" s="137">
        <f t="shared" si="13"/>
        <v>1</v>
      </c>
    </row>
    <row r="47" spans="1:16" ht="13.5" customHeight="1">
      <c r="A47" s="1"/>
      <c r="B47" s="216" t="s">
        <v>25</v>
      </c>
      <c r="C47" s="99" t="s">
        <v>25</v>
      </c>
      <c r="D47" s="131" t="s">
        <v>25</v>
      </c>
      <c r="E47" s="21" t="s">
        <v>25</v>
      </c>
      <c r="F47" s="131" t="s">
        <v>25</v>
      </c>
      <c r="G47" s="8" t="s">
        <v>25</v>
      </c>
      <c r="H47" s="101" t="s">
        <v>25</v>
      </c>
      <c r="I47" s="105" t="s">
        <v>25</v>
      </c>
      <c r="J47" s="134" t="str">
        <f t="shared" si="13"/>
        <v xml:space="preserve"> </v>
      </c>
      <c r="K47" s="135" t="str">
        <f t="shared" si="13"/>
        <v xml:space="preserve"> </v>
      </c>
      <c r="L47" s="136" t="str">
        <f t="shared" si="13"/>
        <v xml:space="preserve"> </v>
      </c>
      <c r="M47" s="137" t="str">
        <f t="shared" si="13"/>
        <v xml:space="preserve"> </v>
      </c>
    </row>
    <row r="48" spans="1:16" ht="13.5" customHeight="1">
      <c r="A48" s="1"/>
      <c r="B48" s="132" t="s">
        <v>25</v>
      </c>
      <c r="C48" s="100" t="s">
        <v>25</v>
      </c>
      <c r="D48" s="158" t="s">
        <v>25</v>
      </c>
      <c r="E48" s="41" t="s">
        <v>25</v>
      </c>
      <c r="F48" s="158" t="s">
        <v>25</v>
      </c>
      <c r="G48" s="10" t="s">
        <v>25</v>
      </c>
      <c r="H48" s="159" t="s">
        <v>25</v>
      </c>
      <c r="I48" s="160" t="s">
        <v>25</v>
      </c>
      <c r="J48" s="183" t="str">
        <f t="shared" si="13"/>
        <v xml:space="preserve"> </v>
      </c>
      <c r="K48" s="184" t="str">
        <f t="shared" si="13"/>
        <v xml:space="preserve"> </v>
      </c>
      <c r="L48" s="185" t="str">
        <f t="shared" si="13"/>
        <v xml:space="preserve"> </v>
      </c>
      <c r="M48" s="186" t="str">
        <f t="shared" si="13"/>
        <v xml:space="preserve"> </v>
      </c>
    </row>
    <row r="49" spans="1:13" s="51" customFormat="1">
      <c r="A49" s="171"/>
      <c r="B49" s="165" t="s">
        <v>89</v>
      </c>
      <c r="C49" s="166">
        <v>30</v>
      </c>
      <c r="D49" s="167">
        <f>E49/C49</f>
        <v>10.133333333333333</v>
      </c>
      <c r="E49" s="182">
        <f>SUM(E34:E48)</f>
        <v>304</v>
      </c>
      <c r="F49" s="167">
        <f>G49/C49</f>
        <v>20.266666666666666</v>
      </c>
      <c r="G49" s="169">
        <f>SUM(G34:G48)</f>
        <v>608</v>
      </c>
      <c r="H49" s="167">
        <f>G49-E49</f>
        <v>304</v>
      </c>
      <c r="I49" s="170">
        <f t="shared" si="12"/>
        <v>1</v>
      </c>
      <c r="J49" s="187">
        <f t="shared" si="13"/>
        <v>20.266666666666666</v>
      </c>
      <c r="K49" s="188">
        <f t="shared" si="13"/>
        <v>608</v>
      </c>
      <c r="L49" s="189">
        <f t="shared" si="13"/>
        <v>304</v>
      </c>
      <c r="M49" s="245">
        <f t="shared" si="13"/>
        <v>1</v>
      </c>
    </row>
    <row r="50" spans="1:13" s="51" customFormat="1">
      <c r="A50" s="49"/>
      <c r="B50" s="172"/>
      <c r="C50" s="173"/>
      <c r="D50" s="174"/>
      <c r="E50" s="50"/>
      <c r="F50" s="174"/>
      <c r="G50" s="175"/>
      <c r="H50" s="176"/>
      <c r="I50" s="177"/>
      <c r="J50" s="178"/>
      <c r="K50" s="179"/>
      <c r="L50" s="180" t="s">
        <v>25</v>
      </c>
      <c r="M50" s="181" t="s">
        <v>25</v>
      </c>
    </row>
    <row r="51" spans="1:13" ht="15" customHeight="1" thickBot="1">
      <c r="A51" s="1"/>
      <c r="B51" s="226" t="s">
        <v>69</v>
      </c>
      <c r="C51" s="225">
        <v>30</v>
      </c>
      <c r="D51" s="222">
        <f>E51/C51</f>
        <v>21.333333333333332</v>
      </c>
      <c r="E51" s="234">
        <f>E31+E49</f>
        <v>640</v>
      </c>
      <c r="F51" s="227">
        <f>G51/C51</f>
        <v>42.666666666666664</v>
      </c>
      <c r="G51" s="223">
        <f>G31+G49</f>
        <v>1280</v>
      </c>
      <c r="H51" s="219">
        <f>G51-E51</f>
        <v>640</v>
      </c>
      <c r="I51" s="220">
        <f>H51/E51</f>
        <v>1</v>
      </c>
      <c r="J51" s="237">
        <f>K51/C51</f>
        <v>42.666666666666664</v>
      </c>
      <c r="K51" s="238">
        <f>K31+K49</f>
        <v>1280</v>
      </c>
      <c r="L51" s="156">
        <f>H51</f>
        <v>640</v>
      </c>
      <c r="M51" s="140">
        <f>I51</f>
        <v>1</v>
      </c>
    </row>
    <row r="52" spans="1:13" ht="9" customHeight="1" thickBot="1">
      <c r="A52" s="113"/>
      <c r="B52" s="26"/>
      <c r="C52" s="26"/>
      <c r="D52" s="27"/>
      <c r="E52" s="27"/>
      <c r="F52" s="27"/>
      <c r="G52" s="27"/>
      <c r="H52" s="27"/>
      <c r="I52" s="27"/>
      <c r="J52" s="27"/>
      <c r="K52" s="27"/>
      <c r="L52" s="26"/>
      <c r="M52" s="39"/>
    </row>
    <row r="53" spans="1:13" ht="15" customHeight="1">
      <c r="A53" s="77" t="s">
        <v>15</v>
      </c>
      <c r="B53" s="198" t="s">
        <v>84</v>
      </c>
      <c r="C53" s="199">
        <v>30</v>
      </c>
      <c r="D53" s="200">
        <f>E53/30</f>
        <v>22.333333333333332</v>
      </c>
      <c r="E53" s="201">
        <f>E7+E51</f>
        <v>670</v>
      </c>
      <c r="F53" s="202">
        <f>G53/C53</f>
        <v>44.666666666666664</v>
      </c>
      <c r="G53" s="203">
        <f>G7+G51</f>
        <v>1340</v>
      </c>
      <c r="H53" s="200">
        <f>G53-E53</f>
        <v>670</v>
      </c>
      <c r="I53" s="204">
        <f>H53/E53</f>
        <v>1</v>
      </c>
      <c r="J53" s="212">
        <f>K53/C53</f>
        <v>44.666666666666664</v>
      </c>
      <c r="K53" s="213">
        <f>K7+K51</f>
        <v>1340</v>
      </c>
      <c r="L53" s="214">
        <f>K53-E53</f>
        <v>670</v>
      </c>
      <c r="M53" s="215">
        <f>L53/E53</f>
        <v>1</v>
      </c>
    </row>
    <row r="54" spans="1:13" ht="15" customHeight="1" thickBot="1">
      <c r="A54" s="78" t="s">
        <v>17</v>
      </c>
      <c r="B54" s="205" t="s">
        <v>85</v>
      </c>
      <c r="C54" s="206">
        <v>30</v>
      </c>
      <c r="D54" s="207">
        <f>E54/C54</f>
        <v>23.333333333333332</v>
      </c>
      <c r="E54" s="208">
        <f>E9+E51</f>
        <v>700</v>
      </c>
      <c r="F54" s="209">
        <f>G54/C54</f>
        <v>46.666666666666664</v>
      </c>
      <c r="G54" s="210">
        <f>G9+G51</f>
        <v>1400</v>
      </c>
      <c r="H54" s="207">
        <f>H9+H51</f>
        <v>700</v>
      </c>
      <c r="I54" s="211">
        <f>H54/E54</f>
        <v>1</v>
      </c>
      <c r="J54" s="128" t="s">
        <v>169</v>
      </c>
      <c r="K54" s="129"/>
      <c r="L54" s="117">
        <f>K53-G53</f>
        <v>0</v>
      </c>
      <c r="M54" s="130">
        <f>L54/G53</f>
        <v>0</v>
      </c>
    </row>
    <row r="55" spans="1:13" ht="9" customHeight="1" thickBot="1">
      <c r="A55" s="113"/>
      <c r="B55" s="26"/>
      <c r="C55" s="26"/>
      <c r="D55" s="27"/>
      <c r="E55" s="27"/>
      <c r="F55" s="27"/>
      <c r="G55" s="27"/>
      <c r="H55" s="27"/>
      <c r="I55" s="27"/>
      <c r="J55" s="27"/>
      <c r="K55" s="27"/>
      <c r="L55" s="26"/>
      <c r="M55" s="39"/>
    </row>
    <row r="56" spans="1:13" ht="15" customHeight="1">
      <c r="A56" s="28" t="s">
        <v>19</v>
      </c>
      <c r="B56" s="260" t="s">
        <v>86</v>
      </c>
      <c r="C56" s="108"/>
      <c r="D56" s="608" t="s">
        <v>20</v>
      </c>
      <c r="E56" s="609"/>
      <c r="F56" s="608" t="s">
        <v>21</v>
      </c>
      <c r="G56" s="611"/>
      <c r="H56" s="608"/>
      <c r="I56" s="611"/>
      <c r="J56" s="614" t="s">
        <v>92</v>
      </c>
      <c r="K56" s="623"/>
      <c r="L56" s="624"/>
      <c r="M56" s="625"/>
    </row>
    <row r="57" spans="1:13" ht="13.5" customHeight="1">
      <c r="A57" s="1"/>
      <c r="B57" s="107" t="s">
        <v>179</v>
      </c>
      <c r="C57" s="29"/>
      <c r="D57" s="582">
        <f>'UnderGrad&amp;GradPeerLimits'!B7</f>
        <v>8937</v>
      </c>
      <c r="E57" s="610"/>
      <c r="F57" s="582">
        <f>'UnderGrad&amp;GradPeerLimits'!D7</f>
        <v>22272</v>
      </c>
      <c r="G57" s="583"/>
      <c r="H57" s="582"/>
      <c r="I57" s="583"/>
      <c r="J57" s="626"/>
      <c r="K57" s="627"/>
      <c r="L57" s="627"/>
      <c r="M57" s="628"/>
    </row>
    <row r="58" spans="1:13" ht="13.5" customHeight="1">
      <c r="A58" s="1"/>
      <c r="B58" s="107" t="s">
        <v>171</v>
      </c>
      <c r="C58" s="85"/>
      <c r="D58" s="584">
        <f>G53</f>
        <v>1340</v>
      </c>
      <c r="E58" s="600"/>
      <c r="F58" s="584">
        <f>G54</f>
        <v>1400</v>
      </c>
      <c r="G58" s="583"/>
      <c r="H58" s="584"/>
      <c r="I58" s="583"/>
      <c r="J58" s="629"/>
      <c r="K58" s="630"/>
      <c r="L58" s="630"/>
      <c r="M58" s="631"/>
    </row>
    <row r="59" spans="1:13" ht="13.5" customHeight="1">
      <c r="A59" s="1"/>
      <c r="B59" s="107" t="s">
        <v>28</v>
      </c>
      <c r="C59" s="86"/>
      <c r="D59" s="584">
        <f>D57-D58</f>
        <v>7597</v>
      </c>
      <c r="E59" s="600"/>
      <c r="F59" s="584">
        <f>F57-F58</f>
        <v>20872</v>
      </c>
      <c r="G59" s="583"/>
      <c r="H59" s="584" t="s">
        <v>25</v>
      </c>
      <c r="I59" s="583"/>
      <c r="J59" s="582" t="s">
        <v>25</v>
      </c>
      <c r="K59" s="591"/>
      <c r="L59" s="632"/>
      <c r="M59" s="633"/>
    </row>
    <row r="60" spans="1:13" ht="13.5" customHeight="1">
      <c r="A60" s="1"/>
      <c r="B60" s="56" t="s">
        <v>27</v>
      </c>
      <c r="C60" s="91"/>
      <c r="D60" s="585">
        <f>D58/D57</f>
        <v>0.14993845809555778</v>
      </c>
      <c r="E60" s="601"/>
      <c r="F60" s="585">
        <f>F58/F57</f>
        <v>6.2859195402298854E-2</v>
      </c>
      <c r="G60" s="583"/>
      <c r="H60" s="585" t="s">
        <v>25</v>
      </c>
      <c r="I60" s="583"/>
      <c r="J60" s="588" t="s">
        <v>25</v>
      </c>
      <c r="K60" s="589"/>
      <c r="L60" s="632"/>
      <c r="M60" s="633"/>
    </row>
    <row r="61" spans="1:13" ht="13.5" customHeight="1" thickBot="1">
      <c r="A61" s="40"/>
      <c r="B61" s="64" t="s">
        <v>176</v>
      </c>
      <c r="C61" s="106"/>
      <c r="D61" s="602">
        <f>I53</f>
        <v>1</v>
      </c>
      <c r="E61" s="603"/>
      <c r="F61" s="586">
        <f>I54</f>
        <v>1</v>
      </c>
      <c r="G61" s="587"/>
      <c r="H61" s="586" t="s">
        <v>25</v>
      </c>
      <c r="I61" s="587"/>
      <c r="J61" s="593" t="s">
        <v>25</v>
      </c>
      <c r="K61" s="594"/>
      <c r="L61" s="634"/>
      <c r="M61" s="635"/>
    </row>
    <row r="62" spans="1:13" ht="21" customHeight="1">
      <c r="A62" s="604" t="s">
        <v>101</v>
      </c>
      <c r="B62" s="604"/>
      <c r="C62" s="604"/>
      <c r="D62" s="604"/>
      <c r="E62" s="604"/>
      <c r="F62" s="604"/>
      <c r="G62" s="604"/>
      <c r="H62" s="604"/>
      <c r="I62" s="604"/>
      <c r="J62" s="604"/>
      <c r="K62" s="604"/>
      <c r="L62" s="605"/>
      <c r="M62" s="605"/>
    </row>
    <row r="63" spans="1:13" ht="30" customHeight="1">
      <c r="A63" s="580" t="s">
        <v>102</v>
      </c>
      <c r="B63" s="580"/>
      <c r="C63" s="580"/>
      <c r="D63" s="580"/>
      <c r="E63" s="580"/>
      <c r="F63" s="580"/>
      <c r="G63" s="580"/>
      <c r="H63" s="580"/>
      <c r="I63" s="580"/>
      <c r="J63" s="580"/>
      <c r="K63" s="580"/>
    </row>
    <row r="66" spans="4:8" ht="29.25" customHeight="1"/>
    <row r="67" spans="4:8">
      <c r="H67" t="s">
        <v>25</v>
      </c>
    </row>
    <row r="69" spans="4:8" ht="27" customHeight="1">
      <c r="D69" t="s">
        <v>25</v>
      </c>
    </row>
  </sheetData>
  <mergeCells count="33">
    <mergeCell ref="J11:M13"/>
    <mergeCell ref="H60:I60"/>
    <mergeCell ref="F59:G59"/>
    <mergeCell ref="F60:G60"/>
    <mergeCell ref="H59:I59"/>
    <mergeCell ref="J59:M59"/>
    <mergeCell ref="J60:M60"/>
    <mergeCell ref="J56:M58"/>
    <mergeCell ref="A1:F1"/>
    <mergeCell ref="J3:M3"/>
    <mergeCell ref="G1:M1"/>
    <mergeCell ref="C3:C4"/>
    <mergeCell ref="B3:B4"/>
    <mergeCell ref="F3:I3"/>
    <mergeCell ref="A3:A4"/>
    <mergeCell ref="D3:E3"/>
    <mergeCell ref="A62:M62"/>
    <mergeCell ref="A63:K63"/>
    <mergeCell ref="F61:G61"/>
    <mergeCell ref="H61:I61"/>
    <mergeCell ref="D61:E61"/>
    <mergeCell ref="J61:M61"/>
    <mergeCell ref="D59:E59"/>
    <mergeCell ref="D60:E60"/>
    <mergeCell ref="D56:E56"/>
    <mergeCell ref="F56:G56"/>
    <mergeCell ref="H56:I56"/>
    <mergeCell ref="D57:E57"/>
    <mergeCell ref="F57:G57"/>
    <mergeCell ref="H57:I57"/>
    <mergeCell ref="D58:E58"/>
    <mergeCell ref="F58:G58"/>
    <mergeCell ref="H58:I58"/>
  </mergeCells>
  <phoneticPr fontId="0" type="noConversion"/>
  <printOptions horizontalCentered="1"/>
  <pageMargins left="0.25" right="0.25" top="1" bottom="0.5" header="0.5" footer="0.5"/>
  <pageSetup scale="70" orientation="portrait" r:id="rId1"/>
  <headerFooter alignWithMargins="0">
    <oddHeader>&amp;C&amp;"Times New Roman,Bold"&amp;14Oklahoma State Regents for Higher Education&amp;12
Tuition and Mandatory Fee Request&amp;R&amp;"Times New Roman,Bold Italic"&amp;11Regional University
UCO Undergraduate</oddHeader>
    <oddFooter>&amp;L&amp;"Times New Roman,Italic"&amp;8&amp;D&amp;R&amp;"Times New Roman,Italic"&amp;8&amp;F
&amp;A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P69"/>
  <sheetViews>
    <sheetView showGridLines="0" topLeftCell="A16" zoomScaleNormal="100" workbookViewId="0">
      <selection activeCell="N15" sqref="N15"/>
    </sheetView>
  </sheetViews>
  <sheetFormatPr defaultRowHeight="13.2"/>
  <cols>
    <col min="1" max="1" width="3.109375" customWidth="1"/>
    <col min="2" max="2" width="40.77734375" customWidth="1"/>
    <col min="3" max="4" width="10.77734375" customWidth="1"/>
    <col min="5" max="5" width="11.6640625" customWidth="1"/>
    <col min="6" max="6" width="10.77734375" customWidth="1"/>
    <col min="7" max="7" width="11.77734375" customWidth="1"/>
    <col min="8" max="11" width="10.77734375" customWidth="1"/>
    <col min="12" max="12" width="10.109375" customWidth="1"/>
    <col min="13" max="13" width="10.77734375" customWidth="1"/>
  </cols>
  <sheetData>
    <row r="1" spans="1:13" ht="21" customHeight="1">
      <c r="A1" s="547" t="s">
        <v>87</v>
      </c>
      <c r="B1" s="547"/>
      <c r="C1" s="547"/>
      <c r="D1" s="547"/>
      <c r="E1" s="547"/>
      <c r="F1" s="547"/>
      <c r="G1" s="547" t="s">
        <v>78</v>
      </c>
      <c r="H1" s="547"/>
      <c r="I1" s="547"/>
      <c r="J1" s="547"/>
      <c r="K1" s="547"/>
      <c r="L1" s="547"/>
      <c r="M1" s="547"/>
    </row>
    <row r="2" spans="1:13" ht="12" customHeight="1" thickBot="1"/>
    <row r="3" spans="1:13" ht="14.25" customHeight="1">
      <c r="A3" s="566" t="s">
        <v>25</v>
      </c>
      <c r="B3" s="598" t="s">
        <v>106</v>
      </c>
      <c r="C3" s="564" t="s">
        <v>73</v>
      </c>
      <c r="D3" s="548" t="s">
        <v>153</v>
      </c>
      <c r="E3" s="581"/>
      <c r="F3" s="548" t="s">
        <v>154</v>
      </c>
      <c r="G3" s="606"/>
      <c r="H3" s="607"/>
      <c r="I3" s="607"/>
      <c r="J3" s="548" t="s">
        <v>177</v>
      </c>
      <c r="K3" s="549"/>
      <c r="L3" s="550"/>
      <c r="M3" s="551"/>
    </row>
    <row r="4" spans="1:13" ht="42.75" customHeight="1" thickBot="1">
      <c r="A4" s="567"/>
      <c r="B4" s="599"/>
      <c r="C4" s="565"/>
      <c r="D4" s="33" t="s">
        <v>156</v>
      </c>
      <c r="E4" s="32" t="s">
        <v>1</v>
      </c>
      <c r="F4" s="103" t="s">
        <v>166</v>
      </c>
      <c r="G4" s="102" t="s">
        <v>1</v>
      </c>
      <c r="H4" s="102" t="s">
        <v>172</v>
      </c>
      <c r="I4" s="54" t="s">
        <v>173</v>
      </c>
      <c r="J4" s="297" t="s">
        <v>167</v>
      </c>
      <c r="K4" s="54" t="s">
        <v>1</v>
      </c>
      <c r="L4" s="114" t="s">
        <v>172</v>
      </c>
      <c r="M4" s="110" t="s">
        <v>175</v>
      </c>
    </row>
    <row r="5" spans="1:13" ht="15" customHeight="1">
      <c r="A5" s="152" t="s">
        <v>0</v>
      </c>
      <c r="B5" s="157" t="s">
        <v>105</v>
      </c>
      <c r="C5" s="144"/>
      <c r="D5" s="145"/>
      <c r="E5" s="146"/>
      <c r="F5" s="147"/>
      <c r="G5" s="148"/>
      <c r="H5" s="149"/>
      <c r="I5" s="295"/>
      <c r="J5" s="298"/>
      <c r="K5" s="133"/>
      <c r="L5" s="133"/>
      <c r="M5" s="3"/>
    </row>
    <row r="6" spans="1:13" ht="9" customHeight="1">
      <c r="A6" s="153"/>
      <c r="B6" s="55"/>
      <c r="C6" s="89"/>
      <c r="D6" s="12"/>
      <c r="E6" s="3"/>
      <c r="F6" s="104"/>
      <c r="G6" s="18"/>
      <c r="H6" s="4"/>
      <c r="I6" s="5"/>
      <c r="J6" s="298"/>
      <c r="K6" s="133"/>
      <c r="L6" s="133"/>
      <c r="M6" s="3"/>
    </row>
    <row r="7" spans="1:13" ht="15" customHeight="1">
      <c r="A7" s="11"/>
      <c r="B7" s="224" t="s">
        <v>2</v>
      </c>
      <c r="C7" s="228">
        <v>30</v>
      </c>
      <c r="D7" s="229">
        <v>1</v>
      </c>
      <c r="E7" s="218">
        <f>+D7*C7</f>
        <v>30</v>
      </c>
      <c r="F7" s="236">
        <v>2</v>
      </c>
      <c r="G7" s="231">
        <f>C7*F7</f>
        <v>60</v>
      </c>
      <c r="H7" s="221">
        <f>G7-E7</f>
        <v>30</v>
      </c>
      <c r="I7" s="232">
        <f>H7/E7</f>
        <v>1</v>
      </c>
      <c r="J7" s="299">
        <v>2</v>
      </c>
      <c r="K7" s="230">
        <f>C7*J7</f>
        <v>60</v>
      </c>
      <c r="L7" s="196">
        <f>K7-E7</f>
        <v>30</v>
      </c>
      <c r="M7" s="244">
        <f>L7/E7</f>
        <v>1</v>
      </c>
    </row>
    <row r="8" spans="1:13" ht="15" customHeight="1">
      <c r="A8" s="11"/>
      <c r="B8" s="121" t="s">
        <v>3</v>
      </c>
      <c r="C8" s="122">
        <v>30</v>
      </c>
      <c r="D8" s="123">
        <v>1</v>
      </c>
      <c r="E8" s="155">
        <f>+D8*C8</f>
        <v>30</v>
      </c>
      <c r="F8" s="124">
        <v>2</v>
      </c>
      <c r="G8" s="125">
        <f>C8*F8</f>
        <v>60</v>
      </c>
      <c r="H8" s="126">
        <f>G8-E8</f>
        <v>30</v>
      </c>
      <c r="I8" s="194">
        <f>H8/E8</f>
        <v>1</v>
      </c>
      <c r="J8" s="300" t="s">
        <v>169</v>
      </c>
      <c r="K8" s="195"/>
      <c r="L8" s="197">
        <f>K7-G7</f>
        <v>0</v>
      </c>
      <c r="M8" s="459">
        <f>L8/G7</f>
        <v>0</v>
      </c>
    </row>
    <row r="9" spans="1:13" ht="15" customHeight="1" thickBot="1">
      <c r="A9" s="88"/>
      <c r="B9" s="235" t="s">
        <v>4</v>
      </c>
      <c r="C9" s="206">
        <v>30</v>
      </c>
      <c r="D9" s="233">
        <f>SUM(D7:D8)</f>
        <v>2</v>
      </c>
      <c r="E9" s="240">
        <f>D9*C9</f>
        <v>60</v>
      </c>
      <c r="F9" s="233">
        <f>SUM(F7:F8)</f>
        <v>4</v>
      </c>
      <c r="G9" s="241">
        <f>F9*C9</f>
        <v>120</v>
      </c>
      <c r="H9" s="242">
        <f>G9-E9</f>
        <v>60</v>
      </c>
      <c r="I9" s="296">
        <f>H9/E9</f>
        <v>1</v>
      </c>
      <c r="J9" s="301" t="s">
        <v>25</v>
      </c>
      <c r="K9" s="302" t="s">
        <v>25</v>
      </c>
      <c r="L9" s="303" t="s">
        <v>25</v>
      </c>
      <c r="M9" s="304" t="s">
        <v>25</v>
      </c>
    </row>
    <row r="10" spans="1:13" ht="9" customHeight="1" thickBot="1">
      <c r="A10" s="113"/>
      <c r="B10" s="141"/>
      <c r="C10" s="141"/>
      <c r="D10" s="142"/>
      <c r="E10" s="142"/>
      <c r="F10" s="143"/>
      <c r="G10" s="143"/>
      <c r="H10" s="143"/>
      <c r="I10" s="143"/>
      <c r="J10" s="143"/>
      <c r="K10" s="305"/>
      <c r="L10" s="306"/>
      <c r="M10" s="30"/>
    </row>
    <row r="11" spans="1:13" ht="15" customHeight="1">
      <c r="A11" s="152" t="s">
        <v>5</v>
      </c>
      <c r="B11" s="239" t="s">
        <v>26</v>
      </c>
      <c r="C11" s="97"/>
      <c r="D11" s="4"/>
      <c r="E11" s="517"/>
      <c r="F11" s="518"/>
      <c r="G11" s="519"/>
      <c r="H11" s="518"/>
      <c r="I11" s="517"/>
      <c r="J11" s="552" t="s">
        <v>133</v>
      </c>
      <c r="K11" s="553"/>
      <c r="L11" s="554"/>
      <c r="M11" s="555"/>
    </row>
    <row r="12" spans="1:13" ht="9" customHeight="1">
      <c r="A12" s="153"/>
      <c r="B12" s="55"/>
      <c r="C12" s="97"/>
      <c r="D12" s="4"/>
      <c r="E12" s="517"/>
      <c r="F12" s="518"/>
      <c r="G12" s="519"/>
      <c r="H12" s="518"/>
      <c r="I12" s="517"/>
      <c r="J12" s="556"/>
      <c r="K12" s="557"/>
      <c r="L12" s="558"/>
      <c r="M12" s="559"/>
    </row>
    <row r="13" spans="1:13" ht="13.5" customHeight="1">
      <c r="A13" s="1"/>
      <c r="B13" s="91" t="s">
        <v>108</v>
      </c>
      <c r="C13" s="330"/>
      <c r="D13" s="94"/>
      <c r="E13" s="520"/>
      <c r="F13" s="521"/>
      <c r="G13" s="522"/>
      <c r="H13" s="523"/>
      <c r="I13" s="524"/>
      <c r="J13" s="560"/>
      <c r="K13" s="561"/>
      <c r="L13" s="562"/>
      <c r="M13" s="563"/>
    </row>
    <row r="14" spans="1:13" ht="13.5" customHeight="1">
      <c r="A14" s="1"/>
      <c r="B14" s="92" t="s">
        <v>60</v>
      </c>
      <c r="C14" s="330">
        <v>30</v>
      </c>
      <c r="D14" s="336">
        <v>1</v>
      </c>
      <c r="E14" s="520">
        <f t="shared" ref="E14:E24" si="0">D14*C14</f>
        <v>30</v>
      </c>
      <c r="F14" s="521">
        <v>2</v>
      </c>
      <c r="G14" s="522">
        <f>C14*F14</f>
        <v>60</v>
      </c>
      <c r="H14" s="525">
        <f t="shared" ref="H14:H24" si="1">G14-E14</f>
        <v>30</v>
      </c>
      <c r="I14" s="526">
        <f t="shared" ref="I14:I24" si="2">H14/E14</f>
        <v>1</v>
      </c>
      <c r="J14" s="527">
        <f>F14</f>
        <v>2</v>
      </c>
      <c r="K14" s="528">
        <f>G14</f>
        <v>60</v>
      </c>
      <c r="L14" s="136">
        <f>H14</f>
        <v>30</v>
      </c>
      <c r="M14" s="137">
        <f>I14</f>
        <v>1</v>
      </c>
    </row>
    <row r="15" spans="1:13" ht="13.5" customHeight="1">
      <c r="A15" s="1"/>
      <c r="B15" s="92" t="s">
        <v>11</v>
      </c>
      <c r="C15" s="330">
        <v>30</v>
      </c>
      <c r="D15" s="336">
        <v>1</v>
      </c>
      <c r="E15" s="520">
        <f t="shared" si="0"/>
        <v>30</v>
      </c>
      <c r="F15" s="521">
        <v>2</v>
      </c>
      <c r="G15" s="522">
        <f t="shared" ref="G15:G24" si="3">C15*F15</f>
        <v>60</v>
      </c>
      <c r="H15" s="525">
        <f t="shared" si="1"/>
        <v>30</v>
      </c>
      <c r="I15" s="526">
        <f t="shared" si="2"/>
        <v>1</v>
      </c>
      <c r="J15" s="527">
        <f t="shared" ref="J15:M28" si="4">F15</f>
        <v>2</v>
      </c>
      <c r="K15" s="528">
        <f t="shared" si="4"/>
        <v>60</v>
      </c>
      <c r="L15" s="136">
        <f t="shared" si="4"/>
        <v>30</v>
      </c>
      <c r="M15" s="137">
        <f t="shared" si="4"/>
        <v>1</v>
      </c>
    </row>
    <row r="16" spans="1:13" ht="13.5" customHeight="1">
      <c r="A16" s="1"/>
      <c r="B16" s="93" t="s">
        <v>68</v>
      </c>
      <c r="C16" s="330">
        <v>30</v>
      </c>
      <c r="D16" s="94">
        <v>1</v>
      </c>
      <c r="E16" s="520">
        <f t="shared" si="0"/>
        <v>30</v>
      </c>
      <c r="F16" s="521">
        <v>2</v>
      </c>
      <c r="G16" s="522">
        <f t="shared" si="3"/>
        <v>60</v>
      </c>
      <c r="H16" s="525">
        <f t="shared" si="1"/>
        <v>30</v>
      </c>
      <c r="I16" s="526">
        <f t="shared" si="2"/>
        <v>1</v>
      </c>
      <c r="J16" s="527">
        <f t="shared" si="4"/>
        <v>2</v>
      </c>
      <c r="K16" s="528">
        <f t="shared" si="4"/>
        <v>60</v>
      </c>
      <c r="L16" s="136">
        <f t="shared" si="4"/>
        <v>30</v>
      </c>
      <c r="M16" s="137">
        <f t="shared" si="4"/>
        <v>1</v>
      </c>
    </row>
    <row r="17" spans="1:16" ht="13.5" customHeight="1">
      <c r="A17" s="1"/>
      <c r="B17" s="359" t="s">
        <v>65</v>
      </c>
      <c r="C17" s="330">
        <v>30</v>
      </c>
      <c r="D17" s="94">
        <v>1</v>
      </c>
      <c r="E17" s="520">
        <f t="shared" si="0"/>
        <v>30</v>
      </c>
      <c r="F17" s="521">
        <v>2</v>
      </c>
      <c r="G17" s="522">
        <f t="shared" si="3"/>
        <v>60</v>
      </c>
      <c r="H17" s="525">
        <f t="shared" si="1"/>
        <v>30</v>
      </c>
      <c r="I17" s="526">
        <f t="shared" si="2"/>
        <v>1</v>
      </c>
      <c r="J17" s="527">
        <f t="shared" si="4"/>
        <v>2</v>
      </c>
      <c r="K17" s="528">
        <f t="shared" si="4"/>
        <v>60</v>
      </c>
      <c r="L17" s="136">
        <f t="shared" si="4"/>
        <v>30</v>
      </c>
      <c r="M17" s="137">
        <f t="shared" si="4"/>
        <v>1</v>
      </c>
    </row>
    <row r="18" spans="1:16" ht="13.5" customHeight="1">
      <c r="A18" s="1"/>
      <c r="B18" s="92" t="s">
        <v>12</v>
      </c>
      <c r="C18" s="330">
        <v>2</v>
      </c>
      <c r="D18" s="94">
        <v>1</v>
      </c>
      <c r="E18" s="520">
        <f t="shared" si="0"/>
        <v>2</v>
      </c>
      <c r="F18" s="521">
        <v>2</v>
      </c>
      <c r="G18" s="522">
        <f t="shared" si="3"/>
        <v>4</v>
      </c>
      <c r="H18" s="525">
        <f t="shared" si="1"/>
        <v>2</v>
      </c>
      <c r="I18" s="526">
        <f t="shared" si="2"/>
        <v>1</v>
      </c>
      <c r="J18" s="527">
        <f t="shared" si="4"/>
        <v>2</v>
      </c>
      <c r="K18" s="528">
        <f t="shared" si="4"/>
        <v>4</v>
      </c>
      <c r="L18" s="136">
        <f t="shared" si="4"/>
        <v>2</v>
      </c>
      <c r="M18" s="137">
        <f t="shared" si="4"/>
        <v>1</v>
      </c>
    </row>
    <row r="19" spans="1:16" ht="13.5" customHeight="1">
      <c r="A19" s="1"/>
      <c r="B19" s="92" t="s">
        <v>13</v>
      </c>
      <c r="C19" s="330">
        <v>30</v>
      </c>
      <c r="D19" s="94">
        <v>1</v>
      </c>
      <c r="E19" s="520">
        <f t="shared" si="0"/>
        <v>30</v>
      </c>
      <c r="F19" s="521">
        <v>2</v>
      </c>
      <c r="G19" s="522">
        <f t="shared" si="3"/>
        <v>60</v>
      </c>
      <c r="H19" s="525">
        <f t="shared" si="1"/>
        <v>30</v>
      </c>
      <c r="I19" s="526">
        <f t="shared" si="2"/>
        <v>1</v>
      </c>
      <c r="J19" s="527">
        <f t="shared" si="4"/>
        <v>2</v>
      </c>
      <c r="K19" s="528">
        <f t="shared" si="4"/>
        <v>60</v>
      </c>
      <c r="L19" s="136">
        <f t="shared" si="4"/>
        <v>30</v>
      </c>
      <c r="M19" s="137">
        <f t="shared" si="4"/>
        <v>1</v>
      </c>
      <c r="P19" t="s">
        <v>25</v>
      </c>
    </row>
    <row r="20" spans="1:16" ht="13.5" customHeight="1">
      <c r="A20" s="1"/>
      <c r="B20" s="92" t="s">
        <v>66</v>
      </c>
      <c r="C20" s="330">
        <v>2</v>
      </c>
      <c r="D20" s="94">
        <v>1</v>
      </c>
      <c r="E20" s="520">
        <f t="shared" si="0"/>
        <v>2</v>
      </c>
      <c r="F20" s="521">
        <v>2</v>
      </c>
      <c r="G20" s="522">
        <f t="shared" si="3"/>
        <v>4</v>
      </c>
      <c r="H20" s="525">
        <f t="shared" si="1"/>
        <v>2</v>
      </c>
      <c r="I20" s="526">
        <f t="shared" si="2"/>
        <v>1</v>
      </c>
      <c r="J20" s="527">
        <f t="shared" si="4"/>
        <v>2</v>
      </c>
      <c r="K20" s="528">
        <f t="shared" si="4"/>
        <v>4</v>
      </c>
      <c r="L20" s="136">
        <f t="shared" si="4"/>
        <v>2</v>
      </c>
      <c r="M20" s="137">
        <f t="shared" si="4"/>
        <v>1</v>
      </c>
    </row>
    <row r="21" spans="1:16" s="477" customFormat="1" ht="10.8" customHeight="1">
      <c r="A21" s="1"/>
      <c r="B21" s="92" t="s">
        <v>61</v>
      </c>
      <c r="C21" s="330">
        <v>2</v>
      </c>
      <c r="D21" s="94">
        <v>1</v>
      </c>
      <c r="E21" s="520">
        <f t="shared" si="0"/>
        <v>2</v>
      </c>
      <c r="F21" s="521">
        <v>2</v>
      </c>
      <c r="G21" s="522">
        <f t="shared" si="3"/>
        <v>4</v>
      </c>
      <c r="H21" s="525">
        <f t="shared" si="1"/>
        <v>2</v>
      </c>
      <c r="I21" s="526">
        <f t="shared" si="2"/>
        <v>1</v>
      </c>
      <c r="J21" s="527">
        <f t="shared" si="4"/>
        <v>2</v>
      </c>
      <c r="K21" s="528">
        <f t="shared" si="4"/>
        <v>4</v>
      </c>
      <c r="L21" s="136">
        <f t="shared" si="4"/>
        <v>2</v>
      </c>
      <c r="M21" s="137">
        <f t="shared" si="4"/>
        <v>1</v>
      </c>
    </row>
    <row r="22" spans="1:16" s="477" customFormat="1" ht="13.5" customHeight="1">
      <c r="A22" s="1"/>
      <c r="B22" s="92" t="s">
        <v>62</v>
      </c>
      <c r="C22" s="330">
        <v>30</v>
      </c>
      <c r="D22" s="94">
        <v>1</v>
      </c>
      <c r="E22" s="520">
        <f t="shared" si="0"/>
        <v>30</v>
      </c>
      <c r="F22" s="521">
        <v>2</v>
      </c>
      <c r="G22" s="522">
        <f t="shared" si="3"/>
        <v>60</v>
      </c>
      <c r="H22" s="525">
        <f t="shared" si="1"/>
        <v>30</v>
      </c>
      <c r="I22" s="526">
        <f t="shared" si="2"/>
        <v>1</v>
      </c>
      <c r="J22" s="527">
        <f t="shared" si="4"/>
        <v>2</v>
      </c>
      <c r="K22" s="528">
        <f t="shared" si="4"/>
        <v>60</v>
      </c>
      <c r="L22" s="136">
        <f t="shared" si="4"/>
        <v>30</v>
      </c>
      <c r="M22" s="137">
        <f t="shared" si="4"/>
        <v>1</v>
      </c>
    </row>
    <row r="23" spans="1:16" ht="13.5" customHeight="1">
      <c r="A23" s="1"/>
      <c r="B23" s="92" t="s">
        <v>63</v>
      </c>
      <c r="C23" s="331">
        <v>30</v>
      </c>
      <c r="D23" s="95">
        <v>1</v>
      </c>
      <c r="E23" s="520">
        <f t="shared" si="0"/>
        <v>30</v>
      </c>
      <c r="F23" s="521">
        <v>2</v>
      </c>
      <c r="G23" s="522">
        <f t="shared" si="3"/>
        <v>60</v>
      </c>
      <c r="H23" s="525">
        <f t="shared" si="1"/>
        <v>30</v>
      </c>
      <c r="I23" s="526">
        <f t="shared" si="2"/>
        <v>1</v>
      </c>
      <c r="J23" s="527">
        <f t="shared" si="4"/>
        <v>2</v>
      </c>
      <c r="K23" s="528">
        <f t="shared" si="4"/>
        <v>60</v>
      </c>
      <c r="L23" s="136">
        <f t="shared" si="4"/>
        <v>30</v>
      </c>
      <c r="M23" s="137">
        <f t="shared" si="4"/>
        <v>1</v>
      </c>
    </row>
    <row r="24" spans="1:16" ht="13.5" customHeight="1">
      <c r="A24" s="1"/>
      <c r="B24" s="82" t="s">
        <v>67</v>
      </c>
      <c r="C24" s="332">
        <v>30</v>
      </c>
      <c r="D24" s="94">
        <v>1</v>
      </c>
      <c r="E24" s="520">
        <f t="shared" si="0"/>
        <v>30</v>
      </c>
      <c r="F24" s="521">
        <v>2</v>
      </c>
      <c r="G24" s="522">
        <f t="shared" si="3"/>
        <v>60</v>
      </c>
      <c r="H24" s="525">
        <f t="shared" si="1"/>
        <v>30</v>
      </c>
      <c r="I24" s="526">
        <f t="shared" si="2"/>
        <v>1</v>
      </c>
      <c r="J24" s="527">
        <f t="shared" si="4"/>
        <v>2</v>
      </c>
      <c r="K24" s="528">
        <f t="shared" si="4"/>
        <v>60</v>
      </c>
      <c r="L24" s="136">
        <f t="shared" si="4"/>
        <v>30</v>
      </c>
      <c r="M24" s="137">
        <f t="shared" si="4"/>
        <v>1</v>
      </c>
    </row>
    <row r="25" spans="1:16" ht="13.5" customHeight="1">
      <c r="A25" s="1"/>
      <c r="B25" s="92" t="s">
        <v>29</v>
      </c>
      <c r="C25" s="332" t="s">
        <v>25</v>
      </c>
      <c r="D25" s="131" t="s">
        <v>25</v>
      </c>
      <c r="E25" s="21" t="s">
        <v>25</v>
      </c>
      <c r="F25" s="131" t="s">
        <v>25</v>
      </c>
      <c r="G25" s="522" t="s">
        <v>25</v>
      </c>
      <c r="H25" s="525" t="s">
        <v>25</v>
      </c>
      <c r="I25" s="526" t="s">
        <v>25</v>
      </c>
      <c r="J25" s="527" t="str">
        <f t="shared" si="4"/>
        <v xml:space="preserve"> </v>
      </c>
      <c r="K25" s="528" t="str">
        <f t="shared" si="4"/>
        <v xml:space="preserve"> </v>
      </c>
      <c r="L25" s="136" t="str">
        <f t="shared" si="4"/>
        <v xml:space="preserve"> </v>
      </c>
      <c r="M25" s="137" t="str">
        <f t="shared" si="4"/>
        <v xml:space="preserve"> </v>
      </c>
    </row>
    <row r="26" spans="1:16" ht="13.5" customHeight="1">
      <c r="A26" s="1"/>
      <c r="B26" s="109"/>
      <c r="C26" s="332">
        <v>30</v>
      </c>
      <c r="D26" s="94">
        <v>1</v>
      </c>
      <c r="E26" s="520">
        <f>D26*C26</f>
        <v>30</v>
      </c>
      <c r="F26" s="521">
        <v>2</v>
      </c>
      <c r="G26" s="522">
        <f t="shared" ref="G26:G28" si="5">C26*F26</f>
        <v>60</v>
      </c>
      <c r="H26" s="525">
        <f t="shared" ref="H26:H28" si="6">G26-E26</f>
        <v>30</v>
      </c>
      <c r="I26" s="526">
        <f t="shared" ref="I26:I28" si="7">H26/E26</f>
        <v>1</v>
      </c>
      <c r="J26" s="527">
        <f t="shared" si="4"/>
        <v>2</v>
      </c>
      <c r="K26" s="528">
        <f t="shared" si="4"/>
        <v>60</v>
      </c>
      <c r="L26" s="136">
        <f t="shared" si="4"/>
        <v>30</v>
      </c>
      <c r="M26" s="137">
        <f t="shared" si="4"/>
        <v>1</v>
      </c>
    </row>
    <row r="27" spans="1:16" ht="13.5" customHeight="1">
      <c r="A27" s="1"/>
      <c r="B27" s="109"/>
      <c r="C27" s="332">
        <v>30</v>
      </c>
      <c r="D27" s="94">
        <v>1</v>
      </c>
      <c r="E27" s="520">
        <f>D27*C27</f>
        <v>30</v>
      </c>
      <c r="F27" s="521">
        <v>2</v>
      </c>
      <c r="G27" s="522">
        <f t="shared" si="5"/>
        <v>60</v>
      </c>
      <c r="H27" s="525">
        <f t="shared" si="6"/>
        <v>30</v>
      </c>
      <c r="I27" s="526">
        <f t="shared" si="7"/>
        <v>1</v>
      </c>
      <c r="J27" s="527">
        <f t="shared" si="4"/>
        <v>2</v>
      </c>
      <c r="K27" s="528">
        <f t="shared" si="4"/>
        <v>60</v>
      </c>
      <c r="L27" s="136">
        <f t="shared" si="4"/>
        <v>30</v>
      </c>
      <c r="M27" s="137">
        <f t="shared" si="4"/>
        <v>1</v>
      </c>
    </row>
    <row r="28" spans="1:16" ht="13.5" customHeight="1">
      <c r="A28" s="1"/>
      <c r="B28" s="109"/>
      <c r="C28" s="332">
        <v>30</v>
      </c>
      <c r="D28" s="94">
        <v>1</v>
      </c>
      <c r="E28" s="520">
        <f>D28*C28</f>
        <v>30</v>
      </c>
      <c r="F28" s="521">
        <v>2</v>
      </c>
      <c r="G28" s="522">
        <f t="shared" si="5"/>
        <v>60</v>
      </c>
      <c r="H28" s="525">
        <f t="shared" si="6"/>
        <v>30</v>
      </c>
      <c r="I28" s="526">
        <f t="shared" si="7"/>
        <v>1</v>
      </c>
      <c r="J28" s="527">
        <f t="shared" si="4"/>
        <v>2</v>
      </c>
      <c r="K28" s="528">
        <f t="shared" si="4"/>
        <v>60</v>
      </c>
      <c r="L28" s="136">
        <f t="shared" si="4"/>
        <v>30</v>
      </c>
      <c r="M28" s="137">
        <f t="shared" si="4"/>
        <v>1</v>
      </c>
    </row>
    <row r="29" spans="1:16" ht="13.5" customHeight="1">
      <c r="A29" s="1"/>
      <c r="B29" s="216"/>
      <c r="C29" s="99" t="s">
        <v>25</v>
      </c>
      <c r="D29" s="131" t="s">
        <v>25</v>
      </c>
      <c r="E29" s="21" t="s">
        <v>25</v>
      </c>
      <c r="F29" s="131" t="s">
        <v>25</v>
      </c>
      <c r="G29" s="8" t="s">
        <v>25</v>
      </c>
      <c r="H29" s="101" t="s">
        <v>25</v>
      </c>
      <c r="I29" s="105" t="s">
        <v>25</v>
      </c>
      <c r="J29" s="134" t="str">
        <f>F29</f>
        <v xml:space="preserve"> </v>
      </c>
      <c r="K29" s="135" t="str">
        <f>G29</f>
        <v xml:space="preserve"> </v>
      </c>
      <c r="L29" s="136" t="str">
        <f>H29</f>
        <v xml:space="preserve"> </v>
      </c>
      <c r="M29" s="137" t="str">
        <f>I29</f>
        <v xml:space="preserve"> </v>
      </c>
    </row>
    <row r="30" spans="1:16" ht="13.5" customHeight="1">
      <c r="A30" s="1"/>
      <c r="B30" s="132"/>
      <c r="C30" s="100"/>
      <c r="D30" s="489"/>
      <c r="E30" s="41" t="s">
        <v>25</v>
      </c>
      <c r="F30" s="158" t="s">
        <v>25</v>
      </c>
      <c r="G30" s="10" t="s">
        <v>25</v>
      </c>
      <c r="H30" s="159" t="s">
        <v>25</v>
      </c>
      <c r="I30" s="160" t="s">
        <v>25</v>
      </c>
      <c r="J30" s="183" t="str">
        <f t="shared" ref="J30:M31" si="8">F30</f>
        <v xml:space="preserve"> </v>
      </c>
      <c r="K30" s="184" t="str">
        <f t="shared" si="8"/>
        <v xml:space="preserve"> </v>
      </c>
      <c r="L30" s="185" t="str">
        <f t="shared" si="8"/>
        <v xml:space="preserve"> </v>
      </c>
      <c r="M30" s="186" t="str">
        <f t="shared" si="8"/>
        <v xml:space="preserve"> </v>
      </c>
    </row>
    <row r="31" spans="1:16" ht="13.5" customHeight="1">
      <c r="A31" s="11"/>
      <c r="B31" s="165" t="s">
        <v>88</v>
      </c>
      <c r="C31" s="166">
        <v>30</v>
      </c>
      <c r="D31" s="167">
        <f>E31/C31</f>
        <v>11.2</v>
      </c>
      <c r="E31" s="168">
        <f>SUM(E14:E30)</f>
        <v>336</v>
      </c>
      <c r="F31" s="167">
        <f>G31/C31</f>
        <v>22.4</v>
      </c>
      <c r="G31" s="169">
        <f>SUM(G14:G30)</f>
        <v>672</v>
      </c>
      <c r="H31" s="167">
        <f>G31-E31</f>
        <v>336</v>
      </c>
      <c r="I31" s="170">
        <f t="shared" ref="I31" si="9">H31/E31</f>
        <v>1</v>
      </c>
      <c r="J31" s="187">
        <f t="shared" si="8"/>
        <v>22.4</v>
      </c>
      <c r="K31" s="188">
        <f t="shared" si="8"/>
        <v>672</v>
      </c>
      <c r="L31" s="189">
        <f t="shared" si="8"/>
        <v>336</v>
      </c>
      <c r="M31" s="245">
        <f t="shared" si="8"/>
        <v>1</v>
      </c>
    </row>
    <row r="32" spans="1:16" s="44" customFormat="1" ht="13.5" customHeight="1">
      <c r="A32" s="43"/>
      <c r="B32" s="161"/>
      <c r="C32" s="162"/>
      <c r="D32" s="163"/>
      <c r="E32" s="164"/>
      <c r="F32" s="163"/>
      <c r="G32" s="14" t="s">
        <v>25</v>
      </c>
      <c r="H32" s="14"/>
      <c r="I32" s="15"/>
      <c r="J32" s="190"/>
      <c r="K32" s="191"/>
      <c r="L32" s="192" t="s">
        <v>25</v>
      </c>
      <c r="M32" s="193" t="s">
        <v>25</v>
      </c>
    </row>
    <row r="33" spans="1:16" ht="13.5" customHeight="1">
      <c r="A33" s="1"/>
      <c r="B33" s="87" t="s">
        <v>107</v>
      </c>
      <c r="C33" s="111"/>
      <c r="D33" s="16"/>
      <c r="E33" s="112"/>
      <c r="F33" s="83"/>
      <c r="G33" s="8" t="s">
        <v>25</v>
      </c>
      <c r="H33" s="8"/>
      <c r="I33" s="84"/>
      <c r="J33" s="138"/>
      <c r="K33" s="139"/>
      <c r="L33" s="136" t="s">
        <v>25</v>
      </c>
      <c r="M33" s="137" t="s">
        <v>25</v>
      </c>
    </row>
    <row r="34" spans="1:16" ht="13.5" customHeight="1">
      <c r="A34" s="1"/>
      <c r="B34" s="92" t="s">
        <v>6</v>
      </c>
      <c r="C34" s="90">
        <v>30</v>
      </c>
      <c r="D34" s="96">
        <v>1</v>
      </c>
      <c r="E34" s="9">
        <f t="shared" ref="E34:E42" si="10">+D34*C34</f>
        <v>30</v>
      </c>
      <c r="F34" s="19">
        <v>2</v>
      </c>
      <c r="G34" s="8">
        <f t="shared" ref="G34:G42" si="11">C34*F34</f>
        <v>60</v>
      </c>
      <c r="H34" s="101">
        <f t="shared" ref="H34:H42" si="12">G34-E34</f>
        <v>30</v>
      </c>
      <c r="I34" s="105">
        <f t="shared" ref="I34:I49" si="13">H34/E34</f>
        <v>1</v>
      </c>
      <c r="J34" s="134">
        <f t="shared" ref="J34:M49" si="14">F34</f>
        <v>2</v>
      </c>
      <c r="K34" s="135">
        <f t="shared" si="14"/>
        <v>60</v>
      </c>
      <c r="L34" s="136">
        <f t="shared" si="14"/>
        <v>30</v>
      </c>
      <c r="M34" s="137">
        <f t="shared" si="14"/>
        <v>1</v>
      </c>
    </row>
    <row r="35" spans="1:16" ht="13.5" customHeight="1">
      <c r="A35" s="1"/>
      <c r="B35" s="92" t="s">
        <v>7</v>
      </c>
      <c r="C35" s="90">
        <v>30</v>
      </c>
      <c r="D35" s="96">
        <v>1</v>
      </c>
      <c r="E35" s="9">
        <f t="shared" si="10"/>
        <v>30</v>
      </c>
      <c r="F35" s="19">
        <v>2</v>
      </c>
      <c r="G35" s="8">
        <f t="shared" si="11"/>
        <v>60</v>
      </c>
      <c r="H35" s="101">
        <f t="shared" si="12"/>
        <v>30</v>
      </c>
      <c r="I35" s="105">
        <f t="shared" si="13"/>
        <v>1</v>
      </c>
      <c r="J35" s="134">
        <f t="shared" si="14"/>
        <v>2</v>
      </c>
      <c r="K35" s="135">
        <f t="shared" si="14"/>
        <v>60</v>
      </c>
      <c r="L35" s="136">
        <f t="shared" si="14"/>
        <v>30</v>
      </c>
      <c r="M35" s="137">
        <f t="shared" si="14"/>
        <v>1</v>
      </c>
    </row>
    <row r="36" spans="1:16" ht="13.5" customHeight="1">
      <c r="A36" s="1"/>
      <c r="B36" s="92" t="s">
        <v>8</v>
      </c>
      <c r="C36" s="90">
        <v>30</v>
      </c>
      <c r="D36" s="96">
        <v>1</v>
      </c>
      <c r="E36" s="9">
        <f t="shared" si="10"/>
        <v>30</v>
      </c>
      <c r="F36" s="19">
        <v>2</v>
      </c>
      <c r="G36" s="8">
        <f t="shared" si="11"/>
        <v>60</v>
      </c>
      <c r="H36" s="101">
        <f t="shared" si="12"/>
        <v>30</v>
      </c>
      <c r="I36" s="105">
        <f t="shared" si="13"/>
        <v>1</v>
      </c>
      <c r="J36" s="134">
        <f t="shared" si="14"/>
        <v>2</v>
      </c>
      <c r="K36" s="135">
        <f t="shared" si="14"/>
        <v>60</v>
      </c>
      <c r="L36" s="136">
        <f t="shared" si="14"/>
        <v>30</v>
      </c>
      <c r="M36" s="137">
        <f t="shared" si="14"/>
        <v>1</v>
      </c>
    </row>
    <row r="37" spans="1:16" ht="13.5" customHeight="1">
      <c r="A37" s="1"/>
      <c r="B37" s="92" t="s">
        <v>9</v>
      </c>
      <c r="C37" s="99">
        <v>2</v>
      </c>
      <c r="D37" s="96">
        <v>1</v>
      </c>
      <c r="E37" s="9">
        <f t="shared" si="10"/>
        <v>2</v>
      </c>
      <c r="F37" s="19">
        <v>2</v>
      </c>
      <c r="G37" s="8">
        <f t="shared" si="11"/>
        <v>4</v>
      </c>
      <c r="H37" s="101">
        <f t="shared" si="12"/>
        <v>2</v>
      </c>
      <c r="I37" s="105">
        <f t="shared" si="13"/>
        <v>1</v>
      </c>
      <c r="J37" s="134">
        <f t="shared" si="14"/>
        <v>2</v>
      </c>
      <c r="K37" s="135">
        <f t="shared" si="14"/>
        <v>4</v>
      </c>
      <c r="L37" s="136">
        <f t="shared" si="14"/>
        <v>2</v>
      </c>
      <c r="M37" s="137">
        <f t="shared" si="14"/>
        <v>1</v>
      </c>
      <c r="P37" t="s">
        <v>25</v>
      </c>
    </row>
    <row r="38" spans="1:16" ht="13.5" customHeight="1">
      <c r="A38" s="1"/>
      <c r="B38" s="92" t="s">
        <v>10</v>
      </c>
      <c r="C38" s="90">
        <v>2</v>
      </c>
      <c r="D38" s="96">
        <v>1</v>
      </c>
      <c r="E38" s="9">
        <f t="shared" si="10"/>
        <v>2</v>
      </c>
      <c r="F38" s="19">
        <v>2</v>
      </c>
      <c r="G38" s="8">
        <f t="shared" si="11"/>
        <v>4</v>
      </c>
      <c r="H38" s="101">
        <f t="shared" si="12"/>
        <v>2</v>
      </c>
      <c r="I38" s="105">
        <f t="shared" si="13"/>
        <v>1</v>
      </c>
      <c r="J38" s="134">
        <f t="shared" si="14"/>
        <v>2</v>
      </c>
      <c r="K38" s="135">
        <f t="shared" si="14"/>
        <v>4</v>
      </c>
      <c r="L38" s="136">
        <f t="shared" si="14"/>
        <v>2</v>
      </c>
      <c r="M38" s="137">
        <f t="shared" si="14"/>
        <v>1</v>
      </c>
    </row>
    <row r="39" spans="1:16" ht="13.5" customHeight="1">
      <c r="A39" s="1"/>
      <c r="B39" s="92" t="s">
        <v>14</v>
      </c>
      <c r="C39" s="90">
        <v>30</v>
      </c>
      <c r="D39" s="96">
        <v>1</v>
      </c>
      <c r="E39" s="9">
        <f t="shared" si="10"/>
        <v>30</v>
      </c>
      <c r="F39" s="19">
        <v>2</v>
      </c>
      <c r="G39" s="8">
        <f t="shared" si="11"/>
        <v>60</v>
      </c>
      <c r="H39" s="101">
        <f t="shared" si="12"/>
        <v>30</v>
      </c>
      <c r="I39" s="105">
        <f t="shared" si="13"/>
        <v>1</v>
      </c>
      <c r="J39" s="134">
        <f t="shared" si="14"/>
        <v>2</v>
      </c>
      <c r="K39" s="135">
        <f t="shared" si="14"/>
        <v>60</v>
      </c>
      <c r="L39" s="136">
        <f t="shared" si="14"/>
        <v>30</v>
      </c>
      <c r="M39" s="137">
        <f t="shared" si="14"/>
        <v>1</v>
      </c>
    </row>
    <row r="40" spans="1:16" ht="13.5" customHeight="1">
      <c r="A40" s="1"/>
      <c r="B40" s="38" t="s">
        <v>79</v>
      </c>
      <c r="C40" s="98">
        <v>30</v>
      </c>
      <c r="D40" s="96">
        <v>1</v>
      </c>
      <c r="E40" s="9">
        <f t="shared" si="10"/>
        <v>30</v>
      </c>
      <c r="F40" s="19">
        <v>2</v>
      </c>
      <c r="G40" s="8">
        <f t="shared" si="11"/>
        <v>60</v>
      </c>
      <c r="H40" s="101">
        <f t="shared" si="12"/>
        <v>30</v>
      </c>
      <c r="I40" s="105">
        <f t="shared" si="13"/>
        <v>1</v>
      </c>
      <c r="J40" s="134">
        <f t="shared" si="14"/>
        <v>2</v>
      </c>
      <c r="K40" s="135">
        <f t="shared" si="14"/>
        <v>60</v>
      </c>
      <c r="L40" s="136">
        <f t="shared" si="14"/>
        <v>30</v>
      </c>
      <c r="M40" s="137">
        <f t="shared" si="14"/>
        <v>1</v>
      </c>
    </row>
    <row r="41" spans="1:16" ht="13.5" customHeight="1">
      <c r="A41" s="1"/>
      <c r="B41" s="92" t="s">
        <v>58</v>
      </c>
      <c r="C41" s="99">
        <v>30</v>
      </c>
      <c r="D41" s="96">
        <v>1</v>
      </c>
      <c r="E41" s="9">
        <f t="shared" si="10"/>
        <v>30</v>
      </c>
      <c r="F41" s="19">
        <v>2</v>
      </c>
      <c r="G41" s="8">
        <f t="shared" si="11"/>
        <v>60</v>
      </c>
      <c r="H41" s="101">
        <f t="shared" si="12"/>
        <v>30</v>
      </c>
      <c r="I41" s="105">
        <f t="shared" si="13"/>
        <v>1</v>
      </c>
      <c r="J41" s="134">
        <f t="shared" si="14"/>
        <v>2</v>
      </c>
      <c r="K41" s="135">
        <f t="shared" si="14"/>
        <v>60</v>
      </c>
      <c r="L41" s="136">
        <f t="shared" si="14"/>
        <v>30</v>
      </c>
      <c r="M41" s="137">
        <f t="shared" si="14"/>
        <v>1</v>
      </c>
    </row>
    <row r="42" spans="1:16" ht="13.5" customHeight="1">
      <c r="A42" s="1"/>
      <c r="B42" s="92" t="s">
        <v>23</v>
      </c>
      <c r="C42" s="90">
        <v>30</v>
      </c>
      <c r="D42" s="96">
        <v>1</v>
      </c>
      <c r="E42" s="9">
        <f t="shared" si="10"/>
        <v>30</v>
      </c>
      <c r="F42" s="19">
        <v>2</v>
      </c>
      <c r="G42" s="8">
        <f t="shared" si="11"/>
        <v>60</v>
      </c>
      <c r="H42" s="101">
        <f t="shared" si="12"/>
        <v>30</v>
      </c>
      <c r="I42" s="105">
        <f t="shared" si="13"/>
        <v>1</v>
      </c>
      <c r="J42" s="134">
        <f t="shared" si="14"/>
        <v>2</v>
      </c>
      <c r="K42" s="135">
        <f t="shared" si="14"/>
        <v>60</v>
      </c>
      <c r="L42" s="136">
        <f t="shared" si="14"/>
        <v>30</v>
      </c>
      <c r="M42" s="137">
        <f t="shared" si="14"/>
        <v>1</v>
      </c>
    </row>
    <row r="43" spans="1:16" ht="13.5" customHeight="1">
      <c r="A43" s="1"/>
      <c r="B43" s="92" t="s">
        <v>59</v>
      </c>
      <c r="C43" s="99" t="s">
        <v>25</v>
      </c>
      <c r="D43" s="131" t="s">
        <v>25</v>
      </c>
      <c r="E43" s="21" t="s">
        <v>25</v>
      </c>
      <c r="F43" s="23" t="s">
        <v>25</v>
      </c>
      <c r="G43" s="8" t="s">
        <v>25</v>
      </c>
      <c r="H43" s="101" t="s">
        <v>25</v>
      </c>
      <c r="I43" s="105" t="s">
        <v>25</v>
      </c>
      <c r="J43" s="134" t="str">
        <f t="shared" si="14"/>
        <v xml:space="preserve"> </v>
      </c>
      <c r="K43" s="135" t="str">
        <f t="shared" si="14"/>
        <v xml:space="preserve"> </v>
      </c>
      <c r="L43" s="136" t="str">
        <f t="shared" si="14"/>
        <v xml:space="preserve"> </v>
      </c>
      <c r="M43" s="137" t="str">
        <f t="shared" si="14"/>
        <v xml:space="preserve"> </v>
      </c>
    </row>
    <row r="44" spans="1:16" ht="13.5" customHeight="1">
      <c r="A44" s="1"/>
      <c r="B44" s="216" t="s">
        <v>25</v>
      </c>
      <c r="C44" s="99">
        <v>30</v>
      </c>
      <c r="D44" s="94">
        <v>1</v>
      </c>
      <c r="E44" s="9">
        <f t="shared" ref="E44:E46" si="15">+D44*C44</f>
        <v>30</v>
      </c>
      <c r="F44" s="19">
        <v>2</v>
      </c>
      <c r="G44" s="8">
        <f t="shared" ref="G44:G46" si="16">C44*F44</f>
        <v>60</v>
      </c>
      <c r="H44" s="101">
        <f t="shared" ref="H44:H46" si="17">G44-E44</f>
        <v>30</v>
      </c>
      <c r="I44" s="105">
        <f t="shared" ref="I44:I46" si="18">H44/E44</f>
        <v>1</v>
      </c>
      <c r="J44" s="134">
        <f t="shared" si="14"/>
        <v>2</v>
      </c>
      <c r="K44" s="135">
        <f t="shared" si="14"/>
        <v>60</v>
      </c>
      <c r="L44" s="136">
        <f t="shared" si="14"/>
        <v>30</v>
      </c>
      <c r="M44" s="137">
        <f t="shared" si="14"/>
        <v>1</v>
      </c>
    </row>
    <row r="45" spans="1:16" ht="13.5" customHeight="1">
      <c r="A45" s="1"/>
      <c r="B45" s="216" t="s">
        <v>25</v>
      </c>
      <c r="C45" s="99">
        <v>30</v>
      </c>
      <c r="D45" s="94">
        <v>1</v>
      </c>
      <c r="E45" s="9">
        <f t="shared" si="15"/>
        <v>30</v>
      </c>
      <c r="F45" s="19">
        <v>2</v>
      </c>
      <c r="G45" s="8">
        <f t="shared" si="16"/>
        <v>60</v>
      </c>
      <c r="H45" s="101">
        <f t="shared" si="17"/>
        <v>30</v>
      </c>
      <c r="I45" s="105">
        <f t="shared" si="18"/>
        <v>1</v>
      </c>
      <c r="J45" s="134">
        <f t="shared" si="14"/>
        <v>2</v>
      </c>
      <c r="K45" s="135">
        <f t="shared" si="14"/>
        <v>60</v>
      </c>
      <c r="L45" s="136">
        <f t="shared" si="14"/>
        <v>30</v>
      </c>
      <c r="M45" s="137">
        <f t="shared" si="14"/>
        <v>1</v>
      </c>
    </row>
    <row r="46" spans="1:16" ht="13.5" customHeight="1">
      <c r="A46" s="1"/>
      <c r="B46" s="216" t="s">
        <v>25</v>
      </c>
      <c r="C46" s="99">
        <v>30</v>
      </c>
      <c r="D46" s="94">
        <v>1</v>
      </c>
      <c r="E46" s="9">
        <f t="shared" si="15"/>
        <v>30</v>
      </c>
      <c r="F46" s="19">
        <v>2</v>
      </c>
      <c r="G46" s="8">
        <f t="shared" si="16"/>
        <v>60</v>
      </c>
      <c r="H46" s="101">
        <f t="shared" si="17"/>
        <v>30</v>
      </c>
      <c r="I46" s="105">
        <f t="shared" si="18"/>
        <v>1</v>
      </c>
      <c r="J46" s="134">
        <f t="shared" si="14"/>
        <v>2</v>
      </c>
      <c r="K46" s="135">
        <f t="shared" si="14"/>
        <v>60</v>
      </c>
      <c r="L46" s="136">
        <f t="shared" si="14"/>
        <v>30</v>
      </c>
      <c r="M46" s="137">
        <f t="shared" si="14"/>
        <v>1</v>
      </c>
    </row>
    <row r="47" spans="1:16" ht="13.5" customHeight="1">
      <c r="A47" s="1"/>
      <c r="B47" s="216" t="s">
        <v>25</v>
      </c>
      <c r="C47" s="99" t="s">
        <v>25</v>
      </c>
      <c r="D47" s="131" t="s">
        <v>25</v>
      </c>
      <c r="E47" s="21" t="s">
        <v>25</v>
      </c>
      <c r="F47" s="131" t="s">
        <v>25</v>
      </c>
      <c r="G47" s="8" t="s">
        <v>25</v>
      </c>
      <c r="H47" s="101" t="s">
        <v>25</v>
      </c>
      <c r="I47" s="105" t="s">
        <v>25</v>
      </c>
      <c r="J47" s="134" t="str">
        <f t="shared" si="14"/>
        <v xml:space="preserve"> </v>
      </c>
      <c r="K47" s="135" t="str">
        <f t="shared" si="14"/>
        <v xml:space="preserve"> </v>
      </c>
      <c r="L47" s="136" t="str">
        <f t="shared" si="14"/>
        <v xml:space="preserve"> </v>
      </c>
      <c r="M47" s="137" t="str">
        <f t="shared" si="14"/>
        <v xml:space="preserve"> </v>
      </c>
    </row>
    <row r="48" spans="1:16" ht="13.5" customHeight="1">
      <c r="A48" s="1"/>
      <c r="B48" s="132" t="s">
        <v>25</v>
      </c>
      <c r="C48" s="100" t="s">
        <v>25</v>
      </c>
      <c r="D48" s="158" t="s">
        <v>25</v>
      </c>
      <c r="E48" s="41" t="s">
        <v>25</v>
      </c>
      <c r="F48" s="158" t="s">
        <v>25</v>
      </c>
      <c r="G48" s="10" t="s">
        <v>25</v>
      </c>
      <c r="H48" s="159" t="s">
        <v>25</v>
      </c>
      <c r="I48" s="160" t="s">
        <v>25</v>
      </c>
      <c r="J48" s="183" t="str">
        <f t="shared" si="14"/>
        <v xml:space="preserve"> </v>
      </c>
      <c r="K48" s="184" t="str">
        <f t="shared" si="14"/>
        <v xml:space="preserve"> </v>
      </c>
      <c r="L48" s="185" t="str">
        <f t="shared" si="14"/>
        <v xml:space="preserve"> </v>
      </c>
      <c r="M48" s="186" t="str">
        <f t="shared" si="14"/>
        <v xml:space="preserve"> </v>
      </c>
    </row>
    <row r="49" spans="1:13" s="51" customFormat="1" ht="13.5" customHeight="1">
      <c r="A49" s="171"/>
      <c r="B49" s="165" t="s">
        <v>89</v>
      </c>
      <c r="C49" s="166">
        <v>30</v>
      </c>
      <c r="D49" s="167">
        <f>E49/C49</f>
        <v>10.133333333333333</v>
      </c>
      <c r="E49" s="182">
        <f>SUM(E34:E48)</f>
        <v>304</v>
      </c>
      <c r="F49" s="167">
        <f>G49/C49</f>
        <v>20.266666666666666</v>
      </c>
      <c r="G49" s="169">
        <f>SUM(G34:G48)</f>
        <v>608</v>
      </c>
      <c r="H49" s="167">
        <f>G49-E49</f>
        <v>304</v>
      </c>
      <c r="I49" s="170">
        <f t="shared" si="13"/>
        <v>1</v>
      </c>
      <c r="J49" s="187">
        <f t="shared" si="14"/>
        <v>20.266666666666666</v>
      </c>
      <c r="K49" s="188">
        <f t="shared" si="14"/>
        <v>608</v>
      </c>
      <c r="L49" s="189">
        <f t="shared" si="14"/>
        <v>304</v>
      </c>
      <c r="M49" s="245">
        <f t="shared" si="14"/>
        <v>1</v>
      </c>
    </row>
    <row r="50" spans="1:13" s="51" customFormat="1" ht="13.5" customHeight="1">
      <c r="A50" s="49"/>
      <c r="B50" s="172"/>
      <c r="C50" s="173"/>
      <c r="D50" s="174"/>
      <c r="E50" s="50"/>
      <c r="F50" s="174"/>
      <c r="G50" s="175"/>
      <c r="H50" s="176"/>
      <c r="I50" s="177"/>
      <c r="J50" s="178"/>
      <c r="K50" s="179"/>
      <c r="L50" s="180" t="s">
        <v>25</v>
      </c>
      <c r="M50" s="181" t="s">
        <v>25</v>
      </c>
    </row>
    <row r="51" spans="1:13" ht="15" customHeight="1" thickBot="1">
      <c r="A51" s="1"/>
      <c r="B51" s="226" t="s">
        <v>69</v>
      </c>
      <c r="C51" s="225">
        <v>30</v>
      </c>
      <c r="D51" s="222">
        <f>E51/C51</f>
        <v>21.333333333333332</v>
      </c>
      <c r="E51" s="234">
        <f>E31+E49</f>
        <v>640</v>
      </c>
      <c r="F51" s="227">
        <f>G51/C51</f>
        <v>42.666666666666664</v>
      </c>
      <c r="G51" s="223">
        <f>G31+G49</f>
        <v>1280</v>
      </c>
      <c r="H51" s="219">
        <f>G51-E51</f>
        <v>640</v>
      </c>
      <c r="I51" s="220">
        <f>H51/E51</f>
        <v>1</v>
      </c>
      <c r="J51" s="237">
        <f>K51/C51</f>
        <v>42.666666666666664</v>
      </c>
      <c r="K51" s="238">
        <f>K31+K49</f>
        <v>1280</v>
      </c>
      <c r="L51" s="156">
        <f>H51</f>
        <v>640</v>
      </c>
      <c r="M51" s="140">
        <f>I51</f>
        <v>1</v>
      </c>
    </row>
    <row r="52" spans="1:13" ht="9" customHeight="1" thickBot="1">
      <c r="A52" s="113"/>
      <c r="B52" s="26"/>
      <c r="C52" s="26"/>
      <c r="D52" s="27"/>
      <c r="E52" s="27"/>
      <c r="F52" s="27"/>
      <c r="G52" s="27"/>
      <c r="H52" s="27"/>
      <c r="I52" s="27"/>
      <c r="J52" s="27"/>
      <c r="K52" s="27"/>
      <c r="L52" s="26"/>
      <c r="M52" s="39"/>
    </row>
    <row r="53" spans="1:13" ht="15" customHeight="1">
      <c r="A53" s="77" t="s">
        <v>15</v>
      </c>
      <c r="B53" s="198" t="s">
        <v>84</v>
      </c>
      <c r="C53" s="199">
        <v>30</v>
      </c>
      <c r="D53" s="200">
        <f>E53/30</f>
        <v>22.333333333333332</v>
      </c>
      <c r="E53" s="201">
        <f>E7+E51</f>
        <v>670</v>
      </c>
      <c r="F53" s="202">
        <f>G53/C53</f>
        <v>44.666666666666664</v>
      </c>
      <c r="G53" s="203">
        <f>G7+G51</f>
        <v>1340</v>
      </c>
      <c r="H53" s="200">
        <f>G53-E53</f>
        <v>670</v>
      </c>
      <c r="I53" s="204">
        <f>H53/E53</f>
        <v>1</v>
      </c>
      <c r="J53" s="212">
        <f>K53/C53</f>
        <v>44.666666666666664</v>
      </c>
      <c r="K53" s="213">
        <f>K7+K51</f>
        <v>1340</v>
      </c>
      <c r="L53" s="214">
        <f>K53-E53</f>
        <v>670</v>
      </c>
      <c r="M53" s="215">
        <f>L53/E53</f>
        <v>1</v>
      </c>
    </row>
    <row r="54" spans="1:13" ht="15" customHeight="1" thickBot="1">
      <c r="A54" s="78" t="s">
        <v>17</v>
      </c>
      <c r="B54" s="205" t="s">
        <v>85</v>
      </c>
      <c r="C54" s="206">
        <v>30</v>
      </c>
      <c r="D54" s="207">
        <f>E54/C54</f>
        <v>23.333333333333332</v>
      </c>
      <c r="E54" s="208">
        <f>E9+E51</f>
        <v>700</v>
      </c>
      <c r="F54" s="209">
        <f>G54/C54</f>
        <v>46.666666666666664</v>
      </c>
      <c r="G54" s="210">
        <f>G9+G51</f>
        <v>1400</v>
      </c>
      <c r="H54" s="207">
        <f>H9+H51</f>
        <v>700</v>
      </c>
      <c r="I54" s="211">
        <f>H54/E54</f>
        <v>1</v>
      </c>
      <c r="J54" s="128" t="s">
        <v>169</v>
      </c>
      <c r="K54" s="129"/>
      <c r="L54" s="117">
        <f>K53-G53</f>
        <v>0</v>
      </c>
      <c r="M54" s="130">
        <f>L54/G53</f>
        <v>0</v>
      </c>
    </row>
    <row r="55" spans="1:13" ht="9" customHeight="1" thickBot="1">
      <c r="A55" s="113"/>
      <c r="B55" s="26"/>
      <c r="C55" s="26"/>
      <c r="D55" s="27"/>
      <c r="E55" s="27"/>
      <c r="F55" s="27"/>
      <c r="G55" s="27"/>
      <c r="H55" s="27"/>
      <c r="I55" s="27"/>
      <c r="J55" s="27"/>
      <c r="K55" s="27"/>
      <c r="L55" s="26"/>
      <c r="M55" s="39"/>
    </row>
    <row r="56" spans="1:13" ht="14.4">
      <c r="A56" s="28" t="s">
        <v>19</v>
      </c>
      <c r="B56" s="260" t="s">
        <v>86</v>
      </c>
      <c r="C56" s="108"/>
      <c r="D56" s="608" t="s">
        <v>20</v>
      </c>
      <c r="E56" s="609"/>
      <c r="F56" s="608" t="s">
        <v>21</v>
      </c>
      <c r="G56" s="611"/>
      <c r="H56" s="608"/>
      <c r="I56" s="611"/>
      <c r="J56" s="614" t="s">
        <v>92</v>
      </c>
      <c r="K56" s="623"/>
      <c r="L56" s="624"/>
      <c r="M56" s="625"/>
    </row>
    <row r="57" spans="1:13" ht="13.5" customHeight="1">
      <c r="A57" s="1"/>
      <c r="B57" s="107" t="s">
        <v>180</v>
      </c>
      <c r="C57" s="29"/>
      <c r="D57" s="582">
        <f>'UnderGrad&amp;GradPeerLimits'!B8</f>
        <v>11347</v>
      </c>
      <c r="E57" s="610"/>
      <c r="F57" s="582">
        <f>'UnderGrad&amp;GradPeerLimits'!D8</f>
        <v>25423</v>
      </c>
      <c r="G57" s="583"/>
      <c r="H57" s="582"/>
      <c r="I57" s="583"/>
      <c r="J57" s="626"/>
      <c r="K57" s="627"/>
      <c r="L57" s="627"/>
      <c r="M57" s="628"/>
    </row>
    <row r="58" spans="1:13" ht="13.5" customHeight="1">
      <c r="A58" s="1"/>
      <c r="B58" s="107" t="s">
        <v>171</v>
      </c>
      <c r="C58" s="85"/>
      <c r="D58" s="584">
        <f>G53</f>
        <v>1340</v>
      </c>
      <c r="E58" s="600"/>
      <c r="F58" s="584">
        <f>G54</f>
        <v>1400</v>
      </c>
      <c r="G58" s="583"/>
      <c r="H58" s="584"/>
      <c r="I58" s="583"/>
      <c r="J58" s="629"/>
      <c r="K58" s="630"/>
      <c r="L58" s="630"/>
      <c r="M58" s="631"/>
    </row>
    <row r="59" spans="1:13" ht="13.5" customHeight="1">
      <c r="A59" s="1"/>
      <c r="B59" s="107" t="s">
        <v>28</v>
      </c>
      <c r="C59" s="86"/>
      <c r="D59" s="584">
        <f>D57-D58</f>
        <v>10007</v>
      </c>
      <c r="E59" s="600"/>
      <c r="F59" s="584">
        <f>F57-F58</f>
        <v>24023</v>
      </c>
      <c r="G59" s="583"/>
      <c r="H59" s="584" t="s">
        <v>25</v>
      </c>
      <c r="I59" s="583"/>
      <c r="J59" s="582" t="s">
        <v>25</v>
      </c>
      <c r="K59" s="591"/>
      <c r="L59" s="632"/>
      <c r="M59" s="633"/>
    </row>
    <row r="60" spans="1:13" ht="13.5" customHeight="1">
      <c r="A60" s="1"/>
      <c r="B60" s="56" t="s">
        <v>27</v>
      </c>
      <c r="C60" s="91"/>
      <c r="D60" s="585">
        <f>D58/D57</f>
        <v>0.11809288798801446</v>
      </c>
      <c r="E60" s="601"/>
      <c r="F60" s="585">
        <f>F58/F57</f>
        <v>5.5068245289698302E-2</v>
      </c>
      <c r="G60" s="583"/>
      <c r="H60" s="585" t="s">
        <v>25</v>
      </c>
      <c r="I60" s="583"/>
      <c r="J60" s="588" t="s">
        <v>25</v>
      </c>
      <c r="K60" s="589"/>
      <c r="L60" s="632"/>
      <c r="M60" s="633"/>
    </row>
    <row r="61" spans="1:13" ht="13.5" customHeight="1" thickBot="1">
      <c r="A61" s="40"/>
      <c r="B61" s="64" t="s">
        <v>176</v>
      </c>
      <c r="C61" s="106"/>
      <c r="D61" s="602">
        <f>I53</f>
        <v>1</v>
      </c>
      <c r="E61" s="603"/>
      <c r="F61" s="586">
        <f>I54</f>
        <v>1</v>
      </c>
      <c r="G61" s="587"/>
      <c r="H61" s="586" t="s">
        <v>25</v>
      </c>
      <c r="I61" s="587"/>
      <c r="J61" s="593" t="s">
        <v>25</v>
      </c>
      <c r="K61" s="594"/>
      <c r="L61" s="634"/>
      <c r="M61" s="635"/>
    </row>
    <row r="62" spans="1:13" ht="21" customHeight="1">
      <c r="A62" s="604" t="s">
        <v>101</v>
      </c>
      <c r="B62" s="604"/>
      <c r="C62" s="604"/>
      <c r="D62" s="604"/>
      <c r="E62" s="604"/>
      <c r="F62" s="604"/>
      <c r="G62" s="604"/>
      <c r="H62" s="604"/>
      <c r="I62" s="604"/>
      <c r="J62" s="604"/>
      <c r="K62" s="604"/>
      <c r="L62" s="605"/>
      <c r="M62" s="605"/>
    </row>
    <row r="63" spans="1:13" ht="30" customHeight="1">
      <c r="A63" s="580" t="s">
        <v>102</v>
      </c>
      <c r="B63" s="580"/>
      <c r="C63" s="580"/>
      <c r="D63" s="580"/>
      <c r="E63" s="580"/>
      <c r="F63" s="580"/>
      <c r="G63" s="580"/>
      <c r="H63" s="580"/>
      <c r="I63" s="580"/>
      <c r="J63" s="580"/>
      <c r="K63" s="580"/>
    </row>
    <row r="64" spans="1:13" ht="31.5" customHeight="1"/>
    <row r="66" spans="4:8" ht="29.25" customHeight="1"/>
    <row r="67" spans="4:8">
      <c r="H67" t="s">
        <v>25</v>
      </c>
    </row>
    <row r="69" spans="4:8" ht="27" customHeight="1">
      <c r="D69" t="s">
        <v>25</v>
      </c>
    </row>
  </sheetData>
  <mergeCells count="33">
    <mergeCell ref="J11:M13"/>
    <mergeCell ref="H60:I60"/>
    <mergeCell ref="F59:G59"/>
    <mergeCell ref="F60:G60"/>
    <mergeCell ref="H59:I59"/>
    <mergeCell ref="J59:M59"/>
    <mergeCell ref="J60:M60"/>
    <mergeCell ref="J56:M58"/>
    <mergeCell ref="A1:F1"/>
    <mergeCell ref="J3:M3"/>
    <mergeCell ref="G1:M1"/>
    <mergeCell ref="C3:C4"/>
    <mergeCell ref="B3:B4"/>
    <mergeCell ref="F3:I3"/>
    <mergeCell ref="A3:A4"/>
    <mergeCell ref="D3:E3"/>
    <mergeCell ref="A62:M62"/>
    <mergeCell ref="A63:K63"/>
    <mergeCell ref="F61:G61"/>
    <mergeCell ref="H61:I61"/>
    <mergeCell ref="D61:E61"/>
    <mergeCell ref="J61:M61"/>
    <mergeCell ref="D59:E59"/>
    <mergeCell ref="D60:E60"/>
    <mergeCell ref="D56:E56"/>
    <mergeCell ref="F56:G56"/>
    <mergeCell ref="H56:I56"/>
    <mergeCell ref="D57:E57"/>
    <mergeCell ref="F57:G57"/>
    <mergeCell ref="H57:I57"/>
    <mergeCell ref="D58:E58"/>
    <mergeCell ref="F58:G58"/>
    <mergeCell ref="H58:I58"/>
  </mergeCells>
  <phoneticPr fontId="0" type="noConversion"/>
  <printOptions horizontalCentered="1"/>
  <pageMargins left="0.25" right="0.25" top="1" bottom="0.5" header="0.5" footer="0.5"/>
  <pageSetup scale="70" orientation="portrait" r:id="rId1"/>
  <headerFooter alignWithMargins="0">
    <oddHeader>&amp;C&amp;"Times New Roman,Bold"&amp;14Oklahoma State Regents for Higher Education&amp;12
Tuition and Mandatory Fee Request&amp;R&amp;"Times New Roman,Bold Italic"&amp;11Regional University
USAO undergraduate</oddHeader>
    <oddFooter>&amp;L&amp;"Times New Roman,Italic"&amp;8&amp;D&amp;R&amp;"Times New Roman,Italic"&amp;8&amp;F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8"/>
  </sheetPr>
  <dimension ref="A1:L64"/>
  <sheetViews>
    <sheetView showGridLines="0" zoomScaleNormal="100" workbookViewId="0">
      <selection activeCell="F56" sqref="F56:G56"/>
    </sheetView>
  </sheetViews>
  <sheetFormatPr defaultRowHeight="13.2"/>
  <cols>
    <col min="1" max="1" width="3.109375" customWidth="1"/>
    <col min="2" max="2" width="40.77734375" customWidth="1"/>
    <col min="3" max="4" width="10.77734375" customWidth="1"/>
    <col min="5" max="5" width="11.6640625" customWidth="1"/>
    <col min="6" max="6" width="10.77734375" customWidth="1"/>
    <col min="7" max="7" width="11.77734375" customWidth="1"/>
    <col min="8" max="9" width="10.77734375" customWidth="1"/>
  </cols>
  <sheetData>
    <row r="1" spans="1:9" ht="21" customHeight="1">
      <c r="A1" s="547" t="s">
        <v>87</v>
      </c>
      <c r="B1" s="639"/>
      <c r="C1" s="639"/>
      <c r="D1" s="639"/>
      <c r="E1" s="217" t="s">
        <v>91</v>
      </c>
      <c r="F1" s="217"/>
      <c r="G1" s="217"/>
      <c r="H1" s="217"/>
      <c r="I1" s="34"/>
    </row>
    <row r="2" spans="1:9" ht="12" customHeight="1" thickBot="1"/>
    <row r="3" spans="1:9" ht="14.25" customHeight="1">
      <c r="A3" s="566" t="s">
        <v>25</v>
      </c>
      <c r="B3" s="598" t="s">
        <v>106</v>
      </c>
      <c r="C3" s="564" t="s">
        <v>73</v>
      </c>
      <c r="D3" s="548" t="s">
        <v>153</v>
      </c>
      <c r="E3" s="606"/>
      <c r="F3" s="548" t="s">
        <v>154</v>
      </c>
      <c r="G3" s="606"/>
      <c r="H3" s="607"/>
      <c r="I3" s="644"/>
    </row>
    <row r="4" spans="1:9" ht="42.75" customHeight="1" thickBot="1">
      <c r="A4" s="567"/>
      <c r="B4" s="599"/>
      <c r="C4" s="565"/>
      <c r="D4" s="33" t="s">
        <v>156</v>
      </c>
      <c r="E4" s="54" t="s">
        <v>1</v>
      </c>
      <c r="F4" s="103" t="s">
        <v>166</v>
      </c>
      <c r="G4" s="102" t="s">
        <v>1</v>
      </c>
      <c r="H4" s="102" t="s">
        <v>172</v>
      </c>
      <c r="I4" s="32" t="s">
        <v>173</v>
      </c>
    </row>
    <row r="5" spans="1:9" ht="15" customHeight="1">
      <c r="A5" s="152" t="s">
        <v>0</v>
      </c>
      <c r="B5" s="157" t="s">
        <v>105</v>
      </c>
      <c r="C5" s="144"/>
      <c r="D5" s="145"/>
      <c r="E5" s="349"/>
      <c r="F5" s="147"/>
      <c r="G5" s="148"/>
      <c r="H5" s="149"/>
      <c r="I5" s="150"/>
    </row>
    <row r="6" spans="1:9" ht="9" customHeight="1">
      <c r="A6" s="153"/>
      <c r="B6" s="55"/>
      <c r="C6" s="89"/>
      <c r="D6" s="12"/>
      <c r="E6" s="13"/>
      <c r="F6" s="104"/>
      <c r="G6" s="18"/>
      <c r="H6" s="4"/>
      <c r="I6" s="6"/>
    </row>
    <row r="7" spans="1:9" ht="15" customHeight="1">
      <c r="A7" s="11"/>
      <c r="B7" s="224" t="s">
        <v>2</v>
      </c>
      <c r="C7" s="228">
        <v>30</v>
      </c>
      <c r="D7" s="229">
        <v>1</v>
      </c>
      <c r="E7" s="350">
        <f>+D7*C7</f>
        <v>30</v>
      </c>
      <c r="F7" s="236">
        <v>2</v>
      </c>
      <c r="G7" s="231">
        <f>C7*F7</f>
        <v>60</v>
      </c>
      <c r="H7" s="221">
        <f>G7-E7</f>
        <v>30</v>
      </c>
      <c r="I7" s="346">
        <f>H7/E7</f>
        <v>1</v>
      </c>
    </row>
    <row r="8" spans="1:9" ht="15" customHeight="1">
      <c r="A8" s="11"/>
      <c r="B8" s="121" t="s">
        <v>3</v>
      </c>
      <c r="C8" s="122">
        <v>30</v>
      </c>
      <c r="D8" s="123">
        <v>1</v>
      </c>
      <c r="E8" s="351">
        <f>+D8*C8</f>
        <v>30</v>
      </c>
      <c r="F8" s="124">
        <v>2</v>
      </c>
      <c r="G8" s="125">
        <f>C8*F8</f>
        <v>60</v>
      </c>
      <c r="H8" s="126">
        <f>G8-E8</f>
        <v>30</v>
      </c>
      <c r="I8" s="347">
        <f>H8/E8</f>
        <v>1</v>
      </c>
    </row>
    <row r="9" spans="1:9" ht="15" customHeight="1" thickBot="1">
      <c r="A9" s="88"/>
      <c r="B9" s="235" t="s">
        <v>4</v>
      </c>
      <c r="C9" s="206">
        <v>30</v>
      </c>
      <c r="D9" s="233">
        <f>SUM(D7:D8)</f>
        <v>2</v>
      </c>
      <c r="E9" s="352">
        <f>D9*C9</f>
        <v>60</v>
      </c>
      <c r="F9" s="353">
        <f>SUM(F7:F8)</f>
        <v>4</v>
      </c>
      <c r="G9" s="241">
        <f>F9*C9</f>
        <v>120</v>
      </c>
      <c r="H9" s="242">
        <f>G9-E9</f>
        <v>60</v>
      </c>
      <c r="I9" s="243">
        <f>H9/E9</f>
        <v>1</v>
      </c>
    </row>
    <row r="10" spans="1:9" ht="9" customHeight="1" thickBot="1">
      <c r="A10" s="113"/>
      <c r="B10" s="141"/>
      <c r="C10" s="141"/>
      <c r="D10" s="142"/>
      <c r="E10" s="142"/>
      <c r="F10" s="142"/>
      <c r="G10" s="142"/>
      <c r="H10" s="143"/>
      <c r="I10" s="348"/>
    </row>
    <row r="11" spans="1:9" ht="15" customHeight="1">
      <c r="A11" s="152" t="s">
        <v>5</v>
      </c>
      <c r="B11" s="239" t="s">
        <v>26</v>
      </c>
      <c r="C11" s="97"/>
      <c r="D11" s="4"/>
      <c r="E11" s="517"/>
      <c r="F11" s="518"/>
      <c r="G11" s="519"/>
      <c r="H11" s="518"/>
      <c r="I11" s="517"/>
    </row>
    <row r="12" spans="1:9" ht="9" customHeight="1">
      <c r="A12" s="153"/>
      <c r="B12" s="55"/>
      <c r="C12" s="97"/>
      <c r="D12" s="4"/>
      <c r="E12" s="517"/>
      <c r="F12" s="518"/>
      <c r="G12" s="519"/>
      <c r="H12" s="518"/>
      <c r="I12" s="517"/>
    </row>
    <row r="13" spans="1:9" ht="13.5" customHeight="1">
      <c r="A13" s="1"/>
      <c r="B13" s="91" t="s">
        <v>108</v>
      </c>
      <c r="C13" s="330"/>
      <c r="D13" s="94"/>
      <c r="E13" s="520"/>
      <c r="F13" s="521"/>
      <c r="G13" s="522"/>
      <c r="H13" s="523"/>
      <c r="I13" s="524"/>
    </row>
    <row r="14" spans="1:9" ht="13.5" customHeight="1">
      <c r="A14" s="1"/>
      <c r="B14" s="92" t="s">
        <v>60</v>
      </c>
      <c r="C14" s="330">
        <v>30</v>
      </c>
      <c r="D14" s="336">
        <v>1</v>
      </c>
      <c r="E14" s="520">
        <f t="shared" ref="E14:E24" si="0">+D14*C14</f>
        <v>30</v>
      </c>
      <c r="F14" s="521">
        <v>2</v>
      </c>
      <c r="G14" s="522">
        <f>C14*F14</f>
        <v>60</v>
      </c>
      <c r="H14" s="525">
        <f t="shared" ref="H14:H24" si="1">G14-E14</f>
        <v>30</v>
      </c>
      <c r="I14" s="526">
        <f t="shared" ref="I14:I24" si="2">H14/E14</f>
        <v>1</v>
      </c>
    </row>
    <row r="15" spans="1:9" ht="13.5" customHeight="1">
      <c r="A15" s="1"/>
      <c r="B15" s="92" t="s">
        <v>11</v>
      </c>
      <c r="C15" s="330">
        <v>30</v>
      </c>
      <c r="D15" s="336">
        <v>1</v>
      </c>
      <c r="E15" s="520">
        <f t="shared" si="0"/>
        <v>30</v>
      </c>
      <c r="F15" s="521">
        <v>2</v>
      </c>
      <c r="G15" s="522">
        <f t="shared" ref="G15:G24" si="3">C15*F15</f>
        <v>60</v>
      </c>
      <c r="H15" s="525">
        <f t="shared" si="1"/>
        <v>30</v>
      </c>
      <c r="I15" s="526">
        <f t="shared" si="2"/>
        <v>1</v>
      </c>
    </row>
    <row r="16" spans="1:9" ht="13.5" customHeight="1">
      <c r="A16" s="1"/>
      <c r="B16" s="93" t="s">
        <v>68</v>
      </c>
      <c r="C16" s="330">
        <v>30</v>
      </c>
      <c r="D16" s="94">
        <v>1</v>
      </c>
      <c r="E16" s="520">
        <f t="shared" si="0"/>
        <v>30</v>
      </c>
      <c r="F16" s="521">
        <v>2</v>
      </c>
      <c r="G16" s="522">
        <f t="shared" si="3"/>
        <v>60</v>
      </c>
      <c r="H16" s="525">
        <f t="shared" si="1"/>
        <v>30</v>
      </c>
      <c r="I16" s="526">
        <f t="shared" si="2"/>
        <v>1</v>
      </c>
    </row>
    <row r="17" spans="1:12" ht="13.5" customHeight="1">
      <c r="A17" s="1"/>
      <c r="B17" s="359" t="s">
        <v>65</v>
      </c>
      <c r="C17" s="330">
        <v>30</v>
      </c>
      <c r="D17" s="94">
        <v>1</v>
      </c>
      <c r="E17" s="520">
        <f t="shared" si="0"/>
        <v>30</v>
      </c>
      <c r="F17" s="521">
        <v>2</v>
      </c>
      <c r="G17" s="522">
        <f t="shared" si="3"/>
        <v>60</v>
      </c>
      <c r="H17" s="525">
        <f t="shared" si="1"/>
        <v>30</v>
      </c>
      <c r="I17" s="526">
        <f t="shared" si="2"/>
        <v>1</v>
      </c>
    </row>
    <row r="18" spans="1:12" ht="13.5" customHeight="1">
      <c r="A18" s="1"/>
      <c r="B18" s="92" t="s">
        <v>12</v>
      </c>
      <c r="C18" s="330">
        <v>2</v>
      </c>
      <c r="D18" s="94">
        <v>1</v>
      </c>
      <c r="E18" s="520">
        <f t="shared" si="0"/>
        <v>2</v>
      </c>
      <c r="F18" s="521">
        <v>2</v>
      </c>
      <c r="G18" s="522">
        <f t="shared" si="3"/>
        <v>4</v>
      </c>
      <c r="H18" s="525">
        <f t="shared" si="1"/>
        <v>2</v>
      </c>
      <c r="I18" s="526">
        <f t="shared" si="2"/>
        <v>1</v>
      </c>
    </row>
    <row r="19" spans="1:12" ht="13.5" customHeight="1">
      <c r="A19" s="1"/>
      <c r="B19" s="92" t="s">
        <v>13</v>
      </c>
      <c r="C19" s="330">
        <v>30</v>
      </c>
      <c r="D19" s="94">
        <v>1</v>
      </c>
      <c r="E19" s="520">
        <f t="shared" si="0"/>
        <v>30</v>
      </c>
      <c r="F19" s="521">
        <v>2</v>
      </c>
      <c r="G19" s="522">
        <f t="shared" si="3"/>
        <v>60</v>
      </c>
      <c r="H19" s="525">
        <f t="shared" si="1"/>
        <v>30</v>
      </c>
      <c r="I19" s="526">
        <f t="shared" si="2"/>
        <v>1</v>
      </c>
      <c r="L19" t="s">
        <v>25</v>
      </c>
    </row>
    <row r="20" spans="1:12" ht="13.5" customHeight="1">
      <c r="A20" s="1"/>
      <c r="B20" s="92" t="s">
        <v>66</v>
      </c>
      <c r="C20" s="330">
        <v>2</v>
      </c>
      <c r="D20" s="94">
        <v>1</v>
      </c>
      <c r="E20" s="520">
        <f t="shared" si="0"/>
        <v>2</v>
      </c>
      <c r="F20" s="521">
        <v>2</v>
      </c>
      <c r="G20" s="522">
        <f t="shared" si="3"/>
        <v>4</v>
      </c>
      <c r="H20" s="525">
        <f t="shared" si="1"/>
        <v>2</v>
      </c>
      <c r="I20" s="526">
        <f t="shared" si="2"/>
        <v>1</v>
      </c>
    </row>
    <row r="21" spans="1:12" s="477" customFormat="1" ht="10.8" customHeight="1">
      <c r="A21" s="1"/>
      <c r="B21" s="92" t="s">
        <v>61</v>
      </c>
      <c r="C21" s="330">
        <v>2</v>
      </c>
      <c r="D21" s="94">
        <v>1</v>
      </c>
      <c r="E21" s="520">
        <f t="shared" si="0"/>
        <v>2</v>
      </c>
      <c r="F21" s="521">
        <v>2</v>
      </c>
      <c r="G21" s="522">
        <f t="shared" si="3"/>
        <v>4</v>
      </c>
      <c r="H21" s="525">
        <f t="shared" si="1"/>
        <v>2</v>
      </c>
      <c r="I21" s="526">
        <f t="shared" si="2"/>
        <v>1</v>
      </c>
    </row>
    <row r="22" spans="1:12" s="477" customFormat="1" ht="13.5" customHeight="1">
      <c r="A22" s="1"/>
      <c r="B22" s="92" t="s">
        <v>62</v>
      </c>
      <c r="C22" s="330">
        <v>30</v>
      </c>
      <c r="D22" s="94">
        <v>1</v>
      </c>
      <c r="E22" s="520">
        <f t="shared" si="0"/>
        <v>30</v>
      </c>
      <c r="F22" s="521">
        <v>2</v>
      </c>
      <c r="G22" s="522">
        <f t="shared" si="3"/>
        <v>60</v>
      </c>
      <c r="H22" s="525">
        <f t="shared" si="1"/>
        <v>30</v>
      </c>
      <c r="I22" s="526">
        <f t="shared" si="2"/>
        <v>1</v>
      </c>
    </row>
    <row r="23" spans="1:12" ht="13.5" customHeight="1">
      <c r="A23" s="1"/>
      <c r="B23" s="92" t="s">
        <v>63</v>
      </c>
      <c r="C23" s="331">
        <v>30</v>
      </c>
      <c r="D23" s="95">
        <v>1</v>
      </c>
      <c r="E23" s="520">
        <f t="shared" si="0"/>
        <v>30</v>
      </c>
      <c r="F23" s="521">
        <v>2</v>
      </c>
      <c r="G23" s="522">
        <f t="shared" si="3"/>
        <v>60</v>
      </c>
      <c r="H23" s="525">
        <f t="shared" si="1"/>
        <v>30</v>
      </c>
      <c r="I23" s="526">
        <f t="shared" si="2"/>
        <v>1</v>
      </c>
    </row>
    <row r="24" spans="1:12" ht="13.5" customHeight="1">
      <c r="A24" s="1"/>
      <c r="B24" s="82" t="s">
        <v>67</v>
      </c>
      <c r="C24" s="332">
        <v>30</v>
      </c>
      <c r="D24" s="94">
        <v>1</v>
      </c>
      <c r="E24" s="520">
        <f t="shared" si="0"/>
        <v>30</v>
      </c>
      <c r="F24" s="521">
        <v>2</v>
      </c>
      <c r="G24" s="522">
        <f t="shared" si="3"/>
        <v>60</v>
      </c>
      <c r="H24" s="525">
        <f t="shared" si="1"/>
        <v>30</v>
      </c>
      <c r="I24" s="526">
        <f t="shared" si="2"/>
        <v>1</v>
      </c>
    </row>
    <row r="25" spans="1:12" ht="13.5" customHeight="1">
      <c r="A25" s="1"/>
      <c r="B25" s="92" t="s">
        <v>29</v>
      </c>
      <c r="C25" s="332" t="s">
        <v>25</v>
      </c>
      <c r="D25" s="131" t="s">
        <v>25</v>
      </c>
      <c r="E25" s="21" t="s">
        <v>25</v>
      </c>
      <c r="F25" s="131" t="s">
        <v>25</v>
      </c>
      <c r="G25" s="522" t="s">
        <v>25</v>
      </c>
      <c r="H25" s="525" t="s">
        <v>25</v>
      </c>
      <c r="I25" s="526" t="s">
        <v>25</v>
      </c>
    </row>
    <row r="26" spans="1:12" ht="13.5" customHeight="1">
      <c r="A26" s="1"/>
      <c r="B26" s="109"/>
      <c r="C26" s="332">
        <v>30</v>
      </c>
      <c r="D26" s="94">
        <v>1</v>
      </c>
      <c r="E26" s="520">
        <f t="shared" ref="E26:E28" si="4">+D26*C26</f>
        <v>30</v>
      </c>
      <c r="F26" s="521">
        <v>2</v>
      </c>
      <c r="G26" s="522">
        <f t="shared" ref="G26:G28" si="5">C26*F26</f>
        <v>60</v>
      </c>
      <c r="H26" s="525">
        <f t="shared" ref="H26:H28" si="6">G26-E26</f>
        <v>30</v>
      </c>
      <c r="I26" s="526">
        <f t="shared" ref="I26:I28" si="7">H26/E26</f>
        <v>1</v>
      </c>
    </row>
    <row r="27" spans="1:12" ht="13.5" customHeight="1">
      <c r="A27" s="1"/>
      <c r="B27" s="109"/>
      <c r="C27" s="332">
        <v>30</v>
      </c>
      <c r="D27" s="94">
        <v>1</v>
      </c>
      <c r="E27" s="520">
        <f t="shared" si="4"/>
        <v>30</v>
      </c>
      <c r="F27" s="521">
        <v>2</v>
      </c>
      <c r="G27" s="522">
        <f t="shared" si="5"/>
        <v>60</v>
      </c>
      <c r="H27" s="525">
        <f t="shared" si="6"/>
        <v>30</v>
      </c>
      <c r="I27" s="526">
        <f t="shared" si="7"/>
        <v>1</v>
      </c>
    </row>
    <row r="28" spans="1:12" ht="13.5" customHeight="1">
      <c r="A28" s="1"/>
      <c r="B28" s="109"/>
      <c r="C28" s="332">
        <v>30</v>
      </c>
      <c r="D28" s="94">
        <v>1</v>
      </c>
      <c r="E28" s="520">
        <f t="shared" si="4"/>
        <v>30</v>
      </c>
      <c r="F28" s="521">
        <v>2</v>
      </c>
      <c r="G28" s="522">
        <f t="shared" si="5"/>
        <v>60</v>
      </c>
      <c r="H28" s="525">
        <f t="shared" si="6"/>
        <v>30</v>
      </c>
      <c r="I28" s="526">
        <f t="shared" si="7"/>
        <v>1</v>
      </c>
    </row>
    <row r="29" spans="1:12" ht="13.5" customHeight="1">
      <c r="A29" s="1"/>
      <c r="B29" s="132"/>
      <c r="C29" s="333" t="s">
        <v>25</v>
      </c>
      <c r="D29" s="158" t="s">
        <v>25</v>
      </c>
      <c r="E29" s="41" t="s">
        <v>25</v>
      </c>
      <c r="F29" s="158" t="s">
        <v>25</v>
      </c>
      <c r="G29" s="529" t="s">
        <v>25</v>
      </c>
      <c r="H29" s="530" t="s">
        <v>25</v>
      </c>
      <c r="I29" s="531" t="s">
        <v>25</v>
      </c>
    </row>
    <row r="30" spans="1:12" ht="13.5" customHeight="1">
      <c r="A30" s="11"/>
      <c r="B30" s="165" t="s">
        <v>147</v>
      </c>
      <c r="C30" s="166">
        <v>30</v>
      </c>
      <c r="D30" s="488" t="s">
        <v>148</v>
      </c>
      <c r="E30" s="168">
        <f>SUM(E14:E29)</f>
        <v>336</v>
      </c>
      <c r="F30" s="167">
        <f>G30/C30</f>
        <v>22.4</v>
      </c>
      <c r="G30" s="169">
        <f>SUM(G14:G29)</f>
        <v>672</v>
      </c>
      <c r="H30" s="167">
        <f>G30-E30</f>
        <v>336</v>
      </c>
      <c r="I30" s="170">
        <f t="shared" ref="I30" si="8">H30/E30</f>
        <v>1</v>
      </c>
    </row>
    <row r="31" spans="1:12" s="44" customFormat="1" ht="13.5" customHeight="1">
      <c r="A31" s="43"/>
      <c r="B31" s="161"/>
      <c r="C31" s="162"/>
      <c r="D31" s="163"/>
      <c r="E31" s="164"/>
      <c r="F31" s="163"/>
      <c r="G31" s="14" t="s">
        <v>25</v>
      </c>
      <c r="H31" s="14"/>
      <c r="I31" s="15"/>
    </row>
    <row r="32" spans="1:12" ht="13.5" customHeight="1">
      <c r="A32" s="1"/>
      <c r="B32" s="87" t="s">
        <v>107</v>
      </c>
      <c r="C32" s="111"/>
      <c r="D32" s="16"/>
      <c r="E32" s="112"/>
      <c r="F32" s="83"/>
      <c r="G32" s="8" t="s">
        <v>25</v>
      </c>
      <c r="H32" s="8"/>
      <c r="I32" s="84"/>
    </row>
    <row r="33" spans="1:12" ht="13.5" customHeight="1">
      <c r="A33" s="1"/>
      <c r="B33" s="92" t="s">
        <v>6</v>
      </c>
      <c r="C33" s="90">
        <v>30</v>
      </c>
      <c r="D33" s="96">
        <v>1</v>
      </c>
      <c r="E33" s="9">
        <f t="shared" ref="E33:E41" si="9">+D33*C33</f>
        <v>30</v>
      </c>
      <c r="F33" s="19">
        <v>2</v>
      </c>
      <c r="G33" s="8">
        <f t="shared" ref="G33:G41" si="10">C33*F33</f>
        <v>60</v>
      </c>
      <c r="H33" s="101">
        <f t="shared" ref="H33:H41" si="11">G33-E33</f>
        <v>30</v>
      </c>
      <c r="I33" s="105">
        <f t="shared" ref="I33:I47" si="12">H33/E33</f>
        <v>1</v>
      </c>
    </row>
    <row r="34" spans="1:12" ht="13.5" customHeight="1">
      <c r="A34" s="1"/>
      <c r="B34" s="92" t="s">
        <v>7</v>
      </c>
      <c r="C34" s="90">
        <v>30</v>
      </c>
      <c r="D34" s="96">
        <v>1</v>
      </c>
      <c r="E34" s="9">
        <f t="shared" si="9"/>
        <v>30</v>
      </c>
      <c r="F34" s="19">
        <v>2</v>
      </c>
      <c r="G34" s="8">
        <f t="shared" si="10"/>
        <v>60</v>
      </c>
      <c r="H34" s="101">
        <f t="shared" si="11"/>
        <v>30</v>
      </c>
      <c r="I34" s="105">
        <f t="shared" si="12"/>
        <v>1</v>
      </c>
    </row>
    <row r="35" spans="1:12" ht="13.5" customHeight="1">
      <c r="A35" s="1"/>
      <c r="B35" s="92" t="s">
        <v>8</v>
      </c>
      <c r="C35" s="90">
        <v>30</v>
      </c>
      <c r="D35" s="96">
        <v>1</v>
      </c>
      <c r="E35" s="9">
        <f t="shared" si="9"/>
        <v>30</v>
      </c>
      <c r="F35" s="19">
        <v>2</v>
      </c>
      <c r="G35" s="8">
        <f t="shared" si="10"/>
        <v>60</v>
      </c>
      <c r="H35" s="101">
        <f t="shared" si="11"/>
        <v>30</v>
      </c>
      <c r="I35" s="105">
        <f t="shared" si="12"/>
        <v>1</v>
      </c>
    </row>
    <row r="36" spans="1:12" ht="13.5" customHeight="1">
      <c r="A36" s="1"/>
      <c r="B36" s="92" t="s">
        <v>9</v>
      </c>
      <c r="C36" s="99">
        <v>2</v>
      </c>
      <c r="D36" s="96">
        <v>1</v>
      </c>
      <c r="E36" s="9">
        <f t="shared" si="9"/>
        <v>2</v>
      </c>
      <c r="F36" s="19">
        <v>2</v>
      </c>
      <c r="G36" s="8">
        <f t="shared" si="10"/>
        <v>4</v>
      </c>
      <c r="H36" s="101">
        <f t="shared" si="11"/>
        <v>2</v>
      </c>
      <c r="I36" s="105">
        <f t="shared" si="12"/>
        <v>1</v>
      </c>
      <c r="L36" t="s">
        <v>25</v>
      </c>
    </row>
    <row r="37" spans="1:12" ht="13.5" customHeight="1">
      <c r="A37" s="1"/>
      <c r="B37" s="92" t="s">
        <v>10</v>
      </c>
      <c r="C37" s="90">
        <v>2</v>
      </c>
      <c r="D37" s="96">
        <v>1</v>
      </c>
      <c r="E37" s="9">
        <f t="shared" si="9"/>
        <v>2</v>
      </c>
      <c r="F37" s="19">
        <v>2</v>
      </c>
      <c r="G37" s="8">
        <f t="shared" si="10"/>
        <v>4</v>
      </c>
      <c r="H37" s="101">
        <f t="shared" si="11"/>
        <v>2</v>
      </c>
      <c r="I37" s="105">
        <f t="shared" si="12"/>
        <v>1</v>
      </c>
    </row>
    <row r="38" spans="1:12" ht="13.5" customHeight="1">
      <c r="A38" s="1"/>
      <c r="B38" s="92" t="s">
        <v>14</v>
      </c>
      <c r="C38" s="90">
        <v>30</v>
      </c>
      <c r="D38" s="96">
        <v>1</v>
      </c>
      <c r="E38" s="9">
        <f t="shared" si="9"/>
        <v>30</v>
      </c>
      <c r="F38" s="19">
        <v>2</v>
      </c>
      <c r="G38" s="8">
        <f t="shared" si="10"/>
        <v>60</v>
      </c>
      <c r="H38" s="101">
        <f t="shared" si="11"/>
        <v>30</v>
      </c>
      <c r="I38" s="105">
        <f t="shared" si="12"/>
        <v>1</v>
      </c>
    </row>
    <row r="39" spans="1:12" ht="13.5" customHeight="1">
      <c r="A39" s="1"/>
      <c r="B39" s="38" t="s">
        <v>79</v>
      </c>
      <c r="C39" s="98">
        <v>30</v>
      </c>
      <c r="D39" s="96">
        <v>1</v>
      </c>
      <c r="E39" s="9">
        <f t="shared" si="9"/>
        <v>30</v>
      </c>
      <c r="F39" s="19">
        <v>2</v>
      </c>
      <c r="G39" s="8">
        <f t="shared" si="10"/>
        <v>60</v>
      </c>
      <c r="H39" s="101">
        <f t="shared" si="11"/>
        <v>30</v>
      </c>
      <c r="I39" s="105">
        <f t="shared" si="12"/>
        <v>1</v>
      </c>
    </row>
    <row r="40" spans="1:12" ht="13.5" customHeight="1">
      <c r="A40" s="1"/>
      <c r="B40" s="92" t="s">
        <v>58</v>
      </c>
      <c r="C40" s="99">
        <v>30</v>
      </c>
      <c r="D40" s="96">
        <v>1</v>
      </c>
      <c r="E40" s="9">
        <f t="shared" si="9"/>
        <v>30</v>
      </c>
      <c r="F40" s="19">
        <v>2</v>
      </c>
      <c r="G40" s="8">
        <f t="shared" si="10"/>
        <v>60</v>
      </c>
      <c r="H40" s="101">
        <f t="shared" si="11"/>
        <v>30</v>
      </c>
      <c r="I40" s="105">
        <f t="shared" si="12"/>
        <v>1</v>
      </c>
    </row>
    <row r="41" spans="1:12" ht="13.5" customHeight="1">
      <c r="A41" s="1"/>
      <c r="B41" s="92" t="s">
        <v>23</v>
      </c>
      <c r="C41" s="90">
        <v>30</v>
      </c>
      <c r="D41" s="96">
        <v>1</v>
      </c>
      <c r="E41" s="9">
        <f t="shared" si="9"/>
        <v>30</v>
      </c>
      <c r="F41" s="19">
        <v>2</v>
      </c>
      <c r="G41" s="8">
        <f t="shared" si="10"/>
        <v>60</v>
      </c>
      <c r="H41" s="101">
        <f t="shared" si="11"/>
        <v>30</v>
      </c>
      <c r="I41" s="105">
        <f t="shared" si="12"/>
        <v>1</v>
      </c>
    </row>
    <row r="42" spans="1:12" ht="13.5" customHeight="1">
      <c r="A42" s="1"/>
      <c r="B42" s="92" t="s">
        <v>59</v>
      </c>
      <c r="C42" s="99" t="s">
        <v>25</v>
      </c>
      <c r="D42" s="131" t="s">
        <v>25</v>
      </c>
      <c r="E42" s="21" t="s">
        <v>25</v>
      </c>
      <c r="F42" s="23" t="s">
        <v>25</v>
      </c>
      <c r="G42" s="8" t="s">
        <v>25</v>
      </c>
      <c r="H42" s="101" t="s">
        <v>25</v>
      </c>
      <c r="I42" s="105" t="s">
        <v>25</v>
      </c>
    </row>
    <row r="43" spans="1:12" ht="13.5" customHeight="1">
      <c r="A43" s="1"/>
      <c r="B43" s="216" t="s">
        <v>25</v>
      </c>
      <c r="C43" s="99">
        <v>30</v>
      </c>
      <c r="D43" s="94">
        <v>1</v>
      </c>
      <c r="E43" s="9">
        <f t="shared" ref="E43:E45" si="13">+D43*C43</f>
        <v>30</v>
      </c>
      <c r="F43" s="19">
        <v>2</v>
      </c>
      <c r="G43" s="8">
        <f t="shared" ref="G43:G45" si="14">C43*F43</f>
        <v>60</v>
      </c>
      <c r="H43" s="101">
        <f t="shared" ref="H43:H45" si="15">G43-E43</f>
        <v>30</v>
      </c>
      <c r="I43" s="105">
        <f t="shared" ref="I43:I45" si="16">H43/E43</f>
        <v>1</v>
      </c>
    </row>
    <row r="44" spans="1:12" ht="13.5" customHeight="1">
      <c r="A44" s="1"/>
      <c r="B44" s="216" t="s">
        <v>25</v>
      </c>
      <c r="C44" s="99">
        <v>30</v>
      </c>
      <c r="D44" s="94">
        <v>1</v>
      </c>
      <c r="E44" s="9">
        <f t="shared" si="13"/>
        <v>30</v>
      </c>
      <c r="F44" s="19">
        <v>2</v>
      </c>
      <c r="G44" s="8">
        <f t="shared" si="14"/>
        <v>60</v>
      </c>
      <c r="H44" s="101">
        <f t="shared" si="15"/>
        <v>30</v>
      </c>
      <c r="I44" s="105">
        <f t="shared" si="16"/>
        <v>1</v>
      </c>
    </row>
    <row r="45" spans="1:12" ht="13.5" customHeight="1">
      <c r="A45" s="1"/>
      <c r="B45" s="216" t="s">
        <v>25</v>
      </c>
      <c r="C45" s="99">
        <v>30</v>
      </c>
      <c r="D45" s="94">
        <v>1</v>
      </c>
      <c r="E45" s="9">
        <f t="shared" si="13"/>
        <v>30</v>
      </c>
      <c r="F45" s="19">
        <v>2</v>
      </c>
      <c r="G45" s="8">
        <f t="shared" si="14"/>
        <v>60</v>
      </c>
      <c r="H45" s="101">
        <f t="shared" si="15"/>
        <v>30</v>
      </c>
      <c r="I45" s="105">
        <f t="shared" si="16"/>
        <v>1</v>
      </c>
    </row>
    <row r="46" spans="1:12" ht="13.5" customHeight="1">
      <c r="A46" s="1"/>
      <c r="B46" s="132" t="s">
        <v>25</v>
      </c>
      <c r="C46" s="100" t="s">
        <v>25</v>
      </c>
      <c r="D46" s="158" t="s">
        <v>25</v>
      </c>
      <c r="E46" s="41" t="s">
        <v>25</v>
      </c>
      <c r="F46" s="158" t="s">
        <v>25</v>
      </c>
      <c r="G46" s="10" t="s">
        <v>25</v>
      </c>
      <c r="H46" s="159" t="s">
        <v>25</v>
      </c>
      <c r="I46" s="160" t="s">
        <v>25</v>
      </c>
    </row>
    <row r="47" spans="1:12" s="51" customFormat="1" ht="13.5" customHeight="1">
      <c r="A47" s="171"/>
      <c r="B47" s="165" t="s">
        <v>89</v>
      </c>
      <c r="C47" s="166">
        <v>30</v>
      </c>
      <c r="D47" s="167">
        <f>E47/C47</f>
        <v>10.133333333333333</v>
      </c>
      <c r="E47" s="182">
        <f>SUM(E33:E46)</f>
        <v>304</v>
      </c>
      <c r="F47" s="167">
        <f>G47/C47</f>
        <v>20.266666666666666</v>
      </c>
      <c r="G47" s="169">
        <f>SUM(G33:G46)</f>
        <v>608</v>
      </c>
      <c r="H47" s="167">
        <f>G47-E47</f>
        <v>304</v>
      </c>
      <c r="I47" s="170">
        <f t="shared" si="12"/>
        <v>1</v>
      </c>
    </row>
    <row r="48" spans="1:12" s="51" customFormat="1" ht="13.5" customHeight="1">
      <c r="A48" s="49"/>
      <c r="B48" s="172"/>
      <c r="C48" s="173"/>
      <c r="D48" s="174"/>
      <c r="E48" s="50"/>
      <c r="F48" s="174"/>
      <c r="G48" s="175"/>
      <c r="H48" s="176"/>
      <c r="I48" s="177"/>
    </row>
    <row r="49" spans="1:9" ht="15" customHeight="1" thickBot="1">
      <c r="A49" s="1"/>
      <c r="B49" s="226" t="s">
        <v>69</v>
      </c>
      <c r="C49" s="225">
        <v>30</v>
      </c>
      <c r="D49" s="222">
        <f>E49/C49</f>
        <v>21.333333333333332</v>
      </c>
      <c r="E49" s="234">
        <f>E30+E47</f>
        <v>640</v>
      </c>
      <c r="F49" s="227">
        <f>G49/C49</f>
        <v>42.666666666666664</v>
      </c>
      <c r="G49" s="223">
        <f>G30+G47</f>
        <v>1280</v>
      </c>
      <c r="H49" s="219">
        <f>G49-E49</f>
        <v>640</v>
      </c>
      <c r="I49" s="220">
        <f>H49/E49</f>
        <v>1</v>
      </c>
    </row>
    <row r="50" spans="1:9" ht="9" customHeight="1" thickBot="1">
      <c r="A50" s="113"/>
      <c r="B50" s="26"/>
      <c r="C50" s="26"/>
      <c r="D50" s="27"/>
      <c r="E50" s="27"/>
      <c r="F50" s="27"/>
      <c r="G50" s="27"/>
      <c r="H50" s="27"/>
      <c r="I50" s="348"/>
    </row>
    <row r="51" spans="1:9" ht="15" customHeight="1">
      <c r="A51" s="77" t="s">
        <v>15</v>
      </c>
      <c r="B51" s="198" t="s">
        <v>84</v>
      </c>
      <c r="C51" s="199">
        <v>30</v>
      </c>
      <c r="D51" s="200">
        <f>E51/C51</f>
        <v>22.333333333333332</v>
      </c>
      <c r="E51" s="201">
        <f>E7+E49</f>
        <v>670</v>
      </c>
      <c r="F51" s="202">
        <f>G51/C51</f>
        <v>44.666666666666664</v>
      </c>
      <c r="G51" s="203">
        <f>G7+G49</f>
        <v>1340</v>
      </c>
      <c r="H51" s="200">
        <f>G51-E51</f>
        <v>670</v>
      </c>
      <c r="I51" s="204">
        <f>H51/E51</f>
        <v>1</v>
      </c>
    </row>
    <row r="52" spans="1:9" ht="15" customHeight="1" thickBot="1">
      <c r="A52" s="78" t="s">
        <v>17</v>
      </c>
      <c r="B52" s="205" t="s">
        <v>85</v>
      </c>
      <c r="C52" s="206">
        <v>30</v>
      </c>
      <c r="D52" s="207">
        <f>E52/C52</f>
        <v>23.333333333333332</v>
      </c>
      <c r="E52" s="208">
        <f>E9+E49</f>
        <v>700</v>
      </c>
      <c r="F52" s="209">
        <f>G52/C52</f>
        <v>46.666666666666664</v>
      </c>
      <c r="G52" s="210">
        <f>G9+G49</f>
        <v>1400</v>
      </c>
      <c r="H52" s="207">
        <f>H9+H49</f>
        <v>700</v>
      </c>
      <c r="I52" s="211">
        <f>H52/E52</f>
        <v>1</v>
      </c>
    </row>
    <row r="53" spans="1:9" ht="9" customHeight="1" thickBot="1">
      <c r="A53" s="113"/>
      <c r="B53" s="26"/>
      <c r="C53" s="26"/>
      <c r="D53" s="27"/>
      <c r="E53" s="27"/>
      <c r="F53" s="27"/>
      <c r="G53" s="27"/>
      <c r="H53" s="27"/>
      <c r="I53" s="283"/>
    </row>
    <row r="54" spans="1:9" ht="15" customHeight="1">
      <c r="A54" s="28" t="s">
        <v>19</v>
      </c>
      <c r="B54" s="260" t="s">
        <v>86</v>
      </c>
      <c r="C54" s="108"/>
      <c r="D54" s="608" t="s">
        <v>20</v>
      </c>
      <c r="E54" s="609"/>
      <c r="F54" s="608" t="s">
        <v>21</v>
      </c>
      <c r="G54" s="611"/>
      <c r="H54" s="608"/>
      <c r="I54" s="640"/>
    </row>
    <row r="55" spans="1:9" ht="13.5" customHeight="1">
      <c r="A55" s="1"/>
      <c r="B55" s="107" t="s">
        <v>181</v>
      </c>
      <c r="C55" s="29"/>
      <c r="D55" s="582">
        <f>'UnderGrad&amp;GradPeerLimits'!B9</f>
        <v>6819</v>
      </c>
      <c r="E55" s="610"/>
      <c r="F55" s="582">
        <f>'UnderGrad&amp;GradPeerLimits'!D9</f>
        <v>11663</v>
      </c>
      <c r="G55" s="610"/>
      <c r="H55" s="582"/>
      <c r="I55" s="638"/>
    </row>
    <row r="56" spans="1:9" ht="13.5" customHeight="1">
      <c r="A56" s="1"/>
      <c r="B56" s="107" t="s">
        <v>171</v>
      </c>
      <c r="C56" s="85"/>
      <c r="D56" s="584">
        <f>G51</f>
        <v>1340</v>
      </c>
      <c r="E56" s="600"/>
      <c r="F56" s="584">
        <f>G52</f>
        <v>1400</v>
      </c>
      <c r="G56" s="583"/>
      <c r="H56" s="584"/>
      <c r="I56" s="638"/>
    </row>
    <row r="57" spans="1:9" ht="13.5" customHeight="1">
      <c r="A57" s="1"/>
      <c r="B57" s="107" t="s">
        <v>28</v>
      </c>
      <c r="C57" s="86"/>
      <c r="D57" s="584">
        <f>D55-D56</f>
        <v>5479</v>
      </c>
      <c r="E57" s="600"/>
      <c r="F57" s="584">
        <f>F55-F56</f>
        <v>10263</v>
      </c>
      <c r="G57" s="583"/>
      <c r="H57" s="584" t="s">
        <v>25</v>
      </c>
      <c r="I57" s="638"/>
    </row>
    <row r="58" spans="1:9" ht="13.5" customHeight="1">
      <c r="A58" s="1"/>
      <c r="B58" s="56" t="s">
        <v>27</v>
      </c>
      <c r="C58" s="91"/>
      <c r="D58" s="585">
        <f>D56/D55</f>
        <v>0.19650975216307376</v>
      </c>
      <c r="E58" s="601"/>
      <c r="F58" s="585">
        <f>F56/F55</f>
        <v>0.12003772614250192</v>
      </c>
      <c r="G58" s="583"/>
      <c r="H58" s="585" t="s">
        <v>25</v>
      </c>
      <c r="I58" s="638"/>
    </row>
    <row r="59" spans="1:9" ht="13.5" customHeight="1" thickBot="1">
      <c r="A59" s="40"/>
      <c r="B59" s="64" t="s">
        <v>176</v>
      </c>
      <c r="C59" s="106"/>
      <c r="D59" s="602">
        <f>I51</f>
        <v>1</v>
      </c>
      <c r="E59" s="603"/>
      <c r="F59" s="586">
        <f>I52</f>
        <v>1</v>
      </c>
      <c r="G59" s="587"/>
      <c r="H59" s="586" t="s">
        <v>25</v>
      </c>
      <c r="I59" s="643"/>
    </row>
    <row r="60" spans="1:9" ht="14.25" customHeight="1">
      <c r="A60" s="641" t="s">
        <v>101</v>
      </c>
      <c r="B60" s="641"/>
      <c r="C60" s="641"/>
      <c r="D60" s="641"/>
      <c r="E60" s="641"/>
      <c r="F60" s="641"/>
      <c r="G60" s="641"/>
      <c r="H60" s="641"/>
      <c r="I60" s="641"/>
    </row>
    <row r="61" spans="1:9" ht="26.25" customHeight="1">
      <c r="A61" s="642" t="s">
        <v>111</v>
      </c>
      <c r="B61" s="642"/>
      <c r="C61" s="642"/>
      <c r="D61" s="642"/>
      <c r="E61" s="642"/>
      <c r="F61" s="642"/>
      <c r="G61" s="642"/>
      <c r="H61" s="642"/>
      <c r="I61" s="642"/>
    </row>
    <row r="62" spans="1:9">
      <c r="H62" t="s">
        <v>25</v>
      </c>
    </row>
    <row r="64" spans="1:9">
      <c r="D64" t="s">
        <v>25</v>
      </c>
    </row>
  </sheetData>
  <mergeCells count="26">
    <mergeCell ref="A60:I60"/>
    <mergeCell ref="A61:I61"/>
    <mergeCell ref="D3:E3"/>
    <mergeCell ref="F58:G58"/>
    <mergeCell ref="F59:G59"/>
    <mergeCell ref="D57:E57"/>
    <mergeCell ref="D58:E58"/>
    <mergeCell ref="D59:E59"/>
    <mergeCell ref="F57:G57"/>
    <mergeCell ref="H57:I57"/>
    <mergeCell ref="H58:I58"/>
    <mergeCell ref="H59:I59"/>
    <mergeCell ref="C3:C4"/>
    <mergeCell ref="A3:A4"/>
    <mergeCell ref="B3:B4"/>
    <mergeCell ref="F3:I3"/>
    <mergeCell ref="D56:E56"/>
    <mergeCell ref="F56:G56"/>
    <mergeCell ref="H56:I56"/>
    <mergeCell ref="A1:D1"/>
    <mergeCell ref="D54:E54"/>
    <mergeCell ref="F54:G54"/>
    <mergeCell ref="H54:I54"/>
    <mergeCell ref="D55:E55"/>
    <mergeCell ref="F55:G55"/>
    <mergeCell ref="H55:I55"/>
  </mergeCells>
  <phoneticPr fontId="0" type="noConversion"/>
  <printOptions horizontalCentered="1"/>
  <pageMargins left="0.5" right="0.5" top="0.75" bottom="0.5" header="0.5" footer="0.3"/>
  <pageSetup scale="80" orientation="portrait" r:id="rId1"/>
  <headerFooter alignWithMargins="0">
    <oddHeader>&amp;C&amp;"Times New Roman,Bold"&amp;12Oklahoma State Regents for Higher Education
&amp;11Tuition and Mandatory Fee Request&amp;R&amp;"Times New Roman,Bold Italic"&amp;11Community College
Undergraduate</oddHeader>
    <oddFooter>&amp;L&amp;"Times New Roman,Italic"&amp;8&amp;D&amp;R&amp;"Times New Roman,Italic"&amp;8&amp;F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K66"/>
  <sheetViews>
    <sheetView showGridLines="0" zoomScaleNormal="100" workbookViewId="0">
      <selection activeCell="F55" sqref="F55:G55"/>
    </sheetView>
  </sheetViews>
  <sheetFormatPr defaultRowHeight="13.2"/>
  <cols>
    <col min="1" max="1" width="3.77734375" customWidth="1"/>
    <col min="2" max="2" width="50.77734375" customWidth="1"/>
    <col min="3" max="4" width="10.77734375" customWidth="1"/>
    <col min="5" max="5" width="12.77734375" customWidth="1"/>
    <col min="6" max="6" width="10.77734375" customWidth="1"/>
    <col min="7" max="7" width="12.77734375" customWidth="1"/>
    <col min="8" max="9" width="10.77734375" customWidth="1"/>
  </cols>
  <sheetData>
    <row r="1" spans="1:10" ht="21" customHeight="1">
      <c r="A1" s="547" t="s">
        <v>87</v>
      </c>
      <c r="B1" s="639"/>
      <c r="C1" s="639"/>
      <c r="D1" s="639"/>
      <c r="E1" s="217" t="s">
        <v>91</v>
      </c>
      <c r="F1" s="217"/>
      <c r="G1" s="217"/>
      <c r="H1" s="217"/>
      <c r="I1" s="34"/>
      <c r="J1" s="81" t="s">
        <v>25</v>
      </c>
    </row>
    <row r="2" spans="1:10" ht="12" customHeight="1" thickBot="1"/>
    <row r="3" spans="1:10" ht="14.25" customHeight="1">
      <c r="A3" s="645" t="s">
        <v>0</v>
      </c>
      <c r="B3" s="598" t="s">
        <v>106</v>
      </c>
      <c r="C3" s="564" t="s">
        <v>73</v>
      </c>
      <c r="D3" s="548" t="s">
        <v>153</v>
      </c>
      <c r="E3" s="581"/>
      <c r="F3" s="548" t="s">
        <v>154</v>
      </c>
      <c r="G3" s="606"/>
      <c r="H3" s="607"/>
      <c r="I3" s="644"/>
    </row>
    <row r="4" spans="1:10" ht="43.5" customHeight="1" thickBot="1">
      <c r="A4" s="646"/>
      <c r="B4" s="599"/>
      <c r="C4" s="565"/>
      <c r="D4" s="33" t="s">
        <v>156</v>
      </c>
      <c r="E4" s="32" t="s">
        <v>81</v>
      </c>
      <c r="F4" s="103" t="s">
        <v>166</v>
      </c>
      <c r="G4" s="102" t="s">
        <v>81</v>
      </c>
      <c r="H4" s="102" t="s">
        <v>172</v>
      </c>
      <c r="I4" s="32" t="s">
        <v>173</v>
      </c>
    </row>
    <row r="5" spans="1:10" ht="15" customHeight="1">
      <c r="A5" s="1"/>
      <c r="B5" s="239" t="s">
        <v>105</v>
      </c>
      <c r="C5" s="250"/>
      <c r="D5" s="5"/>
      <c r="E5" s="6"/>
      <c r="F5" s="5"/>
      <c r="G5" s="5"/>
      <c r="H5" s="5"/>
      <c r="I5" s="6"/>
      <c r="J5" t="s">
        <v>25</v>
      </c>
    </row>
    <row r="6" spans="1:10" ht="9" customHeight="1">
      <c r="A6" s="1"/>
      <c r="B6" s="246" t="s">
        <v>25</v>
      </c>
      <c r="C6" s="251"/>
      <c r="D6" s="71"/>
      <c r="E6" s="271"/>
      <c r="F6" s="71"/>
      <c r="G6" s="71"/>
      <c r="H6" s="71"/>
      <c r="I6" s="271"/>
    </row>
    <row r="7" spans="1:10" ht="15" customHeight="1">
      <c r="A7" s="11"/>
      <c r="B7" s="224" t="s">
        <v>2</v>
      </c>
      <c r="C7" s="228">
        <v>24</v>
      </c>
      <c r="D7" s="256">
        <v>1</v>
      </c>
      <c r="E7" s="257">
        <f>D7*C7</f>
        <v>24</v>
      </c>
      <c r="F7" s="256">
        <v>2</v>
      </c>
      <c r="G7" s="258">
        <f>F7*C7</f>
        <v>48</v>
      </c>
      <c r="H7" s="259">
        <f>G7-E7</f>
        <v>24</v>
      </c>
      <c r="I7" s="272">
        <f>H7/E7</f>
        <v>1</v>
      </c>
      <c r="J7" t="s">
        <v>25</v>
      </c>
    </row>
    <row r="8" spans="1:10" ht="15" customHeight="1">
      <c r="A8" s="11"/>
      <c r="B8" s="121" t="s">
        <v>136</v>
      </c>
      <c r="C8" s="122">
        <v>24</v>
      </c>
      <c r="D8" s="252">
        <v>1</v>
      </c>
      <c r="E8" s="253">
        <f>D8*C8</f>
        <v>24</v>
      </c>
      <c r="F8" s="252">
        <v>2</v>
      </c>
      <c r="G8" s="254">
        <f>F8*C8</f>
        <v>48</v>
      </c>
      <c r="H8" s="255">
        <f>G8-E8</f>
        <v>24</v>
      </c>
      <c r="I8" s="273">
        <f>H8/E8</f>
        <v>1</v>
      </c>
    </row>
    <row r="9" spans="1:10" ht="15" customHeight="1" thickBot="1">
      <c r="A9" s="11"/>
      <c r="B9" s="224" t="s">
        <v>4</v>
      </c>
      <c r="C9" s="206">
        <v>24</v>
      </c>
      <c r="D9" s="256">
        <f>SUM(D7:D8)</f>
        <v>2</v>
      </c>
      <c r="E9" s="257">
        <f>D9*C9</f>
        <v>48</v>
      </c>
      <c r="F9" s="256">
        <f>SUM(F7:F8)</f>
        <v>4</v>
      </c>
      <c r="G9" s="258">
        <f>F9*C9</f>
        <v>96</v>
      </c>
      <c r="H9" s="259">
        <f>G9-E9</f>
        <v>48</v>
      </c>
      <c r="I9" s="274">
        <f>H9/E9</f>
        <v>1</v>
      </c>
    </row>
    <row r="10" spans="1:10" ht="9" customHeight="1" thickBot="1">
      <c r="A10" s="113"/>
      <c r="B10" s="247"/>
      <c r="C10" s="249"/>
      <c r="D10" s="248"/>
      <c r="E10" s="248"/>
      <c r="F10" s="115"/>
      <c r="G10" s="115"/>
      <c r="H10" s="115"/>
      <c r="I10" s="275"/>
    </row>
    <row r="11" spans="1:10" ht="15" customHeight="1">
      <c r="A11" s="17" t="s">
        <v>109</v>
      </c>
      <c r="B11" s="55" t="s">
        <v>26</v>
      </c>
      <c r="C11" s="290"/>
      <c r="D11" s="4"/>
      <c r="E11" s="6"/>
      <c r="F11" s="518"/>
      <c r="G11" s="133"/>
      <c r="H11" s="133"/>
      <c r="I11" s="517"/>
    </row>
    <row r="12" spans="1:10" ht="9" customHeight="1">
      <c r="A12" s="1"/>
      <c r="B12" s="55"/>
      <c r="C12" s="97"/>
      <c r="D12" s="4"/>
      <c r="E12" s="6"/>
      <c r="F12" s="518"/>
      <c r="G12" s="133"/>
      <c r="H12" s="133"/>
      <c r="I12" s="517"/>
    </row>
    <row r="13" spans="1:10" ht="13.5" customHeight="1">
      <c r="A13" s="1"/>
      <c r="B13" s="91" t="s">
        <v>110</v>
      </c>
      <c r="C13" s="330"/>
      <c r="D13" s="94"/>
      <c r="E13" s="520"/>
      <c r="F13" s="521"/>
      <c r="G13" s="522"/>
      <c r="H13" s="522"/>
      <c r="I13" s="524"/>
    </row>
    <row r="14" spans="1:10" ht="13.5" customHeight="1">
      <c r="A14" s="1"/>
      <c r="B14" s="92" t="s">
        <v>60</v>
      </c>
      <c r="C14" s="330">
        <v>24</v>
      </c>
      <c r="D14" s="336">
        <v>1</v>
      </c>
      <c r="E14" s="520">
        <f t="shared" ref="E14:E25" si="0">+D14*C14</f>
        <v>24</v>
      </c>
      <c r="F14" s="521">
        <v>2</v>
      </c>
      <c r="G14" s="522">
        <f>F14*C14</f>
        <v>48</v>
      </c>
      <c r="H14" s="534">
        <f t="shared" ref="H14:H25" si="1">G14-E14</f>
        <v>24</v>
      </c>
      <c r="I14" s="535">
        <f t="shared" ref="I14:I25" si="2">H14/E14</f>
        <v>1</v>
      </c>
    </row>
    <row r="15" spans="1:10" ht="13.5" customHeight="1">
      <c r="A15" s="1"/>
      <c r="B15" s="92" t="s">
        <v>11</v>
      </c>
      <c r="C15" s="330">
        <v>24</v>
      </c>
      <c r="D15" s="336">
        <v>1</v>
      </c>
      <c r="E15" s="520">
        <f t="shared" si="0"/>
        <v>24</v>
      </c>
      <c r="F15" s="521">
        <v>2</v>
      </c>
      <c r="G15" s="522">
        <f t="shared" ref="G15:G25" si="3">F15*C15</f>
        <v>48</v>
      </c>
      <c r="H15" s="534">
        <f t="shared" si="1"/>
        <v>24</v>
      </c>
      <c r="I15" s="535">
        <f t="shared" si="2"/>
        <v>1</v>
      </c>
    </row>
    <row r="16" spans="1:10" ht="13.5" customHeight="1">
      <c r="A16" s="1"/>
      <c r="B16" s="93" t="s">
        <v>68</v>
      </c>
      <c r="C16" s="330">
        <v>24</v>
      </c>
      <c r="D16" s="94">
        <v>1</v>
      </c>
      <c r="E16" s="520">
        <f t="shared" si="0"/>
        <v>24</v>
      </c>
      <c r="F16" s="521">
        <v>2</v>
      </c>
      <c r="G16" s="522">
        <f t="shared" si="3"/>
        <v>48</v>
      </c>
      <c r="H16" s="534">
        <f t="shared" si="1"/>
        <v>24</v>
      </c>
      <c r="I16" s="535">
        <f t="shared" si="2"/>
        <v>1</v>
      </c>
    </row>
    <row r="17" spans="1:9" ht="13.5" customHeight="1">
      <c r="A17" s="1"/>
      <c r="B17" s="359" t="s">
        <v>65</v>
      </c>
      <c r="C17" s="330">
        <v>24</v>
      </c>
      <c r="D17" s="94">
        <v>1</v>
      </c>
      <c r="E17" s="520">
        <f t="shared" si="0"/>
        <v>24</v>
      </c>
      <c r="F17" s="521">
        <v>2</v>
      </c>
      <c r="G17" s="522">
        <f t="shared" si="3"/>
        <v>48</v>
      </c>
      <c r="H17" s="534">
        <f t="shared" si="1"/>
        <v>24</v>
      </c>
      <c r="I17" s="535">
        <f t="shared" si="2"/>
        <v>1</v>
      </c>
    </row>
    <row r="18" spans="1:9" ht="13.5" customHeight="1">
      <c r="A18" s="1"/>
      <c r="B18" s="92" t="s">
        <v>12</v>
      </c>
      <c r="C18" s="330">
        <v>24</v>
      </c>
      <c r="D18" s="94">
        <v>1</v>
      </c>
      <c r="E18" s="520">
        <f t="shared" si="0"/>
        <v>24</v>
      </c>
      <c r="F18" s="521">
        <v>2</v>
      </c>
      <c r="G18" s="522">
        <f t="shared" si="3"/>
        <v>48</v>
      </c>
      <c r="H18" s="534">
        <f t="shared" si="1"/>
        <v>24</v>
      </c>
      <c r="I18" s="535">
        <f t="shared" si="2"/>
        <v>1</v>
      </c>
    </row>
    <row r="19" spans="1:9" ht="13.5" customHeight="1">
      <c r="A19" s="1"/>
      <c r="B19" s="92" t="s">
        <v>13</v>
      </c>
      <c r="C19" s="330">
        <v>2</v>
      </c>
      <c r="D19" s="94">
        <v>1</v>
      </c>
      <c r="E19" s="520">
        <f t="shared" si="0"/>
        <v>2</v>
      </c>
      <c r="F19" s="521">
        <v>2</v>
      </c>
      <c r="G19" s="522">
        <f t="shared" si="3"/>
        <v>4</v>
      </c>
      <c r="H19" s="534">
        <f t="shared" si="1"/>
        <v>2</v>
      </c>
      <c r="I19" s="535">
        <f t="shared" si="2"/>
        <v>1</v>
      </c>
    </row>
    <row r="20" spans="1:9" ht="13.5" customHeight="1">
      <c r="A20" s="1"/>
      <c r="B20" s="92" t="s">
        <v>66</v>
      </c>
      <c r="C20" s="330">
        <v>2</v>
      </c>
      <c r="D20" s="94">
        <v>1</v>
      </c>
      <c r="E20" s="520">
        <f t="shared" si="0"/>
        <v>2</v>
      </c>
      <c r="F20" s="521">
        <v>2</v>
      </c>
      <c r="G20" s="522">
        <f t="shared" si="3"/>
        <v>4</v>
      </c>
      <c r="H20" s="534">
        <f t="shared" si="1"/>
        <v>2</v>
      </c>
      <c r="I20" s="535">
        <f t="shared" si="2"/>
        <v>1</v>
      </c>
    </row>
    <row r="21" spans="1:9" s="477" customFormat="1" ht="10.8" customHeight="1">
      <c r="A21" s="1"/>
      <c r="B21" s="92" t="s">
        <v>61</v>
      </c>
      <c r="C21" s="330">
        <v>2</v>
      </c>
      <c r="D21" s="94">
        <v>1</v>
      </c>
      <c r="E21" s="520">
        <f t="shared" si="0"/>
        <v>2</v>
      </c>
      <c r="F21" s="521">
        <v>2</v>
      </c>
      <c r="G21" s="522">
        <f t="shared" si="3"/>
        <v>4</v>
      </c>
      <c r="H21" s="534">
        <f t="shared" si="1"/>
        <v>2</v>
      </c>
      <c r="I21" s="535">
        <f t="shared" si="2"/>
        <v>1</v>
      </c>
    </row>
    <row r="22" spans="1:9" s="477" customFormat="1" ht="13.5" customHeight="1">
      <c r="A22" s="1"/>
      <c r="B22" s="92" t="s">
        <v>62</v>
      </c>
      <c r="C22" s="330">
        <v>24</v>
      </c>
      <c r="D22" s="94">
        <v>1</v>
      </c>
      <c r="E22" s="520">
        <f t="shared" si="0"/>
        <v>24</v>
      </c>
      <c r="F22" s="521">
        <v>2</v>
      </c>
      <c r="G22" s="522">
        <f t="shared" si="3"/>
        <v>48</v>
      </c>
      <c r="H22" s="534">
        <f t="shared" si="1"/>
        <v>24</v>
      </c>
      <c r="I22" s="535">
        <f t="shared" si="2"/>
        <v>1</v>
      </c>
    </row>
    <row r="23" spans="1:9" ht="13.5" customHeight="1">
      <c r="A23" s="1"/>
      <c r="B23" s="92" t="s">
        <v>63</v>
      </c>
      <c r="C23" s="331">
        <v>24</v>
      </c>
      <c r="D23" s="95">
        <v>1</v>
      </c>
      <c r="E23" s="20">
        <f t="shared" si="0"/>
        <v>24</v>
      </c>
      <c r="F23" s="521">
        <v>2</v>
      </c>
      <c r="G23" s="522">
        <f t="shared" si="3"/>
        <v>48</v>
      </c>
      <c r="H23" s="534">
        <f t="shared" si="1"/>
        <v>24</v>
      </c>
      <c r="I23" s="535">
        <f t="shared" si="2"/>
        <v>1</v>
      </c>
    </row>
    <row r="24" spans="1:9" ht="13.5" customHeight="1">
      <c r="A24" s="1"/>
      <c r="B24" s="92" t="s">
        <v>64</v>
      </c>
      <c r="C24" s="332">
        <v>24</v>
      </c>
      <c r="D24" s="94">
        <v>1</v>
      </c>
      <c r="E24" s="21">
        <f t="shared" si="0"/>
        <v>24</v>
      </c>
      <c r="F24" s="521">
        <v>2</v>
      </c>
      <c r="G24" s="522">
        <f t="shared" si="3"/>
        <v>48</v>
      </c>
      <c r="H24" s="534">
        <f t="shared" si="1"/>
        <v>24</v>
      </c>
      <c r="I24" s="535">
        <f t="shared" si="2"/>
        <v>1</v>
      </c>
    </row>
    <row r="25" spans="1:9" ht="13.5" customHeight="1">
      <c r="A25" s="1"/>
      <c r="B25" s="82" t="s">
        <v>67</v>
      </c>
      <c r="C25" s="332">
        <v>24</v>
      </c>
      <c r="D25" s="94">
        <v>1</v>
      </c>
      <c r="E25" s="21">
        <f t="shared" si="0"/>
        <v>24</v>
      </c>
      <c r="F25" s="521">
        <v>2</v>
      </c>
      <c r="G25" s="522">
        <f t="shared" si="3"/>
        <v>48</v>
      </c>
      <c r="H25" s="534">
        <f t="shared" si="1"/>
        <v>24</v>
      </c>
      <c r="I25" s="535">
        <f t="shared" si="2"/>
        <v>1</v>
      </c>
    </row>
    <row r="26" spans="1:9" ht="13.5" customHeight="1">
      <c r="A26" s="1"/>
      <c r="B26" s="92" t="s">
        <v>29</v>
      </c>
      <c r="C26" s="332" t="s">
        <v>25</v>
      </c>
      <c r="D26" s="94" t="s">
        <v>25</v>
      </c>
      <c r="E26" s="21" t="s">
        <v>25</v>
      </c>
      <c r="F26" s="131" t="s">
        <v>25</v>
      </c>
      <c r="G26" s="522" t="s">
        <v>25</v>
      </c>
      <c r="H26" s="534" t="s">
        <v>25</v>
      </c>
      <c r="I26" s="535" t="s">
        <v>25</v>
      </c>
    </row>
    <row r="27" spans="1:9" ht="13.5" customHeight="1">
      <c r="A27" s="1"/>
      <c r="B27" s="483" t="s">
        <v>25</v>
      </c>
      <c r="C27" s="332">
        <v>24</v>
      </c>
      <c r="D27" s="94">
        <v>1</v>
      </c>
      <c r="E27" s="21">
        <f>+D27*C27</f>
        <v>24</v>
      </c>
      <c r="F27" s="521">
        <v>2</v>
      </c>
      <c r="G27" s="522">
        <f t="shared" ref="G27:G29" si="4">F27*C27</f>
        <v>48</v>
      </c>
      <c r="H27" s="534">
        <f>G27-E27</f>
        <v>24</v>
      </c>
      <c r="I27" s="535">
        <f>H27/E27</f>
        <v>1</v>
      </c>
    </row>
    <row r="28" spans="1:9" ht="13.5" customHeight="1">
      <c r="A28" s="1"/>
      <c r="B28" s="132"/>
      <c r="C28" s="333">
        <v>24</v>
      </c>
      <c r="D28" s="96">
        <v>1</v>
      </c>
      <c r="E28" s="41">
        <f>+D28*C28</f>
        <v>24</v>
      </c>
      <c r="F28" s="521">
        <v>2</v>
      </c>
      <c r="G28" s="522">
        <f t="shared" si="4"/>
        <v>48</v>
      </c>
      <c r="H28" s="534">
        <f>G28-E28</f>
        <v>24</v>
      </c>
      <c r="I28" s="535">
        <f>H28/E28</f>
        <v>1</v>
      </c>
    </row>
    <row r="29" spans="1:9" ht="13.5" customHeight="1">
      <c r="A29" s="1"/>
      <c r="B29" s="284"/>
      <c r="C29" s="333">
        <v>24</v>
      </c>
      <c r="D29" s="96">
        <v>1</v>
      </c>
      <c r="E29" s="41">
        <f>+D29*C29</f>
        <v>24</v>
      </c>
      <c r="F29" s="521">
        <v>2</v>
      </c>
      <c r="G29" s="522">
        <f t="shared" si="4"/>
        <v>48</v>
      </c>
      <c r="H29" s="534">
        <f>G29-E29</f>
        <v>24</v>
      </c>
      <c r="I29" s="535">
        <f>H29/E29</f>
        <v>1</v>
      </c>
    </row>
    <row r="30" spans="1:9" ht="13.5" customHeight="1">
      <c r="A30" s="1"/>
      <c r="B30" s="285" t="s">
        <v>147</v>
      </c>
      <c r="C30" s="291">
        <v>24</v>
      </c>
      <c r="D30" s="487" t="s">
        <v>148</v>
      </c>
      <c r="E30" s="58">
        <f>SUM(E14:E29)</f>
        <v>294</v>
      </c>
      <c r="F30" s="59">
        <f>G30/C30</f>
        <v>24.5</v>
      </c>
      <c r="G30" s="61">
        <f>SUM(G14:G29)</f>
        <v>588</v>
      </c>
      <c r="H30" s="72">
        <f>G30-E30</f>
        <v>294</v>
      </c>
      <c r="I30" s="277">
        <f>H30/E30</f>
        <v>1</v>
      </c>
    </row>
    <row r="31" spans="1:9" s="44" customFormat="1" ht="13.5" customHeight="1">
      <c r="A31" s="43"/>
      <c r="B31" s="286"/>
      <c r="C31" s="292"/>
      <c r="D31" s="42"/>
      <c r="E31" s="45"/>
      <c r="F31" s="42"/>
      <c r="G31" s="46"/>
      <c r="H31" s="73"/>
      <c r="I31" s="278"/>
    </row>
    <row r="32" spans="1:9" ht="13.5" customHeight="1">
      <c r="A32" s="1"/>
      <c r="B32" s="55" t="s">
        <v>107</v>
      </c>
      <c r="C32" s="97"/>
      <c r="D32" s="4"/>
      <c r="E32" s="6"/>
      <c r="F32" s="12"/>
      <c r="G32" s="13"/>
      <c r="H32" s="71"/>
      <c r="I32" s="279"/>
    </row>
    <row r="33" spans="1:10" ht="13.5" customHeight="1">
      <c r="A33" s="1"/>
      <c r="B33" s="92" t="s">
        <v>6</v>
      </c>
      <c r="C33" s="90">
        <v>24</v>
      </c>
      <c r="D33" s="23">
        <v>1</v>
      </c>
      <c r="E33" s="9">
        <f t="shared" ref="E33:E41" si="5">+D33*C33</f>
        <v>24</v>
      </c>
      <c r="F33" s="19">
        <v>2</v>
      </c>
      <c r="G33" s="8">
        <f t="shared" ref="G33:G41" si="6">F33*C33</f>
        <v>48</v>
      </c>
      <c r="H33" s="70">
        <f t="shared" ref="H33:H41" si="7">G33-E33</f>
        <v>24</v>
      </c>
      <c r="I33" s="276">
        <f t="shared" ref="I33:I41" si="8">H33/E33</f>
        <v>1</v>
      </c>
    </row>
    <row r="34" spans="1:10" ht="13.5" customHeight="1">
      <c r="A34" s="1"/>
      <c r="B34" s="92" t="s">
        <v>7</v>
      </c>
      <c r="C34" s="90">
        <v>24</v>
      </c>
      <c r="D34" s="94">
        <v>1</v>
      </c>
      <c r="E34" s="9">
        <f t="shared" si="5"/>
        <v>24</v>
      </c>
      <c r="F34" s="19">
        <v>2</v>
      </c>
      <c r="G34" s="8">
        <f t="shared" si="6"/>
        <v>48</v>
      </c>
      <c r="H34" s="70">
        <f t="shared" si="7"/>
        <v>24</v>
      </c>
      <c r="I34" s="276">
        <f t="shared" si="8"/>
        <v>1</v>
      </c>
    </row>
    <row r="35" spans="1:10" ht="13.5" customHeight="1">
      <c r="A35" s="1"/>
      <c r="B35" s="92" t="s">
        <v>8</v>
      </c>
      <c r="C35" s="90">
        <v>24</v>
      </c>
      <c r="D35" s="94">
        <v>1</v>
      </c>
      <c r="E35" s="9">
        <f t="shared" si="5"/>
        <v>24</v>
      </c>
      <c r="F35" s="19">
        <v>2</v>
      </c>
      <c r="G35" s="8">
        <f t="shared" si="6"/>
        <v>48</v>
      </c>
      <c r="H35" s="70">
        <f t="shared" si="7"/>
        <v>24</v>
      </c>
      <c r="I35" s="276">
        <f t="shared" si="8"/>
        <v>1</v>
      </c>
    </row>
    <row r="36" spans="1:10" ht="13.5" customHeight="1">
      <c r="A36" s="1"/>
      <c r="B36" s="92" t="s">
        <v>9</v>
      </c>
      <c r="C36" s="99">
        <v>24</v>
      </c>
      <c r="D36" s="94">
        <v>1</v>
      </c>
      <c r="E36" s="21">
        <f t="shared" si="5"/>
        <v>24</v>
      </c>
      <c r="F36" s="19">
        <v>2</v>
      </c>
      <c r="G36" s="8">
        <f t="shared" si="6"/>
        <v>48</v>
      </c>
      <c r="H36" s="70">
        <f t="shared" si="7"/>
        <v>24</v>
      </c>
      <c r="I36" s="276">
        <f t="shared" si="8"/>
        <v>1</v>
      </c>
    </row>
    <row r="37" spans="1:10" ht="13.5" customHeight="1">
      <c r="A37" s="1"/>
      <c r="B37" s="92" t="s">
        <v>10</v>
      </c>
      <c r="C37" s="90">
        <v>24</v>
      </c>
      <c r="D37" s="94">
        <v>1</v>
      </c>
      <c r="E37" s="9">
        <f t="shared" si="5"/>
        <v>24</v>
      </c>
      <c r="F37" s="19">
        <v>2</v>
      </c>
      <c r="G37" s="8">
        <f t="shared" si="6"/>
        <v>48</v>
      </c>
      <c r="H37" s="70">
        <f t="shared" si="7"/>
        <v>24</v>
      </c>
      <c r="I37" s="276">
        <f t="shared" si="8"/>
        <v>1</v>
      </c>
    </row>
    <row r="38" spans="1:10" ht="13.5" customHeight="1">
      <c r="A38" s="1"/>
      <c r="B38" s="92" t="s">
        <v>14</v>
      </c>
      <c r="C38" s="90">
        <v>24</v>
      </c>
      <c r="D38" s="94">
        <v>1</v>
      </c>
      <c r="E38" s="9">
        <f t="shared" si="5"/>
        <v>24</v>
      </c>
      <c r="F38" s="19">
        <v>2</v>
      </c>
      <c r="G38" s="8">
        <f t="shared" si="6"/>
        <v>48</v>
      </c>
      <c r="H38" s="70">
        <f t="shared" si="7"/>
        <v>24</v>
      </c>
      <c r="I38" s="276">
        <f t="shared" si="8"/>
        <v>1</v>
      </c>
    </row>
    <row r="39" spans="1:10" ht="13.5" customHeight="1">
      <c r="A39" s="1"/>
      <c r="B39" s="38" t="s">
        <v>79</v>
      </c>
      <c r="C39" s="98">
        <v>2</v>
      </c>
      <c r="D39" s="95">
        <v>1</v>
      </c>
      <c r="E39" s="20">
        <f t="shared" si="5"/>
        <v>2</v>
      </c>
      <c r="F39" s="19">
        <v>2</v>
      </c>
      <c r="G39" s="8">
        <f t="shared" si="6"/>
        <v>4</v>
      </c>
      <c r="H39" s="70">
        <f t="shared" si="7"/>
        <v>2</v>
      </c>
      <c r="I39" s="276">
        <f t="shared" si="8"/>
        <v>1</v>
      </c>
    </row>
    <row r="40" spans="1:10" ht="13.5" customHeight="1">
      <c r="A40" s="1"/>
      <c r="B40" s="92" t="s">
        <v>58</v>
      </c>
      <c r="C40" s="99">
        <v>24</v>
      </c>
      <c r="D40" s="94">
        <v>1</v>
      </c>
      <c r="E40" s="21">
        <f t="shared" si="5"/>
        <v>24</v>
      </c>
      <c r="F40" s="19">
        <v>2</v>
      </c>
      <c r="G40" s="8">
        <f t="shared" si="6"/>
        <v>48</v>
      </c>
      <c r="H40" s="70">
        <f t="shared" si="7"/>
        <v>24</v>
      </c>
      <c r="I40" s="276">
        <f t="shared" si="8"/>
        <v>1</v>
      </c>
    </row>
    <row r="41" spans="1:10" ht="13.5" customHeight="1">
      <c r="A41" s="1"/>
      <c r="B41" s="92" t="s">
        <v>23</v>
      </c>
      <c r="C41" s="90">
        <v>24</v>
      </c>
      <c r="D41" s="94">
        <v>1</v>
      </c>
      <c r="E41" s="9">
        <f t="shared" si="5"/>
        <v>24</v>
      </c>
      <c r="F41" s="19">
        <v>2</v>
      </c>
      <c r="G41" s="8">
        <f t="shared" si="6"/>
        <v>48</v>
      </c>
      <c r="H41" s="70">
        <f t="shared" si="7"/>
        <v>24</v>
      </c>
      <c r="I41" s="276">
        <f t="shared" si="8"/>
        <v>1</v>
      </c>
    </row>
    <row r="42" spans="1:10" ht="13.5" customHeight="1">
      <c r="A42" s="1"/>
      <c r="B42" s="38" t="s">
        <v>59</v>
      </c>
      <c r="C42" s="98" t="s">
        <v>25</v>
      </c>
      <c r="D42" s="95" t="s">
        <v>25</v>
      </c>
      <c r="E42" s="20" t="s">
        <v>25</v>
      </c>
      <c r="F42" s="22" t="s">
        <v>25</v>
      </c>
      <c r="G42" s="8" t="s">
        <v>25</v>
      </c>
      <c r="H42" s="70" t="s">
        <v>25</v>
      </c>
      <c r="I42" s="276" t="s">
        <v>25</v>
      </c>
      <c r="J42" t="s">
        <v>25</v>
      </c>
    </row>
    <row r="43" spans="1:10" ht="13.5" customHeight="1">
      <c r="A43" s="1"/>
      <c r="B43" s="92" t="s">
        <v>25</v>
      </c>
      <c r="C43" s="99">
        <v>24</v>
      </c>
      <c r="D43" s="94">
        <v>1</v>
      </c>
      <c r="E43" s="21">
        <f>+D43*C43</f>
        <v>24</v>
      </c>
      <c r="F43" s="19">
        <v>2</v>
      </c>
      <c r="G43" s="8">
        <f t="shared" ref="G43:G45" si="9">F43*C43</f>
        <v>48</v>
      </c>
      <c r="H43" s="70">
        <f>G43-E43</f>
        <v>24</v>
      </c>
      <c r="I43" s="276">
        <f>H43/E43</f>
        <v>1</v>
      </c>
    </row>
    <row r="44" spans="1:10" ht="13.5" customHeight="1">
      <c r="A44" s="1"/>
      <c r="B44" s="92" t="s">
        <v>25</v>
      </c>
      <c r="C44" s="90">
        <v>24</v>
      </c>
      <c r="D44" s="94">
        <v>1</v>
      </c>
      <c r="E44" s="9">
        <f>+D44*C44</f>
        <v>24</v>
      </c>
      <c r="F44" s="19">
        <v>2</v>
      </c>
      <c r="G44" s="8">
        <f t="shared" si="9"/>
        <v>48</v>
      </c>
      <c r="H44" s="70">
        <f>G44-E44</f>
        <v>24</v>
      </c>
      <c r="I44" s="276">
        <f>H44/E44</f>
        <v>1</v>
      </c>
    </row>
    <row r="45" spans="1:10" ht="13.5" customHeight="1">
      <c r="A45" s="1"/>
      <c r="B45" s="92" t="s">
        <v>25</v>
      </c>
      <c r="C45" s="99">
        <v>24</v>
      </c>
      <c r="D45" s="94">
        <v>1</v>
      </c>
      <c r="E45" s="21">
        <f>+D45*C45</f>
        <v>24</v>
      </c>
      <c r="F45" s="19">
        <v>2</v>
      </c>
      <c r="G45" s="8">
        <f t="shared" si="9"/>
        <v>48</v>
      </c>
      <c r="H45" s="70">
        <f>G45-E45</f>
        <v>24</v>
      </c>
      <c r="I45" s="276">
        <f>H45/E45</f>
        <v>1</v>
      </c>
    </row>
    <row r="46" spans="1:10" s="51" customFormat="1" ht="13.5" customHeight="1">
      <c r="A46" s="49"/>
      <c r="B46" s="287" t="s">
        <v>71</v>
      </c>
      <c r="C46" s="291">
        <v>24</v>
      </c>
      <c r="D46" s="59">
        <f>E46/C46</f>
        <v>11.083333333333334</v>
      </c>
      <c r="E46" s="58">
        <f>SUM(E33:E45)</f>
        <v>266</v>
      </c>
      <c r="F46" s="59">
        <f>G46/C46</f>
        <v>22.166666666666668</v>
      </c>
      <c r="G46" s="60">
        <f>SUM(G33:G45)</f>
        <v>532</v>
      </c>
      <c r="H46" s="74">
        <f>G46-E46</f>
        <v>266</v>
      </c>
      <c r="I46" s="277">
        <f>H46/E46</f>
        <v>1</v>
      </c>
    </row>
    <row r="47" spans="1:10" s="51" customFormat="1" ht="9" customHeight="1">
      <c r="A47" s="49"/>
      <c r="B47" s="288"/>
      <c r="C47" s="293"/>
      <c r="D47" s="48"/>
      <c r="E47" s="47"/>
      <c r="F47" s="48"/>
      <c r="G47" s="52"/>
      <c r="H47" s="75"/>
      <c r="I47" s="280"/>
    </row>
    <row r="48" spans="1:10" ht="15" customHeight="1" thickBot="1">
      <c r="A48" s="1"/>
      <c r="B48" s="226" t="s">
        <v>69</v>
      </c>
      <c r="C48" s="206">
        <v>24</v>
      </c>
      <c r="D48" s="289">
        <f>E48/C48</f>
        <v>23.333333333333332</v>
      </c>
      <c r="E48" s="261">
        <f>E30+E46</f>
        <v>560</v>
      </c>
      <c r="F48" s="262">
        <f>G48/C48</f>
        <v>46.666666666666664</v>
      </c>
      <c r="G48" s="263">
        <f>G30+G46</f>
        <v>1120</v>
      </c>
      <c r="H48" s="264">
        <f>G48-E48</f>
        <v>560</v>
      </c>
      <c r="I48" s="281">
        <f>H48/E48</f>
        <v>1</v>
      </c>
    </row>
    <row r="49" spans="1:11" ht="9" customHeight="1" thickBot="1">
      <c r="A49" s="113"/>
      <c r="B49" s="247"/>
      <c r="C49" s="249"/>
      <c r="D49" s="248"/>
      <c r="E49" s="248"/>
      <c r="F49" s="115"/>
      <c r="G49" s="115"/>
      <c r="H49" s="115"/>
      <c r="I49" s="275"/>
    </row>
    <row r="50" spans="1:11" ht="15" customHeight="1">
      <c r="A50" s="62" t="s">
        <v>15</v>
      </c>
      <c r="B50" s="294" t="s">
        <v>16</v>
      </c>
      <c r="C50" s="199">
        <v>24</v>
      </c>
      <c r="D50" s="289">
        <f>E50/C50</f>
        <v>24.333333333333332</v>
      </c>
      <c r="E50" s="265">
        <f>E7+E48</f>
        <v>584</v>
      </c>
      <c r="F50" s="262">
        <f>G50/C50</f>
        <v>48.666666666666664</v>
      </c>
      <c r="G50" s="266">
        <f>G7+G48</f>
        <v>1168</v>
      </c>
      <c r="H50" s="267">
        <f>G50-E50</f>
        <v>584</v>
      </c>
      <c r="I50" s="281">
        <f>H50/E50</f>
        <v>1</v>
      </c>
    </row>
    <row r="51" spans="1:11" ht="15" customHeight="1" thickBot="1">
      <c r="A51" s="63" t="s">
        <v>17</v>
      </c>
      <c r="B51" s="205" t="s">
        <v>18</v>
      </c>
      <c r="C51" s="206">
        <v>24</v>
      </c>
      <c r="D51" s="289">
        <f>E51/C51</f>
        <v>25.333333333333332</v>
      </c>
      <c r="E51" s="268">
        <f>E9+E48</f>
        <v>608</v>
      </c>
      <c r="F51" s="262">
        <f>G51/C51</f>
        <v>50.666666666666664</v>
      </c>
      <c r="G51" s="269">
        <f>G9+G48</f>
        <v>1216</v>
      </c>
      <c r="H51" s="270">
        <f>G51-E51</f>
        <v>608</v>
      </c>
      <c r="I51" s="282">
        <f>H51/E51</f>
        <v>1</v>
      </c>
      <c r="J51" t="s">
        <v>25</v>
      </c>
    </row>
    <row r="52" spans="1:11" ht="9" customHeight="1" thickBot="1">
      <c r="A52" s="113"/>
      <c r="B52" s="26"/>
      <c r="C52" s="26"/>
      <c r="D52" s="27"/>
      <c r="E52" s="27"/>
      <c r="F52" s="27"/>
      <c r="G52" s="27"/>
      <c r="H52" s="27"/>
      <c r="I52" s="283"/>
    </row>
    <row r="53" spans="1:11" ht="14.4">
      <c r="A53" s="28" t="s">
        <v>19</v>
      </c>
      <c r="B53" s="260" t="s">
        <v>86</v>
      </c>
      <c r="C53" s="108"/>
      <c r="D53" s="608" t="s">
        <v>20</v>
      </c>
      <c r="E53" s="609"/>
      <c r="F53" s="608" t="s">
        <v>21</v>
      </c>
      <c r="G53" s="611"/>
      <c r="H53" s="608"/>
      <c r="I53" s="640"/>
    </row>
    <row r="54" spans="1:11" ht="13.5" customHeight="1">
      <c r="A54" s="1"/>
      <c r="B54" s="107" t="s">
        <v>170</v>
      </c>
      <c r="C54" s="29"/>
      <c r="D54" s="582">
        <f>'UnderGrad&amp;GradPeerLimits'!B13</f>
        <v>11393</v>
      </c>
      <c r="E54" s="610"/>
      <c r="F54" s="582">
        <f>'UnderGrad&amp;GradPeerLimits'!D13</f>
        <v>26514</v>
      </c>
      <c r="G54" s="583"/>
      <c r="H54" s="582"/>
      <c r="I54" s="638"/>
    </row>
    <row r="55" spans="1:11" ht="13.5" customHeight="1">
      <c r="A55" s="1"/>
      <c r="B55" s="107" t="s">
        <v>171</v>
      </c>
      <c r="C55" s="85"/>
      <c r="D55" s="584">
        <f>G50</f>
        <v>1168</v>
      </c>
      <c r="E55" s="597"/>
      <c r="F55" s="584">
        <f>G51</f>
        <v>1216</v>
      </c>
      <c r="G55" s="597"/>
      <c r="H55" s="584"/>
      <c r="I55" s="638"/>
    </row>
    <row r="56" spans="1:11" ht="13.5" customHeight="1">
      <c r="A56" s="1"/>
      <c r="B56" s="107" t="s">
        <v>28</v>
      </c>
      <c r="C56" s="86"/>
      <c r="D56" s="584">
        <f>D54-D55</f>
        <v>10225</v>
      </c>
      <c r="E56" s="597"/>
      <c r="F56" s="584">
        <f>F54-F55</f>
        <v>25298</v>
      </c>
      <c r="G56" s="597"/>
      <c r="H56" s="584" t="s">
        <v>25</v>
      </c>
      <c r="I56" s="638"/>
    </row>
    <row r="57" spans="1:11" ht="13.5" customHeight="1">
      <c r="A57" s="1"/>
      <c r="B57" s="56" t="s">
        <v>27</v>
      </c>
      <c r="C57" s="91"/>
      <c r="D57" s="585">
        <f>D55/D54</f>
        <v>0.10251909066970948</v>
      </c>
      <c r="E57" s="613"/>
      <c r="F57" s="585">
        <f>F55/F54</f>
        <v>4.5862563174172137E-2</v>
      </c>
      <c r="G57" s="613"/>
      <c r="H57" s="585" t="s">
        <v>25</v>
      </c>
      <c r="I57" s="638"/>
    </row>
    <row r="58" spans="1:11" ht="13.5" customHeight="1" thickBot="1">
      <c r="A58" s="40"/>
      <c r="B58" s="64" t="s">
        <v>176</v>
      </c>
      <c r="C58" s="106"/>
      <c r="D58" s="602">
        <f>I50</f>
        <v>1</v>
      </c>
      <c r="E58" s="647"/>
      <c r="F58" s="586">
        <f>I51</f>
        <v>1</v>
      </c>
      <c r="G58" s="596"/>
      <c r="H58" s="586" t="s">
        <v>25</v>
      </c>
      <c r="I58" s="643"/>
    </row>
    <row r="59" spans="1:11" ht="15.6">
      <c r="A59" s="604" t="s">
        <v>101</v>
      </c>
      <c r="B59" s="604"/>
      <c r="C59" s="604"/>
      <c r="D59" s="604"/>
      <c r="E59" s="604"/>
      <c r="F59" s="604"/>
      <c r="G59" s="604"/>
      <c r="H59" s="604"/>
      <c r="I59" s="604"/>
      <c r="J59" s="127"/>
      <c r="K59" s="127"/>
    </row>
    <row r="60" spans="1:11" ht="30" customHeight="1">
      <c r="A60" s="580" t="s">
        <v>102</v>
      </c>
      <c r="B60" s="580"/>
      <c r="C60" s="580"/>
      <c r="D60" s="580"/>
      <c r="E60" s="580"/>
      <c r="F60" s="580"/>
      <c r="G60" s="580"/>
      <c r="H60" s="580"/>
      <c r="I60" s="580"/>
    </row>
    <row r="63" spans="1:11" ht="27.75" customHeight="1">
      <c r="J63" s="79"/>
      <c r="K63" s="79"/>
    </row>
    <row r="66" spans="4:4">
      <c r="D66" t="s">
        <v>25</v>
      </c>
    </row>
  </sheetData>
  <mergeCells count="26">
    <mergeCell ref="D58:E58"/>
    <mergeCell ref="F58:G58"/>
    <mergeCell ref="H58:I58"/>
    <mergeCell ref="H55:I55"/>
    <mergeCell ref="D56:E56"/>
    <mergeCell ref="F56:G56"/>
    <mergeCell ref="H56:I56"/>
    <mergeCell ref="D57:E57"/>
    <mergeCell ref="F57:G57"/>
    <mergeCell ref="H57:I57"/>
    <mergeCell ref="A3:A4"/>
    <mergeCell ref="A1:D1"/>
    <mergeCell ref="A60:I60"/>
    <mergeCell ref="D3:E3"/>
    <mergeCell ref="A59:I59"/>
    <mergeCell ref="D53:E53"/>
    <mergeCell ref="F3:I3"/>
    <mergeCell ref="B3:B4"/>
    <mergeCell ref="C3:C4"/>
    <mergeCell ref="F53:G53"/>
    <mergeCell ref="H53:I53"/>
    <mergeCell ref="D54:E54"/>
    <mergeCell ref="F54:G54"/>
    <mergeCell ref="H54:I54"/>
    <mergeCell ref="D55:E55"/>
    <mergeCell ref="F55:G55"/>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&amp;11Tuition and Mandatory Fee Request&amp;R&amp;"Times New Roman,Bold Italic"&amp;11Research University
Graduate</oddHeader>
    <oddFooter>&amp;L&amp;"Times New Roman,Italic"&amp;8&amp;D&amp;R&amp;"Times New Roman,Italic"&amp;8&amp;F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sheetPr>
  <dimension ref="A1:I63"/>
  <sheetViews>
    <sheetView showGridLines="0" topLeftCell="A31" zoomScaleNormal="100" workbookViewId="0">
      <selection activeCell="F54" sqref="F54:G54"/>
    </sheetView>
  </sheetViews>
  <sheetFormatPr defaultRowHeight="13.2"/>
  <cols>
    <col min="1" max="1" width="3.77734375" customWidth="1"/>
    <col min="2" max="2" width="50.77734375" customWidth="1"/>
    <col min="3" max="4" width="10.77734375" customWidth="1"/>
    <col min="5" max="5" width="12.77734375" customWidth="1"/>
    <col min="6" max="6" width="10.77734375" customWidth="1"/>
    <col min="7" max="7" width="12.77734375" customWidth="1"/>
    <col min="8" max="9" width="10.77734375" customWidth="1"/>
  </cols>
  <sheetData>
    <row r="1" spans="1:9" ht="21" customHeight="1">
      <c r="A1" s="547" t="s">
        <v>87</v>
      </c>
      <c r="B1" s="639"/>
      <c r="C1" s="639"/>
      <c r="D1" s="639"/>
      <c r="E1" s="217" t="s">
        <v>91</v>
      </c>
      <c r="F1" s="217"/>
      <c r="G1" s="217"/>
      <c r="H1" s="217"/>
      <c r="I1" s="34"/>
    </row>
    <row r="2" spans="1:9" ht="12" customHeight="1" thickBot="1"/>
    <row r="3" spans="1:9" ht="14.25" customHeight="1">
      <c r="A3" s="645" t="s">
        <v>0</v>
      </c>
      <c r="B3" s="598" t="s">
        <v>106</v>
      </c>
      <c r="C3" s="564" t="s">
        <v>73</v>
      </c>
      <c r="D3" s="548" t="s">
        <v>153</v>
      </c>
      <c r="E3" s="581"/>
      <c r="F3" s="548" t="s">
        <v>154</v>
      </c>
      <c r="G3" s="606"/>
      <c r="H3" s="607"/>
      <c r="I3" s="644"/>
    </row>
    <row r="4" spans="1:9" ht="42.75" customHeight="1" thickBot="1">
      <c r="A4" s="646"/>
      <c r="B4" s="599"/>
      <c r="C4" s="565"/>
      <c r="D4" s="33" t="s">
        <v>156</v>
      </c>
      <c r="E4" s="32" t="s">
        <v>81</v>
      </c>
      <c r="F4" s="103" t="s">
        <v>166</v>
      </c>
      <c r="G4" s="102" t="s">
        <v>81</v>
      </c>
      <c r="H4" s="102" t="s">
        <v>172</v>
      </c>
      <c r="I4" s="32" t="s">
        <v>173</v>
      </c>
    </row>
    <row r="5" spans="1:9" ht="15" customHeight="1">
      <c r="A5" s="1"/>
      <c r="B5" s="239" t="s">
        <v>105</v>
      </c>
      <c r="C5" s="250"/>
      <c r="D5" s="5"/>
      <c r="E5" s="6"/>
      <c r="F5" s="5"/>
      <c r="G5" s="5"/>
      <c r="H5" s="5"/>
      <c r="I5" s="6"/>
    </row>
    <row r="6" spans="1:9" ht="9" customHeight="1">
      <c r="A6" s="1"/>
      <c r="B6" s="246" t="s">
        <v>25</v>
      </c>
      <c r="C6" s="251"/>
      <c r="D6" s="71"/>
      <c r="E6" s="271"/>
      <c r="F6" s="71"/>
      <c r="G6" s="71"/>
      <c r="H6" s="71"/>
      <c r="I6" s="271"/>
    </row>
    <row r="7" spans="1:9" ht="15" customHeight="1">
      <c r="A7" s="11"/>
      <c r="B7" s="224" t="s">
        <v>2</v>
      </c>
      <c r="C7" s="228">
        <v>24</v>
      </c>
      <c r="D7" s="256">
        <v>1</v>
      </c>
      <c r="E7" s="257">
        <f>D7*C7</f>
        <v>24</v>
      </c>
      <c r="F7" s="256">
        <v>2</v>
      </c>
      <c r="G7" s="258">
        <f>F7*C7</f>
        <v>48</v>
      </c>
      <c r="H7" s="259">
        <f>G7-E7</f>
        <v>24</v>
      </c>
      <c r="I7" s="272">
        <f>H7/E7</f>
        <v>1</v>
      </c>
    </row>
    <row r="8" spans="1:9" ht="15" customHeight="1">
      <c r="A8" s="11"/>
      <c r="B8" s="121" t="s">
        <v>136</v>
      </c>
      <c r="C8" s="122">
        <v>24</v>
      </c>
      <c r="D8" s="252">
        <v>1</v>
      </c>
      <c r="E8" s="253">
        <f>D8*C8</f>
        <v>24</v>
      </c>
      <c r="F8" s="252">
        <v>2</v>
      </c>
      <c r="G8" s="254">
        <f>F8*C8</f>
        <v>48</v>
      </c>
      <c r="H8" s="255">
        <f>G8-E8</f>
        <v>24</v>
      </c>
      <c r="I8" s="273">
        <f>H8/E8</f>
        <v>1</v>
      </c>
    </row>
    <row r="9" spans="1:9" ht="15" customHeight="1" thickBot="1">
      <c r="A9" s="11"/>
      <c r="B9" s="224" t="s">
        <v>4</v>
      </c>
      <c r="C9" s="206">
        <v>24</v>
      </c>
      <c r="D9" s="256">
        <f>SUM(D7:D8)</f>
        <v>2</v>
      </c>
      <c r="E9" s="257">
        <f>D9*C9</f>
        <v>48</v>
      </c>
      <c r="F9" s="256">
        <f>SUM(F7:F8)</f>
        <v>4</v>
      </c>
      <c r="G9" s="258">
        <f>F9*C9</f>
        <v>96</v>
      </c>
      <c r="H9" s="259">
        <f>G9-E9</f>
        <v>48</v>
      </c>
      <c r="I9" s="274">
        <f>H9/E9</f>
        <v>1</v>
      </c>
    </row>
    <row r="10" spans="1:9" ht="9" customHeight="1" thickBot="1">
      <c r="A10" s="113"/>
      <c r="B10" s="247"/>
      <c r="C10" s="249"/>
      <c r="D10" s="248"/>
      <c r="E10" s="248"/>
      <c r="F10" s="115"/>
      <c r="G10" s="115"/>
      <c r="H10" s="115"/>
      <c r="I10" s="275"/>
    </row>
    <row r="11" spans="1:9" ht="15" customHeight="1">
      <c r="A11" s="645" t="s">
        <v>5</v>
      </c>
      <c r="B11" s="55" t="s">
        <v>26</v>
      </c>
      <c r="C11" s="290"/>
      <c r="D11" s="4"/>
      <c r="E11" s="6"/>
      <c r="F11" s="518"/>
      <c r="G11" s="133"/>
      <c r="H11" s="133"/>
      <c r="I11" s="517"/>
    </row>
    <row r="12" spans="1:9" ht="9" customHeight="1" thickBot="1">
      <c r="A12" s="646"/>
      <c r="B12" s="55"/>
      <c r="C12" s="97"/>
      <c r="D12" s="4"/>
      <c r="E12" s="6"/>
      <c r="F12" s="518"/>
      <c r="G12" s="133"/>
      <c r="H12" s="133"/>
      <c r="I12" s="517"/>
    </row>
    <row r="13" spans="1:9" ht="13.5" customHeight="1">
      <c r="A13" s="1"/>
      <c r="B13" s="91" t="s">
        <v>110</v>
      </c>
      <c r="C13" s="330"/>
      <c r="D13" s="94"/>
      <c r="E13" s="520"/>
      <c r="F13" s="521"/>
      <c r="G13" s="522"/>
      <c r="H13" s="522"/>
      <c r="I13" s="524"/>
    </row>
    <row r="14" spans="1:9" ht="13.5" customHeight="1">
      <c r="A14" s="1"/>
      <c r="B14" s="92" t="s">
        <v>60</v>
      </c>
      <c r="C14" s="330">
        <v>24</v>
      </c>
      <c r="D14" s="336">
        <v>1</v>
      </c>
      <c r="E14" s="520">
        <f t="shared" ref="E14:E25" si="0">+D14*C14</f>
        <v>24</v>
      </c>
      <c r="F14" s="521">
        <v>2</v>
      </c>
      <c r="G14" s="522">
        <f>F14*C14</f>
        <v>48</v>
      </c>
      <c r="H14" s="534">
        <f t="shared" ref="H14:H25" si="1">G14-E14</f>
        <v>24</v>
      </c>
      <c r="I14" s="535">
        <f t="shared" ref="I14:I25" si="2">H14/E14</f>
        <v>1</v>
      </c>
    </row>
    <row r="15" spans="1:9" ht="13.5" customHeight="1">
      <c r="A15" s="1"/>
      <c r="B15" s="92" t="s">
        <v>11</v>
      </c>
      <c r="C15" s="330">
        <v>24</v>
      </c>
      <c r="D15" s="336">
        <v>1</v>
      </c>
      <c r="E15" s="520">
        <f t="shared" si="0"/>
        <v>24</v>
      </c>
      <c r="F15" s="521">
        <v>2</v>
      </c>
      <c r="G15" s="522">
        <f t="shared" ref="G15:G25" si="3">F15*C15</f>
        <v>48</v>
      </c>
      <c r="H15" s="534">
        <f t="shared" si="1"/>
        <v>24</v>
      </c>
      <c r="I15" s="535">
        <f t="shared" si="2"/>
        <v>1</v>
      </c>
    </row>
    <row r="16" spans="1:9" ht="13.5" customHeight="1">
      <c r="A16" s="1"/>
      <c r="B16" s="93" t="s">
        <v>68</v>
      </c>
      <c r="C16" s="330">
        <v>24</v>
      </c>
      <c r="D16" s="94">
        <v>1</v>
      </c>
      <c r="E16" s="520">
        <f t="shared" si="0"/>
        <v>24</v>
      </c>
      <c r="F16" s="521">
        <v>2</v>
      </c>
      <c r="G16" s="522">
        <f t="shared" si="3"/>
        <v>48</v>
      </c>
      <c r="H16" s="534">
        <f t="shared" si="1"/>
        <v>24</v>
      </c>
      <c r="I16" s="535">
        <f t="shared" si="2"/>
        <v>1</v>
      </c>
    </row>
    <row r="17" spans="1:9" ht="13.5" customHeight="1">
      <c r="A17" s="1"/>
      <c r="B17" s="359" t="s">
        <v>65</v>
      </c>
      <c r="C17" s="330">
        <v>24</v>
      </c>
      <c r="D17" s="94">
        <v>1</v>
      </c>
      <c r="E17" s="520">
        <f t="shared" si="0"/>
        <v>24</v>
      </c>
      <c r="F17" s="521">
        <v>2</v>
      </c>
      <c r="G17" s="522">
        <f t="shared" si="3"/>
        <v>48</v>
      </c>
      <c r="H17" s="534">
        <f t="shared" si="1"/>
        <v>24</v>
      </c>
      <c r="I17" s="535">
        <f t="shared" si="2"/>
        <v>1</v>
      </c>
    </row>
    <row r="18" spans="1:9" ht="13.5" customHeight="1">
      <c r="A18" s="1"/>
      <c r="B18" s="92" t="s">
        <v>12</v>
      </c>
      <c r="C18" s="330">
        <v>24</v>
      </c>
      <c r="D18" s="94">
        <v>1</v>
      </c>
      <c r="E18" s="520">
        <f t="shared" si="0"/>
        <v>24</v>
      </c>
      <c r="F18" s="521">
        <v>2</v>
      </c>
      <c r="G18" s="522">
        <f t="shared" si="3"/>
        <v>48</v>
      </c>
      <c r="H18" s="534">
        <f t="shared" si="1"/>
        <v>24</v>
      </c>
      <c r="I18" s="535">
        <f t="shared" si="2"/>
        <v>1</v>
      </c>
    </row>
    <row r="19" spans="1:9" ht="13.5" customHeight="1">
      <c r="A19" s="1"/>
      <c r="B19" s="92" t="s">
        <v>13</v>
      </c>
      <c r="C19" s="330">
        <v>2</v>
      </c>
      <c r="D19" s="94">
        <v>1</v>
      </c>
      <c r="E19" s="520">
        <f t="shared" si="0"/>
        <v>2</v>
      </c>
      <c r="F19" s="521">
        <v>2</v>
      </c>
      <c r="G19" s="522">
        <f t="shared" si="3"/>
        <v>4</v>
      </c>
      <c r="H19" s="534">
        <f t="shared" si="1"/>
        <v>2</v>
      </c>
      <c r="I19" s="535">
        <f t="shared" si="2"/>
        <v>1</v>
      </c>
    </row>
    <row r="20" spans="1:9" ht="13.5" customHeight="1">
      <c r="A20" s="1"/>
      <c r="B20" s="92" t="s">
        <v>66</v>
      </c>
      <c r="C20" s="330">
        <v>2</v>
      </c>
      <c r="D20" s="94">
        <v>1</v>
      </c>
      <c r="E20" s="520">
        <f t="shared" si="0"/>
        <v>2</v>
      </c>
      <c r="F20" s="521">
        <v>2</v>
      </c>
      <c r="G20" s="522">
        <f t="shared" si="3"/>
        <v>4</v>
      </c>
      <c r="H20" s="534">
        <f t="shared" si="1"/>
        <v>2</v>
      </c>
      <c r="I20" s="535">
        <f t="shared" si="2"/>
        <v>1</v>
      </c>
    </row>
    <row r="21" spans="1:9" s="477" customFormat="1" ht="10.8" customHeight="1">
      <c r="A21" s="1"/>
      <c r="B21" s="92" t="s">
        <v>61</v>
      </c>
      <c r="C21" s="330">
        <v>2</v>
      </c>
      <c r="D21" s="94">
        <v>1</v>
      </c>
      <c r="E21" s="520">
        <f t="shared" si="0"/>
        <v>2</v>
      </c>
      <c r="F21" s="521">
        <v>2</v>
      </c>
      <c r="G21" s="522">
        <f t="shared" si="3"/>
        <v>4</v>
      </c>
      <c r="H21" s="534">
        <f t="shared" si="1"/>
        <v>2</v>
      </c>
      <c r="I21" s="535">
        <f t="shared" si="2"/>
        <v>1</v>
      </c>
    </row>
    <row r="22" spans="1:9" s="477" customFormat="1" ht="13.5" customHeight="1">
      <c r="A22" s="1"/>
      <c r="B22" s="92" t="s">
        <v>62</v>
      </c>
      <c r="C22" s="330">
        <v>24</v>
      </c>
      <c r="D22" s="94">
        <v>1</v>
      </c>
      <c r="E22" s="520">
        <f t="shared" si="0"/>
        <v>24</v>
      </c>
      <c r="F22" s="521">
        <v>2</v>
      </c>
      <c r="G22" s="522">
        <f t="shared" si="3"/>
        <v>48</v>
      </c>
      <c r="H22" s="534">
        <f t="shared" si="1"/>
        <v>24</v>
      </c>
      <c r="I22" s="535">
        <f t="shared" si="2"/>
        <v>1</v>
      </c>
    </row>
    <row r="23" spans="1:9" ht="13.5" customHeight="1">
      <c r="A23" s="1"/>
      <c r="B23" s="92" t="s">
        <v>63</v>
      </c>
      <c r="C23" s="331">
        <v>24</v>
      </c>
      <c r="D23" s="95">
        <v>1</v>
      </c>
      <c r="E23" s="20">
        <f t="shared" si="0"/>
        <v>24</v>
      </c>
      <c r="F23" s="521">
        <v>2</v>
      </c>
      <c r="G23" s="522">
        <f t="shared" si="3"/>
        <v>48</v>
      </c>
      <c r="H23" s="534">
        <f t="shared" si="1"/>
        <v>24</v>
      </c>
      <c r="I23" s="535">
        <f t="shared" si="2"/>
        <v>1</v>
      </c>
    </row>
    <row r="24" spans="1:9" ht="13.5" customHeight="1">
      <c r="A24" s="1"/>
      <c r="B24" s="92" t="s">
        <v>64</v>
      </c>
      <c r="C24" s="332">
        <v>24</v>
      </c>
      <c r="D24" s="94">
        <v>1</v>
      </c>
      <c r="E24" s="21">
        <f t="shared" si="0"/>
        <v>24</v>
      </c>
      <c r="F24" s="521">
        <v>2</v>
      </c>
      <c r="G24" s="522">
        <f t="shared" si="3"/>
        <v>48</v>
      </c>
      <c r="H24" s="534">
        <f t="shared" si="1"/>
        <v>24</v>
      </c>
      <c r="I24" s="535">
        <f t="shared" si="2"/>
        <v>1</v>
      </c>
    </row>
    <row r="25" spans="1:9" ht="13.5" customHeight="1">
      <c r="A25" s="1"/>
      <c r="B25" s="82" t="s">
        <v>67</v>
      </c>
      <c r="C25" s="332">
        <v>24</v>
      </c>
      <c r="D25" s="94">
        <v>1</v>
      </c>
      <c r="E25" s="21">
        <f t="shared" si="0"/>
        <v>24</v>
      </c>
      <c r="F25" s="521">
        <v>2</v>
      </c>
      <c r="G25" s="522">
        <f t="shared" si="3"/>
        <v>48</v>
      </c>
      <c r="H25" s="534">
        <f t="shared" si="1"/>
        <v>24</v>
      </c>
      <c r="I25" s="535">
        <f t="shared" si="2"/>
        <v>1</v>
      </c>
    </row>
    <row r="26" spans="1:9" ht="13.5" customHeight="1">
      <c r="A26" s="1"/>
      <c r="B26" s="92" t="s">
        <v>29</v>
      </c>
      <c r="C26" s="332" t="s">
        <v>25</v>
      </c>
      <c r="D26" s="94" t="s">
        <v>25</v>
      </c>
      <c r="E26" s="21" t="s">
        <v>25</v>
      </c>
      <c r="F26" s="131" t="s">
        <v>25</v>
      </c>
      <c r="G26" s="522" t="s">
        <v>25</v>
      </c>
      <c r="H26" s="534" t="s">
        <v>25</v>
      </c>
      <c r="I26" s="535" t="s">
        <v>25</v>
      </c>
    </row>
    <row r="27" spans="1:9" ht="13.5" customHeight="1">
      <c r="A27" s="1"/>
      <c r="B27" s="483" t="s">
        <v>25</v>
      </c>
      <c r="C27" s="332">
        <v>24</v>
      </c>
      <c r="D27" s="94">
        <v>1</v>
      </c>
      <c r="E27" s="21">
        <f>+D27*C27</f>
        <v>24</v>
      </c>
      <c r="F27" s="521">
        <v>2</v>
      </c>
      <c r="G27" s="522">
        <f t="shared" ref="G27:G29" si="4">F27*C27</f>
        <v>48</v>
      </c>
      <c r="H27" s="534">
        <f>G27-E27</f>
        <v>24</v>
      </c>
      <c r="I27" s="535">
        <f>H27/E27</f>
        <v>1</v>
      </c>
    </row>
    <row r="28" spans="1:9" ht="13.5" customHeight="1">
      <c r="A28" s="1"/>
      <c r="B28" s="132"/>
      <c r="C28" s="333">
        <v>24</v>
      </c>
      <c r="D28" s="96">
        <v>1</v>
      </c>
      <c r="E28" s="41">
        <f>+D28*C28</f>
        <v>24</v>
      </c>
      <c r="F28" s="521">
        <v>2</v>
      </c>
      <c r="G28" s="522">
        <f t="shared" si="4"/>
        <v>48</v>
      </c>
      <c r="H28" s="534">
        <f>G28-E28</f>
        <v>24</v>
      </c>
      <c r="I28" s="535">
        <f>H28/E28</f>
        <v>1</v>
      </c>
    </row>
    <row r="29" spans="1:9" ht="13.5" customHeight="1">
      <c r="A29" s="1"/>
      <c r="B29" s="284"/>
      <c r="C29" s="333">
        <v>24</v>
      </c>
      <c r="D29" s="96">
        <v>1</v>
      </c>
      <c r="E29" s="41">
        <f>+D29*C29</f>
        <v>24</v>
      </c>
      <c r="F29" s="521">
        <v>2</v>
      </c>
      <c r="G29" s="522">
        <f t="shared" si="4"/>
        <v>48</v>
      </c>
      <c r="H29" s="534">
        <f>G29-E29</f>
        <v>24</v>
      </c>
      <c r="I29" s="535">
        <f>H29/E29</f>
        <v>1</v>
      </c>
    </row>
    <row r="30" spans="1:9" ht="13.5" customHeight="1">
      <c r="A30" s="1"/>
      <c r="B30" s="285" t="s">
        <v>70</v>
      </c>
      <c r="C30" s="291">
        <v>24</v>
      </c>
      <c r="D30" s="59">
        <f>E30/C30</f>
        <v>12.25</v>
      </c>
      <c r="E30" s="58">
        <f>SUM(E14:E29)</f>
        <v>294</v>
      </c>
      <c r="F30" s="59">
        <f>G30/C30</f>
        <v>24.5</v>
      </c>
      <c r="G30" s="61">
        <f>SUM(G14:G29)</f>
        <v>588</v>
      </c>
      <c r="H30" s="72">
        <f>G30-E30</f>
        <v>294</v>
      </c>
      <c r="I30" s="277">
        <f>H30/E30</f>
        <v>1</v>
      </c>
    </row>
    <row r="31" spans="1:9" s="44" customFormat="1" ht="13.5" customHeight="1">
      <c r="A31" s="43"/>
      <c r="B31" s="286"/>
      <c r="C31" s="292"/>
      <c r="D31" s="42"/>
      <c r="E31" s="45"/>
      <c r="F31" s="42"/>
      <c r="G31" s="46"/>
      <c r="H31" s="73"/>
      <c r="I31" s="278"/>
    </row>
    <row r="32" spans="1:9" ht="13.5" customHeight="1">
      <c r="A32" s="1"/>
      <c r="B32" s="55" t="s">
        <v>107</v>
      </c>
      <c r="C32" s="97"/>
      <c r="D32" s="4"/>
      <c r="E32" s="6"/>
      <c r="F32" s="12"/>
      <c r="G32" s="13"/>
      <c r="H32" s="71"/>
      <c r="I32" s="279"/>
    </row>
    <row r="33" spans="1:9" ht="13.5" customHeight="1">
      <c r="A33" s="1"/>
      <c r="B33" s="92" t="s">
        <v>6</v>
      </c>
      <c r="C33" s="90">
        <v>24</v>
      </c>
      <c r="D33" s="23">
        <v>1</v>
      </c>
      <c r="E33" s="9">
        <f t="shared" ref="E33:E41" si="5">+D33*C33</f>
        <v>24</v>
      </c>
      <c r="F33" s="19">
        <v>2</v>
      </c>
      <c r="G33" s="8">
        <f t="shared" ref="G33:G41" si="6">F33*C33</f>
        <v>48</v>
      </c>
      <c r="H33" s="70">
        <f t="shared" ref="H33:H41" si="7">G33-E33</f>
        <v>24</v>
      </c>
      <c r="I33" s="276">
        <f t="shared" ref="I33:I41" si="8">H33/E33</f>
        <v>1</v>
      </c>
    </row>
    <row r="34" spans="1:9" ht="13.5" customHeight="1">
      <c r="A34" s="1"/>
      <c r="B34" s="92" t="s">
        <v>7</v>
      </c>
      <c r="C34" s="90">
        <v>24</v>
      </c>
      <c r="D34" s="94">
        <v>1</v>
      </c>
      <c r="E34" s="9">
        <f t="shared" si="5"/>
        <v>24</v>
      </c>
      <c r="F34" s="19">
        <v>2</v>
      </c>
      <c r="G34" s="8">
        <f t="shared" si="6"/>
        <v>48</v>
      </c>
      <c r="H34" s="70">
        <f t="shared" si="7"/>
        <v>24</v>
      </c>
      <c r="I34" s="276">
        <f t="shared" si="8"/>
        <v>1</v>
      </c>
    </row>
    <row r="35" spans="1:9" ht="13.5" customHeight="1">
      <c r="A35" s="1"/>
      <c r="B35" s="92" t="s">
        <v>8</v>
      </c>
      <c r="C35" s="90">
        <v>24</v>
      </c>
      <c r="D35" s="94">
        <v>1</v>
      </c>
      <c r="E35" s="9">
        <f t="shared" si="5"/>
        <v>24</v>
      </c>
      <c r="F35" s="19">
        <v>2</v>
      </c>
      <c r="G35" s="8">
        <f t="shared" si="6"/>
        <v>48</v>
      </c>
      <c r="H35" s="70">
        <f t="shared" si="7"/>
        <v>24</v>
      </c>
      <c r="I35" s="276">
        <f t="shared" si="8"/>
        <v>1</v>
      </c>
    </row>
    <row r="36" spans="1:9" ht="13.5" customHeight="1">
      <c r="A36" s="1"/>
      <c r="B36" s="92" t="s">
        <v>9</v>
      </c>
      <c r="C36" s="99">
        <v>24</v>
      </c>
      <c r="D36" s="94">
        <v>1</v>
      </c>
      <c r="E36" s="21">
        <f t="shared" si="5"/>
        <v>24</v>
      </c>
      <c r="F36" s="19">
        <v>2</v>
      </c>
      <c r="G36" s="8">
        <f t="shared" si="6"/>
        <v>48</v>
      </c>
      <c r="H36" s="70">
        <f t="shared" si="7"/>
        <v>24</v>
      </c>
      <c r="I36" s="276">
        <f t="shared" si="8"/>
        <v>1</v>
      </c>
    </row>
    <row r="37" spans="1:9" ht="13.5" customHeight="1">
      <c r="A37" s="1"/>
      <c r="B37" s="92" t="s">
        <v>10</v>
      </c>
      <c r="C37" s="90">
        <v>24</v>
      </c>
      <c r="D37" s="94">
        <v>1</v>
      </c>
      <c r="E37" s="9">
        <f t="shared" si="5"/>
        <v>24</v>
      </c>
      <c r="F37" s="19">
        <v>2</v>
      </c>
      <c r="G37" s="8">
        <f t="shared" si="6"/>
        <v>48</v>
      </c>
      <c r="H37" s="70">
        <f t="shared" si="7"/>
        <v>24</v>
      </c>
      <c r="I37" s="276">
        <f t="shared" si="8"/>
        <v>1</v>
      </c>
    </row>
    <row r="38" spans="1:9" ht="13.5" customHeight="1">
      <c r="A38" s="1"/>
      <c r="B38" s="92" t="s">
        <v>14</v>
      </c>
      <c r="C38" s="90">
        <v>24</v>
      </c>
      <c r="D38" s="94">
        <v>1</v>
      </c>
      <c r="E38" s="9">
        <f t="shared" si="5"/>
        <v>24</v>
      </c>
      <c r="F38" s="19">
        <v>2</v>
      </c>
      <c r="G38" s="8">
        <f t="shared" si="6"/>
        <v>48</v>
      </c>
      <c r="H38" s="70">
        <f t="shared" si="7"/>
        <v>24</v>
      </c>
      <c r="I38" s="276">
        <f t="shared" si="8"/>
        <v>1</v>
      </c>
    </row>
    <row r="39" spans="1:9" ht="13.5" customHeight="1">
      <c r="A39" s="1"/>
      <c r="B39" s="38" t="s">
        <v>79</v>
      </c>
      <c r="C39" s="98">
        <v>2</v>
      </c>
      <c r="D39" s="95">
        <v>1</v>
      </c>
      <c r="E39" s="20">
        <f t="shared" si="5"/>
        <v>2</v>
      </c>
      <c r="F39" s="19">
        <v>2</v>
      </c>
      <c r="G39" s="8">
        <f t="shared" si="6"/>
        <v>4</v>
      </c>
      <c r="H39" s="70">
        <f t="shared" si="7"/>
        <v>2</v>
      </c>
      <c r="I39" s="276">
        <f t="shared" si="8"/>
        <v>1</v>
      </c>
    </row>
    <row r="40" spans="1:9" ht="13.5" customHeight="1">
      <c r="A40" s="1"/>
      <c r="B40" s="92" t="s">
        <v>58</v>
      </c>
      <c r="C40" s="99">
        <v>24</v>
      </c>
      <c r="D40" s="94">
        <v>1</v>
      </c>
      <c r="E40" s="21">
        <f t="shared" si="5"/>
        <v>24</v>
      </c>
      <c r="F40" s="19">
        <v>2</v>
      </c>
      <c r="G40" s="8">
        <f t="shared" si="6"/>
        <v>48</v>
      </c>
      <c r="H40" s="70">
        <f t="shared" si="7"/>
        <v>24</v>
      </c>
      <c r="I40" s="276">
        <f t="shared" si="8"/>
        <v>1</v>
      </c>
    </row>
    <row r="41" spans="1:9" ht="13.5" customHeight="1">
      <c r="A41" s="1"/>
      <c r="B41" s="92" t="s">
        <v>23</v>
      </c>
      <c r="C41" s="90">
        <v>24</v>
      </c>
      <c r="D41" s="94">
        <v>1</v>
      </c>
      <c r="E41" s="9">
        <f t="shared" si="5"/>
        <v>24</v>
      </c>
      <c r="F41" s="19">
        <v>2</v>
      </c>
      <c r="G41" s="8">
        <f t="shared" si="6"/>
        <v>48</v>
      </c>
      <c r="H41" s="70">
        <f t="shared" si="7"/>
        <v>24</v>
      </c>
      <c r="I41" s="276">
        <f t="shared" si="8"/>
        <v>1</v>
      </c>
    </row>
    <row r="42" spans="1:9" ht="13.5" customHeight="1">
      <c r="A42" s="1"/>
      <c r="B42" s="38" t="s">
        <v>59</v>
      </c>
      <c r="C42" s="98" t="s">
        <v>25</v>
      </c>
      <c r="D42" s="95" t="s">
        <v>25</v>
      </c>
      <c r="E42" s="20" t="s">
        <v>25</v>
      </c>
      <c r="F42" s="22" t="s">
        <v>25</v>
      </c>
      <c r="G42" s="8" t="s">
        <v>25</v>
      </c>
      <c r="H42" s="70" t="s">
        <v>25</v>
      </c>
      <c r="I42" s="276" t="s">
        <v>25</v>
      </c>
    </row>
    <row r="43" spans="1:9" ht="13.5" customHeight="1">
      <c r="A43" s="1"/>
      <c r="B43" s="92" t="s">
        <v>25</v>
      </c>
      <c r="C43" s="99">
        <v>24</v>
      </c>
      <c r="D43" s="94">
        <v>1</v>
      </c>
      <c r="E43" s="21">
        <f>+D43*C43</f>
        <v>24</v>
      </c>
      <c r="F43" s="19">
        <v>2</v>
      </c>
      <c r="G43" s="8">
        <f t="shared" ref="G43:G45" si="9">F43*C43</f>
        <v>48</v>
      </c>
      <c r="H43" s="70">
        <f>G43-E43</f>
        <v>24</v>
      </c>
      <c r="I43" s="276">
        <f>H43/E43</f>
        <v>1</v>
      </c>
    </row>
    <row r="44" spans="1:9" ht="13.5" customHeight="1">
      <c r="A44" s="1"/>
      <c r="B44" s="92" t="s">
        <v>25</v>
      </c>
      <c r="C44" s="90">
        <v>24</v>
      </c>
      <c r="D44" s="94">
        <v>1</v>
      </c>
      <c r="E44" s="9">
        <f>+D44*C44</f>
        <v>24</v>
      </c>
      <c r="F44" s="19">
        <v>2</v>
      </c>
      <c r="G44" s="8">
        <f t="shared" si="9"/>
        <v>48</v>
      </c>
      <c r="H44" s="70">
        <f>G44-E44</f>
        <v>24</v>
      </c>
      <c r="I44" s="276">
        <f>H44/E44</f>
        <v>1</v>
      </c>
    </row>
    <row r="45" spans="1:9" ht="13.5" customHeight="1">
      <c r="A45" s="1"/>
      <c r="B45" s="92" t="s">
        <v>25</v>
      </c>
      <c r="C45" s="99">
        <v>24</v>
      </c>
      <c r="D45" s="94">
        <v>1</v>
      </c>
      <c r="E45" s="21">
        <f>+D45*C45</f>
        <v>24</v>
      </c>
      <c r="F45" s="19">
        <v>2</v>
      </c>
      <c r="G45" s="8">
        <f t="shared" si="9"/>
        <v>48</v>
      </c>
      <c r="H45" s="70">
        <f>G45-E45</f>
        <v>24</v>
      </c>
      <c r="I45" s="276">
        <f>H45/E45</f>
        <v>1</v>
      </c>
    </row>
    <row r="46" spans="1:9" s="51" customFormat="1" ht="13.5" customHeight="1">
      <c r="A46" s="49"/>
      <c r="B46" s="287" t="s">
        <v>71</v>
      </c>
      <c r="C46" s="291">
        <v>24</v>
      </c>
      <c r="D46" s="59">
        <f>E46/C46</f>
        <v>11.083333333333334</v>
      </c>
      <c r="E46" s="58">
        <f>SUM(E33:E45)</f>
        <v>266</v>
      </c>
      <c r="F46" s="59">
        <f>G46/C46</f>
        <v>22.166666666666668</v>
      </c>
      <c r="G46" s="60">
        <f>SUM(G33:G45)</f>
        <v>532</v>
      </c>
      <c r="H46" s="74">
        <f>G46-E46</f>
        <v>266</v>
      </c>
      <c r="I46" s="277">
        <f>H46/E46</f>
        <v>1</v>
      </c>
    </row>
    <row r="47" spans="1:9" s="51" customFormat="1" ht="9" customHeight="1">
      <c r="A47" s="49"/>
      <c r="B47" s="288"/>
      <c r="C47" s="293"/>
      <c r="D47" s="48"/>
      <c r="E47" s="47"/>
      <c r="F47" s="48"/>
      <c r="G47" s="52"/>
      <c r="H47" s="75"/>
      <c r="I47" s="280"/>
    </row>
    <row r="48" spans="1:9" ht="15" customHeight="1" thickBot="1">
      <c r="A48" s="1"/>
      <c r="B48" s="226" t="s">
        <v>69</v>
      </c>
      <c r="C48" s="206">
        <v>24</v>
      </c>
      <c r="D48" s="289">
        <f>E48/C48</f>
        <v>23.333333333333332</v>
      </c>
      <c r="E48" s="261">
        <f>E30+E46</f>
        <v>560</v>
      </c>
      <c r="F48" s="262">
        <f>G48/C48</f>
        <v>46.666666666666664</v>
      </c>
      <c r="G48" s="263">
        <f>G30+G46</f>
        <v>1120</v>
      </c>
      <c r="H48" s="264">
        <f>G48-E48</f>
        <v>560</v>
      </c>
      <c r="I48" s="281">
        <f>H48/E48</f>
        <v>1</v>
      </c>
    </row>
    <row r="49" spans="1:9" ht="9" customHeight="1" thickBot="1">
      <c r="A49" s="113"/>
      <c r="B49" s="247"/>
      <c r="C49" s="249"/>
      <c r="D49" s="248"/>
      <c r="E49" s="248"/>
      <c r="F49" s="115"/>
      <c r="G49" s="115"/>
      <c r="H49" s="115"/>
      <c r="I49" s="275"/>
    </row>
    <row r="50" spans="1:9" ht="15" customHeight="1">
      <c r="A50" s="62" t="s">
        <v>15</v>
      </c>
      <c r="B50" s="294" t="s">
        <v>16</v>
      </c>
      <c r="C50" s="199">
        <v>24</v>
      </c>
      <c r="D50" s="289">
        <f>E50/C50</f>
        <v>24.333333333333332</v>
      </c>
      <c r="E50" s="265">
        <f>E7+E48</f>
        <v>584</v>
      </c>
      <c r="F50" s="262">
        <f>G50/C50</f>
        <v>48.666666666666664</v>
      </c>
      <c r="G50" s="266">
        <f>G7+G48</f>
        <v>1168</v>
      </c>
      <c r="H50" s="267">
        <f>G50-E50</f>
        <v>584</v>
      </c>
      <c r="I50" s="281">
        <f>H50/E50</f>
        <v>1</v>
      </c>
    </row>
    <row r="51" spans="1:9" ht="15" customHeight="1" thickBot="1">
      <c r="A51" s="63" t="s">
        <v>17</v>
      </c>
      <c r="B51" s="205" t="s">
        <v>18</v>
      </c>
      <c r="C51" s="206">
        <v>24</v>
      </c>
      <c r="D51" s="289">
        <f>E51/C51</f>
        <v>25.333333333333332</v>
      </c>
      <c r="E51" s="268">
        <f>E9+E48</f>
        <v>608</v>
      </c>
      <c r="F51" s="262">
        <f>G51/C51</f>
        <v>50.666666666666664</v>
      </c>
      <c r="G51" s="269">
        <f>G9+G48</f>
        <v>1216</v>
      </c>
      <c r="H51" s="270">
        <f>G51-E51</f>
        <v>608</v>
      </c>
      <c r="I51" s="282">
        <f>H51/E51</f>
        <v>1</v>
      </c>
    </row>
    <row r="52" spans="1:9" ht="9" customHeight="1" thickBot="1">
      <c r="A52" s="113"/>
      <c r="B52" s="26"/>
      <c r="C52" s="26"/>
      <c r="D52" s="27"/>
      <c r="E52" s="27"/>
      <c r="F52" s="27"/>
      <c r="G52" s="27"/>
      <c r="H52" s="27"/>
      <c r="I52" s="283"/>
    </row>
    <row r="53" spans="1:9" ht="14.4">
      <c r="A53" s="28" t="s">
        <v>19</v>
      </c>
      <c r="B53" s="260" t="s">
        <v>86</v>
      </c>
      <c r="C53" s="108"/>
      <c r="D53" s="608" t="s">
        <v>20</v>
      </c>
      <c r="E53" s="609"/>
      <c r="F53" s="608" t="s">
        <v>21</v>
      </c>
      <c r="G53" s="611"/>
      <c r="H53" s="608"/>
      <c r="I53" s="640"/>
    </row>
    <row r="54" spans="1:9" ht="13.5" customHeight="1">
      <c r="A54" s="1"/>
      <c r="B54" s="107" t="s">
        <v>178</v>
      </c>
      <c r="C54" s="29"/>
      <c r="D54" s="582">
        <f>'UnderGrad&amp;GradPeerLimits'!B14</f>
        <v>8923</v>
      </c>
      <c r="E54" s="610"/>
      <c r="F54" s="582">
        <f>'UnderGrad&amp;GradPeerLimits'!D14</f>
        <v>15928</v>
      </c>
      <c r="G54" s="583"/>
      <c r="H54" s="582"/>
      <c r="I54" s="638"/>
    </row>
    <row r="55" spans="1:9" ht="13.5" customHeight="1">
      <c r="A55" s="1"/>
      <c r="B55" s="107" t="s">
        <v>171</v>
      </c>
      <c r="C55" s="85"/>
      <c r="D55" s="584">
        <f>G50</f>
        <v>1168</v>
      </c>
      <c r="E55" s="600"/>
      <c r="F55" s="584">
        <f>G51</f>
        <v>1216</v>
      </c>
      <c r="G55" s="583"/>
      <c r="H55" s="584"/>
      <c r="I55" s="638"/>
    </row>
    <row r="56" spans="1:9" ht="13.5" customHeight="1">
      <c r="A56" s="1"/>
      <c r="B56" s="107" t="s">
        <v>28</v>
      </c>
      <c r="C56" s="86"/>
      <c r="D56" s="584">
        <f>D54-D55</f>
        <v>7755</v>
      </c>
      <c r="E56" s="600"/>
      <c r="F56" s="584">
        <f>F54-F55</f>
        <v>14712</v>
      </c>
      <c r="G56" s="583"/>
      <c r="H56" s="584" t="s">
        <v>25</v>
      </c>
      <c r="I56" s="638"/>
    </row>
    <row r="57" spans="1:9" ht="13.5" customHeight="1">
      <c r="A57" s="1"/>
      <c r="B57" s="56" t="s">
        <v>27</v>
      </c>
      <c r="C57" s="91"/>
      <c r="D57" s="585">
        <f>D55/D54</f>
        <v>0.1308976801524151</v>
      </c>
      <c r="E57" s="601"/>
      <c r="F57" s="585">
        <f>F55/F54</f>
        <v>7.634354595680562E-2</v>
      </c>
      <c r="G57" s="583"/>
      <c r="H57" s="585" t="s">
        <v>25</v>
      </c>
      <c r="I57" s="638"/>
    </row>
    <row r="58" spans="1:9" ht="13.5" customHeight="1" thickBot="1">
      <c r="A58" s="40"/>
      <c r="B58" s="64" t="s">
        <v>176</v>
      </c>
      <c r="C58" s="106"/>
      <c r="D58" s="602">
        <f>I50</f>
        <v>1</v>
      </c>
      <c r="E58" s="603"/>
      <c r="F58" s="586">
        <f>I51</f>
        <v>1</v>
      </c>
      <c r="G58" s="587"/>
      <c r="H58" s="586" t="s">
        <v>25</v>
      </c>
      <c r="I58" s="643"/>
    </row>
    <row r="59" spans="1:9" ht="15.6">
      <c r="A59" s="604" t="s">
        <v>101</v>
      </c>
      <c r="B59" s="604"/>
      <c r="C59" s="604"/>
      <c r="D59" s="604"/>
      <c r="E59" s="604"/>
      <c r="F59" s="604"/>
      <c r="G59" s="604"/>
      <c r="H59" s="604"/>
      <c r="I59" s="604"/>
    </row>
    <row r="60" spans="1:9" ht="30" customHeight="1">
      <c r="A60" s="580" t="s">
        <v>102</v>
      </c>
      <c r="B60" s="580"/>
      <c r="C60" s="580"/>
      <c r="D60" s="580"/>
      <c r="E60" s="580"/>
      <c r="F60" s="580"/>
      <c r="G60" s="580"/>
      <c r="H60" s="580"/>
      <c r="I60" s="580"/>
    </row>
    <row r="63" spans="1:9" ht="29.25" customHeight="1"/>
  </sheetData>
  <mergeCells count="27">
    <mergeCell ref="D58:E58"/>
    <mergeCell ref="F58:G58"/>
    <mergeCell ref="H58:I58"/>
    <mergeCell ref="A59:I59"/>
    <mergeCell ref="A60:I60"/>
    <mergeCell ref="D56:E56"/>
    <mergeCell ref="F56:G56"/>
    <mergeCell ref="H56:I56"/>
    <mergeCell ref="D57:E57"/>
    <mergeCell ref="F57:G57"/>
    <mergeCell ref="H57:I57"/>
    <mergeCell ref="D54:E54"/>
    <mergeCell ref="F54:G54"/>
    <mergeCell ref="H54:I54"/>
    <mergeCell ref="D55:E55"/>
    <mergeCell ref="F55:G55"/>
    <mergeCell ref="H55:I55"/>
    <mergeCell ref="F3:I3"/>
    <mergeCell ref="D53:E53"/>
    <mergeCell ref="F53:G53"/>
    <mergeCell ref="H53:I53"/>
    <mergeCell ref="A1:D1"/>
    <mergeCell ref="B3:B4"/>
    <mergeCell ref="A3:A4"/>
    <mergeCell ref="C3:C4"/>
    <mergeCell ref="D3:E3"/>
    <mergeCell ref="A11:A12"/>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&amp;11Tuition and Mandatory Fee Request&amp;R&amp;"Times New Roman,Bold Italic"Regional University
Graduate</oddHeader>
    <oddFooter>&amp;L&amp;"Times New Roman,Italic"&amp;D&amp;R&amp;"Times New Roman,Italic"&amp;A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I63"/>
  <sheetViews>
    <sheetView showGridLines="0" topLeftCell="A16" zoomScale="115" zoomScaleNormal="115" workbookViewId="0">
      <selection activeCell="F55" sqref="F55:G55"/>
    </sheetView>
  </sheetViews>
  <sheetFormatPr defaultRowHeight="13.2"/>
  <cols>
    <col min="1" max="1" width="3.77734375" customWidth="1"/>
    <col min="2" max="2" width="50.77734375" customWidth="1"/>
    <col min="3" max="4" width="10.77734375" customWidth="1"/>
    <col min="5" max="5" width="12.77734375" customWidth="1"/>
    <col min="6" max="6" width="10.77734375" customWidth="1"/>
    <col min="7" max="7" width="12.77734375" customWidth="1"/>
    <col min="8" max="9" width="10.77734375" customWidth="1"/>
  </cols>
  <sheetData>
    <row r="1" spans="1:9" ht="21" customHeight="1">
      <c r="A1" s="547" t="s">
        <v>87</v>
      </c>
      <c r="B1" s="639"/>
      <c r="C1" s="639"/>
      <c r="D1" s="639"/>
      <c r="E1" s="217" t="s">
        <v>91</v>
      </c>
      <c r="F1" s="217"/>
      <c r="G1" s="217"/>
      <c r="H1" s="217"/>
      <c r="I1" s="34"/>
    </row>
    <row r="2" spans="1:9" ht="12" customHeight="1" thickBot="1"/>
    <row r="3" spans="1:9" ht="14.25" customHeight="1">
      <c r="A3" s="645" t="s">
        <v>0</v>
      </c>
      <c r="B3" s="598" t="s">
        <v>106</v>
      </c>
      <c r="C3" s="564" t="s">
        <v>73</v>
      </c>
      <c r="D3" s="548" t="s">
        <v>153</v>
      </c>
      <c r="E3" s="581"/>
      <c r="F3" s="548" t="s">
        <v>154</v>
      </c>
      <c r="G3" s="606"/>
      <c r="H3" s="607"/>
      <c r="I3" s="644"/>
    </row>
    <row r="4" spans="1:9" ht="42.75" customHeight="1" thickBot="1">
      <c r="A4" s="646"/>
      <c r="B4" s="599"/>
      <c r="C4" s="565"/>
      <c r="D4" s="33" t="s">
        <v>156</v>
      </c>
      <c r="E4" s="32" t="s">
        <v>81</v>
      </c>
      <c r="F4" s="103" t="s">
        <v>166</v>
      </c>
      <c r="G4" s="102" t="s">
        <v>81</v>
      </c>
      <c r="H4" s="102" t="s">
        <v>172</v>
      </c>
      <c r="I4" s="32" t="s">
        <v>173</v>
      </c>
    </row>
    <row r="5" spans="1:9" ht="15" customHeight="1">
      <c r="A5" s="1"/>
      <c r="B5" s="239" t="s">
        <v>105</v>
      </c>
      <c r="C5" s="250"/>
      <c r="D5" s="5"/>
      <c r="E5" s="6"/>
      <c r="F5" s="5"/>
      <c r="G5" s="5"/>
      <c r="H5" s="5"/>
      <c r="I5" s="6"/>
    </row>
    <row r="6" spans="1:9" ht="9" customHeight="1">
      <c r="A6" s="1"/>
      <c r="B6" s="246" t="s">
        <v>25</v>
      </c>
      <c r="C6" s="251"/>
      <c r="D6" s="71"/>
      <c r="E6" s="271"/>
      <c r="F6" s="71"/>
      <c r="G6" s="71"/>
      <c r="H6" s="71"/>
      <c r="I6" s="271"/>
    </row>
    <row r="7" spans="1:9" ht="15" customHeight="1">
      <c r="A7" s="11"/>
      <c r="B7" s="224" t="s">
        <v>2</v>
      </c>
      <c r="C7" s="228">
        <v>24</v>
      </c>
      <c r="D7" s="256">
        <v>1</v>
      </c>
      <c r="E7" s="257">
        <f>D7*C7</f>
        <v>24</v>
      </c>
      <c r="F7" s="256">
        <v>2</v>
      </c>
      <c r="G7" s="258">
        <f>F7*C7</f>
        <v>48</v>
      </c>
      <c r="H7" s="259">
        <f>G7-E7</f>
        <v>24</v>
      </c>
      <c r="I7" s="272">
        <f>H7/E7</f>
        <v>1</v>
      </c>
    </row>
    <row r="8" spans="1:9" ht="15" customHeight="1">
      <c r="A8" s="11"/>
      <c r="B8" s="121" t="s">
        <v>136</v>
      </c>
      <c r="C8" s="122">
        <v>24</v>
      </c>
      <c r="D8" s="252">
        <v>1</v>
      </c>
      <c r="E8" s="253">
        <f>D8*C8</f>
        <v>24</v>
      </c>
      <c r="F8" s="252">
        <v>2</v>
      </c>
      <c r="G8" s="254">
        <f>F8*C8</f>
        <v>48</v>
      </c>
      <c r="H8" s="255">
        <f>G8-E8</f>
        <v>24</v>
      </c>
      <c r="I8" s="273">
        <f>H8/E8</f>
        <v>1</v>
      </c>
    </row>
    <row r="9" spans="1:9" ht="15" customHeight="1" thickBot="1">
      <c r="A9" s="11"/>
      <c r="B9" s="224" t="s">
        <v>4</v>
      </c>
      <c r="C9" s="206">
        <v>24</v>
      </c>
      <c r="D9" s="256">
        <f>SUM(D7:D8)</f>
        <v>2</v>
      </c>
      <c r="E9" s="257">
        <f>D9*C9</f>
        <v>48</v>
      </c>
      <c r="F9" s="256">
        <f>SUM(F7:F8)</f>
        <v>4</v>
      </c>
      <c r="G9" s="258">
        <f>F9*C9</f>
        <v>96</v>
      </c>
      <c r="H9" s="259">
        <f>G9-E9</f>
        <v>48</v>
      </c>
      <c r="I9" s="274">
        <f>H9/E9</f>
        <v>1</v>
      </c>
    </row>
    <row r="10" spans="1:9" ht="9" customHeight="1" thickBot="1">
      <c r="A10" s="113"/>
      <c r="B10" s="247"/>
      <c r="C10" s="249"/>
      <c r="D10" s="248"/>
      <c r="E10" s="248"/>
      <c r="F10" s="115"/>
      <c r="G10" s="115"/>
      <c r="H10" s="115"/>
      <c r="I10" s="275"/>
    </row>
    <row r="11" spans="1:9" ht="15" customHeight="1">
      <c r="A11" s="17" t="s">
        <v>109</v>
      </c>
      <c r="B11" s="239" t="s">
        <v>26</v>
      </c>
      <c r="C11" s="290"/>
      <c r="D11" s="4"/>
      <c r="E11" s="6"/>
      <c r="F11" s="518"/>
      <c r="G11" s="133"/>
      <c r="H11" s="133"/>
      <c r="I11" s="517"/>
    </row>
    <row r="12" spans="1:9" ht="9" customHeight="1">
      <c r="A12" s="1"/>
      <c r="B12" s="55"/>
      <c r="C12" s="97"/>
      <c r="D12" s="4"/>
      <c r="E12" s="6"/>
      <c r="F12" s="518"/>
      <c r="G12" s="133"/>
      <c r="H12" s="133"/>
      <c r="I12" s="517"/>
    </row>
    <row r="13" spans="1:9" ht="13.5" customHeight="1">
      <c r="A13" s="1"/>
      <c r="B13" s="91" t="s">
        <v>110</v>
      </c>
      <c r="C13" s="330"/>
      <c r="D13" s="94"/>
      <c r="E13" s="520"/>
      <c r="F13" s="521"/>
      <c r="G13" s="522"/>
      <c r="H13" s="522"/>
      <c r="I13" s="524"/>
    </row>
    <row r="14" spans="1:9" ht="13.5" customHeight="1">
      <c r="A14" s="1"/>
      <c r="B14" s="92" t="s">
        <v>60</v>
      </c>
      <c r="C14" s="330">
        <v>24</v>
      </c>
      <c r="D14" s="336">
        <v>1</v>
      </c>
      <c r="E14" s="520">
        <f>D14*C14</f>
        <v>24</v>
      </c>
      <c r="F14" s="521">
        <v>2</v>
      </c>
      <c r="G14" s="522">
        <f>F14*C14</f>
        <v>48</v>
      </c>
      <c r="H14" s="534">
        <f t="shared" ref="H14:H25" si="0">G14-E14</f>
        <v>24</v>
      </c>
      <c r="I14" s="535">
        <f t="shared" ref="I14:I25" si="1">H14/E14</f>
        <v>1</v>
      </c>
    </row>
    <row r="15" spans="1:9" ht="13.5" customHeight="1">
      <c r="A15" s="1"/>
      <c r="B15" s="92" t="s">
        <v>11</v>
      </c>
      <c r="C15" s="330">
        <v>24</v>
      </c>
      <c r="D15" s="336">
        <v>1</v>
      </c>
      <c r="E15" s="520">
        <f t="shared" ref="E15:E25" si="2">D15*C15</f>
        <v>24</v>
      </c>
      <c r="F15" s="521">
        <v>2</v>
      </c>
      <c r="G15" s="522">
        <f t="shared" ref="G15:G25" si="3">F15*C15</f>
        <v>48</v>
      </c>
      <c r="H15" s="534">
        <f t="shared" si="0"/>
        <v>24</v>
      </c>
      <c r="I15" s="535">
        <f t="shared" si="1"/>
        <v>1</v>
      </c>
    </row>
    <row r="16" spans="1:9" ht="13.5" customHeight="1">
      <c r="A16" s="1"/>
      <c r="B16" s="93" t="s">
        <v>68</v>
      </c>
      <c r="C16" s="330">
        <v>24</v>
      </c>
      <c r="D16" s="94">
        <v>1</v>
      </c>
      <c r="E16" s="520">
        <f t="shared" si="2"/>
        <v>24</v>
      </c>
      <c r="F16" s="521">
        <v>2</v>
      </c>
      <c r="G16" s="522">
        <f t="shared" si="3"/>
        <v>48</v>
      </c>
      <c r="H16" s="534">
        <f t="shared" si="0"/>
        <v>24</v>
      </c>
      <c r="I16" s="535">
        <f t="shared" si="1"/>
        <v>1</v>
      </c>
    </row>
    <row r="17" spans="1:9" ht="13.5" customHeight="1">
      <c r="A17" s="1"/>
      <c r="B17" s="359" t="s">
        <v>65</v>
      </c>
      <c r="C17" s="330">
        <v>24</v>
      </c>
      <c r="D17" s="94">
        <v>1</v>
      </c>
      <c r="E17" s="520">
        <f t="shared" si="2"/>
        <v>24</v>
      </c>
      <c r="F17" s="521">
        <v>2</v>
      </c>
      <c r="G17" s="522">
        <f t="shared" si="3"/>
        <v>48</v>
      </c>
      <c r="H17" s="534">
        <f t="shared" si="0"/>
        <v>24</v>
      </c>
      <c r="I17" s="535">
        <f t="shared" si="1"/>
        <v>1</v>
      </c>
    </row>
    <row r="18" spans="1:9" ht="13.5" customHeight="1">
      <c r="A18" s="1"/>
      <c r="B18" s="92" t="s">
        <v>12</v>
      </c>
      <c r="C18" s="330">
        <v>24</v>
      </c>
      <c r="D18" s="94">
        <v>1</v>
      </c>
      <c r="E18" s="520">
        <f t="shared" si="2"/>
        <v>24</v>
      </c>
      <c r="F18" s="521">
        <v>2</v>
      </c>
      <c r="G18" s="522">
        <f t="shared" si="3"/>
        <v>48</v>
      </c>
      <c r="H18" s="534">
        <f t="shared" si="0"/>
        <v>24</v>
      </c>
      <c r="I18" s="535">
        <f t="shared" si="1"/>
        <v>1</v>
      </c>
    </row>
    <row r="19" spans="1:9" ht="13.5" customHeight="1">
      <c r="A19" s="1"/>
      <c r="B19" s="92" t="s">
        <v>13</v>
      </c>
      <c r="C19" s="330">
        <v>2</v>
      </c>
      <c r="D19" s="94">
        <v>1</v>
      </c>
      <c r="E19" s="520">
        <f t="shared" si="2"/>
        <v>2</v>
      </c>
      <c r="F19" s="521">
        <v>2</v>
      </c>
      <c r="G19" s="522">
        <f t="shared" si="3"/>
        <v>4</v>
      </c>
      <c r="H19" s="534">
        <f t="shared" si="0"/>
        <v>2</v>
      </c>
      <c r="I19" s="535">
        <f t="shared" si="1"/>
        <v>1</v>
      </c>
    </row>
    <row r="20" spans="1:9" ht="13.5" customHeight="1">
      <c r="A20" s="1"/>
      <c r="B20" s="92" t="s">
        <v>66</v>
      </c>
      <c r="C20" s="330">
        <v>2</v>
      </c>
      <c r="D20" s="94">
        <v>1</v>
      </c>
      <c r="E20" s="520">
        <f t="shared" si="2"/>
        <v>2</v>
      </c>
      <c r="F20" s="521">
        <v>2</v>
      </c>
      <c r="G20" s="522">
        <f t="shared" si="3"/>
        <v>4</v>
      </c>
      <c r="H20" s="534">
        <f t="shared" si="0"/>
        <v>2</v>
      </c>
      <c r="I20" s="535">
        <f t="shared" si="1"/>
        <v>1</v>
      </c>
    </row>
    <row r="21" spans="1:9" s="477" customFormat="1" ht="10.8" customHeight="1">
      <c r="A21" s="1"/>
      <c r="B21" s="92" t="s">
        <v>61</v>
      </c>
      <c r="C21" s="330">
        <v>2</v>
      </c>
      <c r="D21" s="94">
        <v>1</v>
      </c>
      <c r="E21" s="520">
        <f t="shared" si="2"/>
        <v>2</v>
      </c>
      <c r="F21" s="521">
        <v>2</v>
      </c>
      <c r="G21" s="522">
        <f t="shared" si="3"/>
        <v>4</v>
      </c>
      <c r="H21" s="534">
        <f t="shared" si="0"/>
        <v>2</v>
      </c>
      <c r="I21" s="535">
        <f t="shared" si="1"/>
        <v>1</v>
      </c>
    </row>
    <row r="22" spans="1:9" s="477" customFormat="1" ht="13.5" customHeight="1">
      <c r="A22" s="1"/>
      <c r="B22" s="92" t="s">
        <v>62</v>
      </c>
      <c r="C22" s="330">
        <v>24</v>
      </c>
      <c r="D22" s="94">
        <v>1</v>
      </c>
      <c r="E22" s="520">
        <f t="shared" si="2"/>
        <v>24</v>
      </c>
      <c r="F22" s="521">
        <v>2</v>
      </c>
      <c r="G22" s="522">
        <f t="shared" si="3"/>
        <v>48</v>
      </c>
      <c r="H22" s="534">
        <f t="shared" si="0"/>
        <v>24</v>
      </c>
      <c r="I22" s="535">
        <f t="shared" si="1"/>
        <v>1</v>
      </c>
    </row>
    <row r="23" spans="1:9" ht="13.5" customHeight="1">
      <c r="A23" s="1"/>
      <c r="B23" s="92" t="s">
        <v>63</v>
      </c>
      <c r="C23" s="331">
        <v>24</v>
      </c>
      <c r="D23" s="95">
        <v>1</v>
      </c>
      <c r="E23" s="520">
        <f t="shared" si="2"/>
        <v>24</v>
      </c>
      <c r="F23" s="521">
        <v>2</v>
      </c>
      <c r="G23" s="522">
        <f t="shared" si="3"/>
        <v>48</v>
      </c>
      <c r="H23" s="534">
        <f t="shared" si="0"/>
        <v>24</v>
      </c>
      <c r="I23" s="535">
        <f t="shared" si="1"/>
        <v>1</v>
      </c>
    </row>
    <row r="24" spans="1:9" ht="13.5" customHeight="1">
      <c r="A24" s="1"/>
      <c r="B24" s="92" t="s">
        <v>64</v>
      </c>
      <c r="C24" s="332">
        <v>24</v>
      </c>
      <c r="D24" s="94">
        <v>1</v>
      </c>
      <c r="E24" s="520">
        <f t="shared" si="2"/>
        <v>24</v>
      </c>
      <c r="F24" s="521">
        <v>2</v>
      </c>
      <c r="G24" s="522">
        <f t="shared" si="3"/>
        <v>48</v>
      </c>
      <c r="H24" s="534">
        <f t="shared" si="0"/>
        <v>24</v>
      </c>
      <c r="I24" s="535">
        <f t="shared" si="1"/>
        <v>1</v>
      </c>
    </row>
    <row r="25" spans="1:9" ht="13.5" customHeight="1">
      <c r="A25" s="1"/>
      <c r="B25" s="82" t="s">
        <v>67</v>
      </c>
      <c r="C25" s="332">
        <v>24</v>
      </c>
      <c r="D25" s="94">
        <v>1</v>
      </c>
      <c r="E25" s="520">
        <f t="shared" si="2"/>
        <v>24</v>
      </c>
      <c r="F25" s="521">
        <v>2</v>
      </c>
      <c r="G25" s="522">
        <f t="shared" si="3"/>
        <v>48</v>
      </c>
      <c r="H25" s="534">
        <f t="shared" si="0"/>
        <v>24</v>
      </c>
      <c r="I25" s="535">
        <f t="shared" si="1"/>
        <v>1</v>
      </c>
    </row>
    <row r="26" spans="1:9" ht="13.5" customHeight="1">
      <c r="A26" s="1"/>
      <c r="B26" s="92" t="s">
        <v>29</v>
      </c>
      <c r="C26" s="332" t="s">
        <v>25</v>
      </c>
      <c r="D26" s="94" t="s">
        <v>25</v>
      </c>
      <c r="E26" s="21" t="s">
        <v>25</v>
      </c>
      <c r="F26" s="131" t="s">
        <v>25</v>
      </c>
      <c r="G26" s="522" t="s">
        <v>25</v>
      </c>
      <c r="H26" s="534" t="s">
        <v>25</v>
      </c>
      <c r="I26" s="535" t="s">
        <v>25</v>
      </c>
    </row>
    <row r="27" spans="1:9" ht="13.5" customHeight="1">
      <c r="A27" s="1"/>
      <c r="B27" s="483" t="s">
        <v>25</v>
      </c>
      <c r="C27" s="332">
        <v>24</v>
      </c>
      <c r="D27" s="94">
        <v>1</v>
      </c>
      <c r="E27" s="520">
        <f t="shared" ref="E27:E29" si="4">D27*C27</f>
        <v>24</v>
      </c>
      <c r="F27" s="521">
        <v>2</v>
      </c>
      <c r="G27" s="522">
        <f t="shared" ref="G27:G29" si="5">F27*C27</f>
        <v>48</v>
      </c>
      <c r="H27" s="534">
        <f>G27-E27</f>
        <v>24</v>
      </c>
      <c r="I27" s="535">
        <f>H27/E27</f>
        <v>1</v>
      </c>
    </row>
    <row r="28" spans="1:9" ht="13.5" customHeight="1">
      <c r="A28" s="1"/>
      <c r="B28" s="132"/>
      <c r="C28" s="333">
        <v>24</v>
      </c>
      <c r="D28" s="96">
        <v>1</v>
      </c>
      <c r="E28" s="520">
        <f t="shared" si="4"/>
        <v>24</v>
      </c>
      <c r="F28" s="521">
        <v>2</v>
      </c>
      <c r="G28" s="522">
        <f t="shared" si="5"/>
        <v>48</v>
      </c>
      <c r="H28" s="534">
        <f>G28-E28</f>
        <v>24</v>
      </c>
      <c r="I28" s="535">
        <f>H28/E28</f>
        <v>1</v>
      </c>
    </row>
    <row r="29" spans="1:9" ht="13.5" customHeight="1">
      <c r="A29" s="1"/>
      <c r="B29" s="284"/>
      <c r="C29" s="333">
        <v>24</v>
      </c>
      <c r="D29" s="96">
        <v>1</v>
      </c>
      <c r="E29" s="520">
        <f t="shared" si="4"/>
        <v>24</v>
      </c>
      <c r="F29" s="521">
        <v>2</v>
      </c>
      <c r="G29" s="522">
        <f t="shared" si="5"/>
        <v>48</v>
      </c>
      <c r="H29" s="534">
        <f>G29-E29</f>
        <v>24</v>
      </c>
      <c r="I29" s="535">
        <f>H29/E29</f>
        <v>1</v>
      </c>
    </row>
    <row r="30" spans="1:9" ht="13.5" customHeight="1">
      <c r="A30" s="1"/>
      <c r="B30" s="285" t="s">
        <v>70</v>
      </c>
      <c r="C30" s="291">
        <v>24</v>
      </c>
      <c r="D30" s="59">
        <f>E30/C30</f>
        <v>12.25</v>
      </c>
      <c r="E30" s="58">
        <f>SUM(E14:E29)</f>
        <v>294</v>
      </c>
      <c r="F30" s="59">
        <f>G30/C30</f>
        <v>24.5</v>
      </c>
      <c r="G30" s="61">
        <f>SUM(G14:G29)</f>
        <v>588</v>
      </c>
      <c r="H30" s="72">
        <f>G30-E30</f>
        <v>294</v>
      </c>
      <c r="I30" s="277">
        <f>H30/E30</f>
        <v>1</v>
      </c>
    </row>
    <row r="31" spans="1:9" s="44" customFormat="1" ht="13.5" customHeight="1">
      <c r="A31" s="43"/>
      <c r="B31" s="286"/>
      <c r="C31" s="292"/>
      <c r="D31" s="42"/>
      <c r="E31" s="45"/>
      <c r="F31" s="42"/>
      <c r="G31" s="46"/>
      <c r="H31" s="73"/>
      <c r="I31" s="278"/>
    </row>
    <row r="32" spans="1:9" ht="13.5" customHeight="1">
      <c r="A32" s="1"/>
      <c r="B32" s="55" t="s">
        <v>107</v>
      </c>
      <c r="C32" s="97"/>
      <c r="D32" s="4"/>
      <c r="E32" s="6"/>
      <c r="F32" s="12"/>
      <c r="G32" s="13"/>
      <c r="H32" s="71"/>
      <c r="I32" s="279"/>
    </row>
    <row r="33" spans="1:9" ht="13.5" customHeight="1">
      <c r="A33" s="1"/>
      <c r="B33" s="92" t="s">
        <v>6</v>
      </c>
      <c r="C33" s="90">
        <v>24</v>
      </c>
      <c r="D33" s="23">
        <v>1</v>
      </c>
      <c r="E33" s="9">
        <f>D33*C33</f>
        <v>24</v>
      </c>
      <c r="F33" s="19">
        <v>2</v>
      </c>
      <c r="G33" s="8">
        <f t="shared" ref="G33:G41" si="6">F33*C33</f>
        <v>48</v>
      </c>
      <c r="H33" s="70">
        <f t="shared" ref="H33:H41" si="7">G33-E33</f>
        <v>24</v>
      </c>
      <c r="I33" s="276">
        <f t="shared" ref="I33:I41" si="8">H33/E33</f>
        <v>1</v>
      </c>
    </row>
    <row r="34" spans="1:9" ht="13.5" customHeight="1">
      <c r="A34" s="1"/>
      <c r="B34" s="92" t="s">
        <v>7</v>
      </c>
      <c r="C34" s="90">
        <v>24</v>
      </c>
      <c r="D34" s="94">
        <v>1</v>
      </c>
      <c r="E34" s="9">
        <f t="shared" ref="E34:E41" si="9">D34*C34</f>
        <v>24</v>
      </c>
      <c r="F34" s="19">
        <v>2</v>
      </c>
      <c r="G34" s="8">
        <f t="shared" si="6"/>
        <v>48</v>
      </c>
      <c r="H34" s="70">
        <f t="shared" si="7"/>
        <v>24</v>
      </c>
      <c r="I34" s="276">
        <f t="shared" si="8"/>
        <v>1</v>
      </c>
    </row>
    <row r="35" spans="1:9" ht="13.5" customHeight="1">
      <c r="A35" s="1"/>
      <c r="B35" s="92" t="s">
        <v>8</v>
      </c>
      <c r="C35" s="90">
        <v>24</v>
      </c>
      <c r="D35" s="94">
        <v>1</v>
      </c>
      <c r="E35" s="9">
        <f t="shared" si="9"/>
        <v>24</v>
      </c>
      <c r="F35" s="19">
        <v>2</v>
      </c>
      <c r="G35" s="8">
        <f t="shared" si="6"/>
        <v>48</v>
      </c>
      <c r="H35" s="70">
        <f t="shared" si="7"/>
        <v>24</v>
      </c>
      <c r="I35" s="276">
        <f t="shared" si="8"/>
        <v>1</v>
      </c>
    </row>
    <row r="36" spans="1:9" ht="13.5" customHeight="1">
      <c r="A36" s="1"/>
      <c r="B36" s="92" t="s">
        <v>9</v>
      </c>
      <c r="C36" s="99">
        <v>24</v>
      </c>
      <c r="D36" s="94">
        <v>1</v>
      </c>
      <c r="E36" s="9">
        <f t="shared" si="9"/>
        <v>24</v>
      </c>
      <c r="F36" s="19">
        <v>2</v>
      </c>
      <c r="G36" s="8">
        <f t="shared" si="6"/>
        <v>48</v>
      </c>
      <c r="H36" s="70">
        <f t="shared" si="7"/>
        <v>24</v>
      </c>
      <c r="I36" s="276">
        <f t="shared" si="8"/>
        <v>1</v>
      </c>
    </row>
    <row r="37" spans="1:9" ht="13.5" customHeight="1">
      <c r="A37" s="1"/>
      <c r="B37" s="92" t="s">
        <v>10</v>
      </c>
      <c r="C37" s="90">
        <v>24</v>
      </c>
      <c r="D37" s="94">
        <v>1</v>
      </c>
      <c r="E37" s="9">
        <f t="shared" si="9"/>
        <v>24</v>
      </c>
      <c r="F37" s="19">
        <v>2</v>
      </c>
      <c r="G37" s="8">
        <f t="shared" si="6"/>
        <v>48</v>
      </c>
      <c r="H37" s="70">
        <f t="shared" si="7"/>
        <v>24</v>
      </c>
      <c r="I37" s="276">
        <f t="shared" si="8"/>
        <v>1</v>
      </c>
    </row>
    <row r="38" spans="1:9" ht="13.5" customHeight="1">
      <c r="A38" s="1"/>
      <c r="B38" s="92" t="s">
        <v>14</v>
      </c>
      <c r="C38" s="90">
        <v>24</v>
      </c>
      <c r="D38" s="94">
        <v>1</v>
      </c>
      <c r="E38" s="9">
        <f t="shared" si="9"/>
        <v>24</v>
      </c>
      <c r="F38" s="19">
        <v>2</v>
      </c>
      <c r="G38" s="8">
        <f t="shared" si="6"/>
        <v>48</v>
      </c>
      <c r="H38" s="70">
        <f t="shared" si="7"/>
        <v>24</v>
      </c>
      <c r="I38" s="276">
        <f t="shared" si="8"/>
        <v>1</v>
      </c>
    </row>
    <row r="39" spans="1:9" ht="13.5" customHeight="1">
      <c r="A39" s="1"/>
      <c r="B39" s="38" t="s">
        <v>79</v>
      </c>
      <c r="C39" s="98">
        <v>2</v>
      </c>
      <c r="D39" s="95">
        <v>1</v>
      </c>
      <c r="E39" s="9">
        <f t="shared" si="9"/>
        <v>2</v>
      </c>
      <c r="F39" s="19">
        <v>2</v>
      </c>
      <c r="G39" s="8">
        <f t="shared" si="6"/>
        <v>4</v>
      </c>
      <c r="H39" s="70">
        <f t="shared" si="7"/>
        <v>2</v>
      </c>
      <c r="I39" s="276">
        <f t="shared" si="8"/>
        <v>1</v>
      </c>
    </row>
    <row r="40" spans="1:9" ht="13.5" customHeight="1">
      <c r="A40" s="1"/>
      <c r="B40" s="92" t="s">
        <v>58</v>
      </c>
      <c r="C40" s="99">
        <v>24</v>
      </c>
      <c r="D40" s="94">
        <v>1</v>
      </c>
      <c r="E40" s="9">
        <f t="shared" si="9"/>
        <v>24</v>
      </c>
      <c r="F40" s="19">
        <v>2</v>
      </c>
      <c r="G40" s="8">
        <f t="shared" si="6"/>
        <v>48</v>
      </c>
      <c r="H40" s="70">
        <f t="shared" si="7"/>
        <v>24</v>
      </c>
      <c r="I40" s="276">
        <f t="shared" si="8"/>
        <v>1</v>
      </c>
    </row>
    <row r="41" spans="1:9" ht="13.5" customHeight="1">
      <c r="A41" s="1"/>
      <c r="B41" s="92" t="s">
        <v>23</v>
      </c>
      <c r="C41" s="90">
        <v>24</v>
      </c>
      <c r="D41" s="94">
        <v>1</v>
      </c>
      <c r="E41" s="9">
        <f t="shared" si="9"/>
        <v>24</v>
      </c>
      <c r="F41" s="19">
        <v>2</v>
      </c>
      <c r="G41" s="8">
        <f t="shared" si="6"/>
        <v>48</v>
      </c>
      <c r="H41" s="70">
        <f t="shared" si="7"/>
        <v>24</v>
      </c>
      <c r="I41" s="276">
        <f t="shared" si="8"/>
        <v>1</v>
      </c>
    </row>
    <row r="42" spans="1:9" ht="13.5" customHeight="1">
      <c r="A42" s="1"/>
      <c r="B42" s="38" t="s">
        <v>59</v>
      </c>
      <c r="C42" s="98" t="s">
        <v>25</v>
      </c>
      <c r="D42" s="95" t="s">
        <v>25</v>
      </c>
      <c r="E42" s="20" t="s">
        <v>25</v>
      </c>
      <c r="F42" s="22" t="s">
        <v>25</v>
      </c>
      <c r="G42" s="8" t="s">
        <v>25</v>
      </c>
      <c r="H42" s="70" t="s">
        <v>25</v>
      </c>
      <c r="I42" s="276" t="s">
        <v>25</v>
      </c>
    </row>
    <row r="43" spans="1:9" ht="13.5" customHeight="1">
      <c r="A43" s="1"/>
      <c r="B43" s="92" t="s">
        <v>25</v>
      </c>
      <c r="C43" s="99">
        <v>24</v>
      </c>
      <c r="D43" s="94">
        <v>1</v>
      </c>
      <c r="E43" s="9">
        <f t="shared" ref="E43:E45" si="10">D43*C43</f>
        <v>24</v>
      </c>
      <c r="F43" s="19">
        <v>2</v>
      </c>
      <c r="G43" s="8">
        <f t="shared" ref="G43:G45" si="11">F43*C43</f>
        <v>48</v>
      </c>
      <c r="H43" s="70">
        <f>G43-E43</f>
        <v>24</v>
      </c>
      <c r="I43" s="276">
        <f>H43/E43</f>
        <v>1</v>
      </c>
    </row>
    <row r="44" spans="1:9" ht="13.5" customHeight="1">
      <c r="A44" s="1"/>
      <c r="B44" s="92" t="s">
        <v>25</v>
      </c>
      <c r="C44" s="90">
        <v>24</v>
      </c>
      <c r="D44" s="94">
        <v>1</v>
      </c>
      <c r="E44" s="9">
        <f t="shared" si="10"/>
        <v>24</v>
      </c>
      <c r="F44" s="19">
        <v>2</v>
      </c>
      <c r="G44" s="8">
        <f t="shared" si="11"/>
        <v>48</v>
      </c>
      <c r="H44" s="70">
        <f>G44-E44</f>
        <v>24</v>
      </c>
      <c r="I44" s="276">
        <f>H44/E44</f>
        <v>1</v>
      </c>
    </row>
    <row r="45" spans="1:9" ht="13.5" customHeight="1">
      <c r="A45" s="1"/>
      <c r="B45" s="92" t="s">
        <v>25</v>
      </c>
      <c r="C45" s="99">
        <v>24</v>
      </c>
      <c r="D45" s="94">
        <v>1</v>
      </c>
      <c r="E45" s="9">
        <f t="shared" si="10"/>
        <v>24</v>
      </c>
      <c r="F45" s="19">
        <v>2</v>
      </c>
      <c r="G45" s="8">
        <f t="shared" si="11"/>
        <v>48</v>
      </c>
      <c r="H45" s="70">
        <f>G45-E45</f>
        <v>24</v>
      </c>
      <c r="I45" s="276">
        <f>H45/E45</f>
        <v>1</v>
      </c>
    </row>
    <row r="46" spans="1:9" s="51" customFormat="1" ht="13.5" customHeight="1">
      <c r="A46" s="49"/>
      <c r="B46" s="287" t="s">
        <v>71</v>
      </c>
      <c r="C46" s="291">
        <v>24</v>
      </c>
      <c r="D46" s="59">
        <f>E46/C46</f>
        <v>11.083333333333334</v>
      </c>
      <c r="E46" s="58">
        <f>SUM(E33:E45)</f>
        <v>266</v>
      </c>
      <c r="F46" s="59">
        <f>G46/C46</f>
        <v>22.166666666666668</v>
      </c>
      <c r="G46" s="60">
        <f>SUM(G33:G45)</f>
        <v>532</v>
      </c>
      <c r="H46" s="74">
        <f>G46-E46</f>
        <v>266</v>
      </c>
      <c r="I46" s="277">
        <f>H46/E46</f>
        <v>1</v>
      </c>
    </row>
    <row r="47" spans="1:9" s="51" customFormat="1" ht="13.5" customHeight="1">
      <c r="A47" s="49"/>
      <c r="B47" s="288"/>
      <c r="C47" s="293"/>
      <c r="D47" s="48"/>
      <c r="E47" s="47"/>
      <c r="F47" s="48"/>
      <c r="G47" s="52"/>
      <c r="H47" s="75"/>
      <c r="I47" s="280"/>
    </row>
    <row r="48" spans="1:9" ht="15" customHeight="1" thickBot="1">
      <c r="A48" s="1"/>
      <c r="B48" s="226" t="s">
        <v>69</v>
      </c>
      <c r="C48" s="206">
        <v>24</v>
      </c>
      <c r="D48" s="289">
        <f>E48/C48</f>
        <v>23.333333333333332</v>
      </c>
      <c r="E48" s="261">
        <f>E30+E46</f>
        <v>560</v>
      </c>
      <c r="F48" s="262">
        <f>G48/C48</f>
        <v>46.666666666666664</v>
      </c>
      <c r="G48" s="263">
        <f>G30+G46</f>
        <v>1120</v>
      </c>
      <c r="H48" s="264">
        <f>G48-E48</f>
        <v>560</v>
      </c>
      <c r="I48" s="281">
        <f>H48/E48</f>
        <v>1</v>
      </c>
    </row>
    <row r="49" spans="1:9" ht="9" customHeight="1" thickBot="1">
      <c r="A49" s="113"/>
      <c r="B49" s="247"/>
      <c r="C49" s="249"/>
      <c r="D49" s="248"/>
      <c r="E49" s="248"/>
      <c r="F49" s="115"/>
      <c r="G49" s="115"/>
      <c r="H49" s="115"/>
      <c r="I49" s="275"/>
    </row>
    <row r="50" spans="1:9" ht="13.5" customHeight="1">
      <c r="A50" s="62" t="s">
        <v>15</v>
      </c>
      <c r="B50" s="294" t="s">
        <v>16</v>
      </c>
      <c r="C50" s="199">
        <v>24</v>
      </c>
      <c r="D50" s="289">
        <f>E50/C50</f>
        <v>24.333333333333332</v>
      </c>
      <c r="E50" s="265">
        <f>E7+E48</f>
        <v>584</v>
      </c>
      <c r="F50" s="262">
        <f>G50/C50</f>
        <v>48.666666666666664</v>
      </c>
      <c r="G50" s="266">
        <f>G7+G48</f>
        <v>1168</v>
      </c>
      <c r="H50" s="267">
        <f>G50-E50</f>
        <v>584</v>
      </c>
      <c r="I50" s="281">
        <f>H50/E50</f>
        <v>1</v>
      </c>
    </row>
    <row r="51" spans="1:9" ht="13.5" customHeight="1" thickBot="1">
      <c r="A51" s="63" t="s">
        <v>17</v>
      </c>
      <c r="B51" s="205" t="s">
        <v>18</v>
      </c>
      <c r="C51" s="206">
        <v>24</v>
      </c>
      <c r="D51" s="289">
        <f>E51/C51</f>
        <v>25.333333333333332</v>
      </c>
      <c r="E51" s="268">
        <f>E9+E48</f>
        <v>608</v>
      </c>
      <c r="F51" s="262">
        <f>G51/C51</f>
        <v>50.666666666666664</v>
      </c>
      <c r="G51" s="269">
        <f>G9+G48</f>
        <v>1216</v>
      </c>
      <c r="H51" s="270">
        <f>G51-E51</f>
        <v>608</v>
      </c>
      <c r="I51" s="282">
        <f>H51/E51</f>
        <v>1</v>
      </c>
    </row>
    <row r="52" spans="1:9" ht="9" customHeight="1" thickBot="1">
      <c r="A52" s="113"/>
      <c r="B52" s="26"/>
      <c r="C52" s="26"/>
      <c r="D52" s="27"/>
      <c r="E52" s="27"/>
      <c r="F52" s="27"/>
      <c r="G52" s="27"/>
      <c r="H52" s="27"/>
      <c r="I52" s="283"/>
    </row>
    <row r="53" spans="1:9" ht="14.4">
      <c r="A53" s="28" t="s">
        <v>19</v>
      </c>
      <c r="B53" s="260" t="s">
        <v>86</v>
      </c>
      <c r="C53" s="108"/>
      <c r="D53" s="608" t="s">
        <v>20</v>
      </c>
      <c r="E53" s="609"/>
      <c r="F53" s="608" t="s">
        <v>21</v>
      </c>
      <c r="G53" s="611"/>
      <c r="H53" s="608"/>
      <c r="I53" s="640"/>
    </row>
    <row r="54" spans="1:9" ht="13.5" customHeight="1">
      <c r="A54" s="1"/>
      <c r="B54" s="107" t="s">
        <v>179</v>
      </c>
      <c r="C54" s="29"/>
      <c r="D54" s="584">
        <f>'UnderGrad&amp;GradPeerLimits'!B15</f>
        <v>10487</v>
      </c>
      <c r="E54" s="600"/>
      <c r="F54" s="584">
        <f>'UnderGrad&amp;GradPeerLimits'!D15</f>
        <v>21633</v>
      </c>
      <c r="G54" s="583"/>
      <c r="H54" s="582"/>
      <c r="I54" s="638"/>
    </row>
    <row r="55" spans="1:9" ht="13.5" customHeight="1">
      <c r="A55" s="1"/>
      <c r="B55" s="107" t="s">
        <v>171</v>
      </c>
      <c r="C55" s="85"/>
      <c r="D55" s="584">
        <f>G50</f>
        <v>1168</v>
      </c>
      <c r="E55" s="600"/>
      <c r="F55" s="584">
        <f>G51</f>
        <v>1216</v>
      </c>
      <c r="G55" s="583"/>
      <c r="H55" s="584"/>
      <c r="I55" s="638"/>
    </row>
    <row r="56" spans="1:9" ht="13.5" customHeight="1">
      <c r="A56" s="1"/>
      <c r="B56" s="107" t="s">
        <v>28</v>
      </c>
      <c r="C56" s="86"/>
      <c r="D56" s="584">
        <f>D54-D55</f>
        <v>9319</v>
      </c>
      <c r="E56" s="600"/>
      <c r="F56" s="584">
        <f>F54-F55</f>
        <v>20417</v>
      </c>
      <c r="G56" s="583"/>
      <c r="H56" s="584" t="s">
        <v>25</v>
      </c>
      <c r="I56" s="638"/>
    </row>
    <row r="57" spans="1:9" ht="13.5" customHeight="1">
      <c r="A57" s="1"/>
      <c r="B57" s="56" t="s">
        <v>27</v>
      </c>
      <c r="C57" s="91"/>
      <c r="D57" s="585">
        <f>D55/D54</f>
        <v>0.11137598932011061</v>
      </c>
      <c r="E57" s="601"/>
      <c r="F57" s="585">
        <f>F55/F54</f>
        <v>5.6210419266860816E-2</v>
      </c>
      <c r="G57" s="583"/>
      <c r="H57" s="585" t="s">
        <v>25</v>
      </c>
      <c r="I57" s="638"/>
    </row>
    <row r="58" spans="1:9" ht="13.5" customHeight="1" thickBot="1">
      <c r="A58" s="40"/>
      <c r="B58" s="64" t="s">
        <v>176</v>
      </c>
      <c r="C58" s="106"/>
      <c r="D58" s="602">
        <f>I50</f>
        <v>1</v>
      </c>
      <c r="E58" s="603"/>
      <c r="F58" s="586">
        <f>I51</f>
        <v>1</v>
      </c>
      <c r="G58" s="587"/>
      <c r="H58" s="586" t="s">
        <v>25</v>
      </c>
      <c r="I58" s="643"/>
    </row>
    <row r="59" spans="1:9" ht="15.6">
      <c r="A59" s="604" t="s">
        <v>101</v>
      </c>
      <c r="B59" s="604"/>
      <c r="C59" s="604"/>
      <c r="D59" s="604"/>
      <c r="E59" s="604"/>
      <c r="F59" s="604"/>
      <c r="G59" s="604"/>
      <c r="H59" s="604"/>
      <c r="I59" s="604"/>
    </row>
    <row r="60" spans="1:9" ht="30" customHeight="1">
      <c r="A60" s="580" t="s">
        <v>102</v>
      </c>
      <c r="B60" s="580"/>
      <c r="C60" s="580"/>
      <c r="D60" s="580"/>
      <c r="E60" s="580"/>
      <c r="F60" s="580"/>
      <c r="G60" s="580"/>
      <c r="H60" s="580"/>
      <c r="I60" s="580"/>
    </row>
    <row r="63" spans="1:9" ht="29.25" customHeight="1"/>
  </sheetData>
  <mergeCells count="26">
    <mergeCell ref="D58:E58"/>
    <mergeCell ref="F58:G58"/>
    <mergeCell ref="H58:I58"/>
    <mergeCell ref="A59:I59"/>
    <mergeCell ref="A60:I60"/>
    <mergeCell ref="D56:E56"/>
    <mergeCell ref="F56:G56"/>
    <mergeCell ref="H56:I56"/>
    <mergeCell ref="D57:E57"/>
    <mergeCell ref="F57:G57"/>
    <mergeCell ref="H57:I57"/>
    <mergeCell ref="D54:E54"/>
    <mergeCell ref="F54:G54"/>
    <mergeCell ref="H54:I54"/>
    <mergeCell ref="D55:E55"/>
    <mergeCell ref="F55:G55"/>
    <mergeCell ref="H55:I55"/>
    <mergeCell ref="F3:I3"/>
    <mergeCell ref="D53:E53"/>
    <mergeCell ref="F53:G53"/>
    <mergeCell ref="H53:I53"/>
    <mergeCell ref="A1:D1"/>
    <mergeCell ref="B3:B4"/>
    <mergeCell ref="A3:A4"/>
    <mergeCell ref="C3:C4"/>
    <mergeCell ref="D3:E3"/>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&amp;11Tuition and Mandatory Fee Request&amp;R&amp;"Times New Roman,Bold Italic"&amp;9Regional University
UCO Grad</oddHeader>
    <oddFooter>&amp;L&amp;"Times New Roman,Italic"&amp;D&amp;R&amp;"Times New Roman,Italic"&amp;8&amp;F
&amp;A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J67"/>
  <sheetViews>
    <sheetView showGridLines="0" topLeftCell="A4" zoomScaleNormal="100" workbookViewId="0">
      <selection activeCell="D55" sqref="D55:E55"/>
    </sheetView>
  </sheetViews>
  <sheetFormatPr defaultRowHeight="13.2"/>
  <cols>
    <col min="1" max="1" width="3.77734375" customWidth="1"/>
    <col min="2" max="2" width="50.77734375" customWidth="1"/>
    <col min="3" max="4" width="10.77734375" customWidth="1"/>
    <col min="5" max="5" width="13.77734375" customWidth="1"/>
    <col min="6" max="6" width="10.77734375" customWidth="1"/>
    <col min="7" max="7" width="13.77734375" customWidth="1"/>
    <col min="8" max="9" width="10.77734375" customWidth="1"/>
  </cols>
  <sheetData>
    <row r="1" spans="1:10" ht="21" customHeight="1">
      <c r="A1" s="547" t="s">
        <v>87</v>
      </c>
      <c r="B1" s="639"/>
      <c r="C1" s="639"/>
      <c r="D1" s="639"/>
      <c r="E1" s="355" t="s">
        <v>91</v>
      </c>
      <c r="F1" s="355"/>
      <c r="G1" s="355"/>
      <c r="H1" s="355"/>
      <c r="I1" s="34"/>
      <c r="J1" s="81" t="s">
        <v>25</v>
      </c>
    </row>
    <row r="2" spans="1:10" ht="12" customHeight="1" thickBot="1"/>
    <row r="3" spans="1:10" ht="14.25" customHeight="1">
      <c r="A3" s="648" t="s">
        <v>25</v>
      </c>
      <c r="B3" s="598" t="s">
        <v>106</v>
      </c>
      <c r="C3" s="564" t="s">
        <v>73</v>
      </c>
      <c r="D3" s="548" t="s">
        <v>153</v>
      </c>
      <c r="E3" s="581"/>
      <c r="F3" s="548" t="s">
        <v>154</v>
      </c>
      <c r="G3" s="606"/>
      <c r="H3" s="607"/>
      <c r="I3" s="644"/>
    </row>
    <row r="4" spans="1:10" ht="42.75" customHeight="1" thickBot="1">
      <c r="A4" s="567"/>
      <c r="B4" s="599"/>
      <c r="C4" s="565"/>
      <c r="D4" s="329" t="s">
        <v>156</v>
      </c>
      <c r="E4" s="54" t="s">
        <v>22</v>
      </c>
      <c r="F4" s="103" t="s">
        <v>166</v>
      </c>
      <c r="G4" s="31" t="s">
        <v>22</v>
      </c>
      <c r="H4" s="335" t="s">
        <v>172</v>
      </c>
      <c r="I4" s="334" t="s">
        <v>175</v>
      </c>
    </row>
    <row r="5" spans="1:10" ht="15" customHeight="1">
      <c r="A5" s="17" t="s">
        <v>0</v>
      </c>
      <c r="B5" s="157" t="s">
        <v>105</v>
      </c>
      <c r="C5" s="317"/>
      <c r="D5" s="80"/>
      <c r="E5" s="320"/>
      <c r="F5" s="309"/>
      <c r="G5" s="80"/>
      <c r="H5" s="80"/>
      <c r="I5" s="321"/>
      <c r="J5" t="s">
        <v>25</v>
      </c>
    </row>
    <row r="6" spans="1:10" ht="13.8">
      <c r="A6" s="1"/>
      <c r="B6" s="320" t="s">
        <v>74</v>
      </c>
      <c r="C6" s="311" t="s">
        <v>25</v>
      </c>
      <c r="D6" s="80" t="s">
        <v>25</v>
      </c>
      <c r="E6" s="320" t="s">
        <v>25</v>
      </c>
      <c r="F6" s="309" t="s">
        <v>25</v>
      </c>
      <c r="G6" s="80" t="s">
        <v>25</v>
      </c>
      <c r="H6" s="80"/>
      <c r="I6" s="321"/>
    </row>
    <row r="7" spans="1:10" ht="9" customHeight="1">
      <c r="A7" s="1"/>
      <c r="B7" s="246" t="s">
        <v>25</v>
      </c>
      <c r="C7" s="251" t="s">
        <v>25</v>
      </c>
      <c r="D7" s="7" t="s">
        <v>25</v>
      </c>
      <c r="E7" s="246" t="s">
        <v>25</v>
      </c>
      <c r="F7" s="43" t="s">
        <v>25</v>
      </c>
      <c r="G7" s="7" t="s">
        <v>25</v>
      </c>
      <c r="H7" s="7"/>
      <c r="I7" s="322"/>
    </row>
    <row r="8" spans="1:10" ht="15" customHeight="1">
      <c r="A8" s="11"/>
      <c r="B8" s="224" t="s">
        <v>136</v>
      </c>
      <c r="C8" s="228" t="s">
        <v>25</v>
      </c>
      <c r="D8" s="256" t="s">
        <v>25</v>
      </c>
      <c r="E8" s="337">
        <v>5</v>
      </c>
      <c r="F8" s="338" t="s">
        <v>25</v>
      </c>
      <c r="G8" s="258">
        <v>10</v>
      </c>
      <c r="H8" s="339">
        <f>G8-E8</f>
        <v>5</v>
      </c>
      <c r="I8" s="340">
        <f>H8/E8</f>
        <v>1</v>
      </c>
      <c r="J8" t="s">
        <v>25</v>
      </c>
    </row>
    <row r="9" spans="1:10" ht="15" customHeight="1">
      <c r="A9" s="11"/>
      <c r="B9" s="121" t="s">
        <v>3</v>
      </c>
      <c r="C9" s="122" t="s">
        <v>25</v>
      </c>
      <c r="D9" s="252" t="s">
        <v>25</v>
      </c>
      <c r="E9" s="319">
        <v>5</v>
      </c>
      <c r="F9" s="312" t="s">
        <v>25</v>
      </c>
      <c r="G9" s="254">
        <v>10</v>
      </c>
      <c r="H9" s="307">
        <f>G9-E9</f>
        <v>5</v>
      </c>
      <c r="I9" s="310">
        <f>H9/E9</f>
        <v>1</v>
      </c>
    </row>
    <row r="10" spans="1:10" ht="15" customHeight="1" thickBot="1">
      <c r="A10" s="11"/>
      <c r="B10" s="235" t="s">
        <v>4</v>
      </c>
      <c r="C10" s="206" t="s">
        <v>25</v>
      </c>
      <c r="D10" s="341" t="s">
        <v>25</v>
      </c>
      <c r="E10" s="342">
        <f>SUM(E8:E9)</f>
        <v>10</v>
      </c>
      <c r="F10" s="343" t="s">
        <v>25</v>
      </c>
      <c r="G10" s="344">
        <f>SUM(G8:G9)</f>
        <v>20</v>
      </c>
      <c r="H10" s="242">
        <f>G10-E10</f>
        <v>10</v>
      </c>
      <c r="I10" s="345">
        <f>H10/E10</f>
        <v>1</v>
      </c>
    </row>
    <row r="11" spans="1:10" ht="8.25" customHeight="1" thickBot="1">
      <c r="A11" s="113"/>
      <c r="B11" s="247"/>
      <c r="C11" s="249"/>
      <c r="D11" s="248"/>
      <c r="E11" s="248"/>
      <c r="F11" s="115"/>
      <c r="G11" s="115"/>
      <c r="H11" s="115"/>
      <c r="I11" s="275"/>
    </row>
    <row r="12" spans="1:10" ht="15" customHeight="1">
      <c r="A12" s="17" t="s">
        <v>5</v>
      </c>
      <c r="B12" s="239" t="s">
        <v>26</v>
      </c>
      <c r="C12" s="290"/>
      <c r="D12" s="4"/>
      <c r="E12" s="6"/>
      <c r="F12" s="518"/>
      <c r="G12" s="133"/>
      <c r="H12" s="133"/>
      <c r="I12" s="517"/>
    </row>
    <row r="13" spans="1:10" ht="9" customHeight="1">
      <c r="A13" s="1"/>
      <c r="B13" s="55"/>
      <c r="C13" s="97"/>
      <c r="D13" s="4"/>
      <c r="E13" s="6"/>
      <c r="F13" s="518"/>
      <c r="G13" s="133"/>
      <c r="H13" s="133"/>
      <c r="I13" s="517"/>
    </row>
    <row r="14" spans="1:10" ht="13.5" customHeight="1">
      <c r="A14" s="1"/>
      <c r="B14" s="91" t="s">
        <v>110</v>
      </c>
      <c r="C14" s="330"/>
      <c r="D14" s="94"/>
      <c r="E14" s="520"/>
      <c r="F14" s="521"/>
      <c r="G14" s="522"/>
      <c r="H14" s="522"/>
      <c r="I14" s="524"/>
    </row>
    <row r="15" spans="1:10" ht="13.5" customHeight="1">
      <c r="A15" s="1"/>
      <c r="B15" s="92" t="s">
        <v>60</v>
      </c>
      <c r="C15" s="330">
        <v>24</v>
      </c>
      <c r="D15" s="336">
        <v>1</v>
      </c>
      <c r="E15" s="520">
        <f>D15*C15</f>
        <v>24</v>
      </c>
      <c r="F15" s="521">
        <v>2</v>
      </c>
      <c r="G15" s="522">
        <f>F15*C15</f>
        <v>48</v>
      </c>
      <c r="H15" s="534">
        <f t="shared" ref="H15:H26" si="0">G15-E15</f>
        <v>24</v>
      </c>
      <c r="I15" s="535">
        <f t="shared" ref="I15:I26" si="1">H15/E15</f>
        <v>1</v>
      </c>
    </row>
    <row r="16" spans="1:10" ht="13.5" customHeight="1">
      <c r="A16" s="1"/>
      <c r="B16" s="92" t="s">
        <v>11</v>
      </c>
      <c r="C16" s="330">
        <v>24</v>
      </c>
      <c r="D16" s="336">
        <v>1</v>
      </c>
      <c r="E16" s="520">
        <f t="shared" ref="E16:E26" si="2">D16*C16</f>
        <v>24</v>
      </c>
      <c r="F16" s="521">
        <v>2</v>
      </c>
      <c r="G16" s="522">
        <f t="shared" ref="G16:G26" si="3">F16*C16</f>
        <v>48</v>
      </c>
      <c r="H16" s="534">
        <f t="shared" si="0"/>
        <v>24</v>
      </c>
      <c r="I16" s="535">
        <f t="shared" si="1"/>
        <v>1</v>
      </c>
    </row>
    <row r="17" spans="1:9" ht="13.5" customHeight="1">
      <c r="A17" s="1"/>
      <c r="B17" s="93" t="s">
        <v>68</v>
      </c>
      <c r="C17" s="330">
        <v>24</v>
      </c>
      <c r="D17" s="94">
        <v>1</v>
      </c>
      <c r="E17" s="520">
        <f t="shared" si="2"/>
        <v>24</v>
      </c>
      <c r="F17" s="521">
        <v>2</v>
      </c>
      <c r="G17" s="522">
        <f t="shared" si="3"/>
        <v>48</v>
      </c>
      <c r="H17" s="534">
        <f t="shared" si="0"/>
        <v>24</v>
      </c>
      <c r="I17" s="535">
        <f t="shared" si="1"/>
        <v>1</v>
      </c>
    </row>
    <row r="18" spans="1:9" ht="13.5" customHeight="1">
      <c r="A18" s="1"/>
      <c r="B18" s="359" t="s">
        <v>65</v>
      </c>
      <c r="C18" s="330">
        <v>24</v>
      </c>
      <c r="D18" s="94">
        <v>1</v>
      </c>
      <c r="E18" s="520">
        <f t="shared" si="2"/>
        <v>24</v>
      </c>
      <c r="F18" s="521">
        <v>2</v>
      </c>
      <c r="G18" s="522">
        <f t="shared" si="3"/>
        <v>48</v>
      </c>
      <c r="H18" s="534">
        <f t="shared" si="0"/>
        <v>24</v>
      </c>
      <c r="I18" s="535">
        <f t="shared" si="1"/>
        <v>1</v>
      </c>
    </row>
    <row r="19" spans="1:9" ht="13.5" customHeight="1">
      <c r="A19" s="1"/>
      <c r="B19" s="92" t="s">
        <v>12</v>
      </c>
      <c r="C19" s="330">
        <v>24</v>
      </c>
      <c r="D19" s="94">
        <v>1</v>
      </c>
      <c r="E19" s="520">
        <f t="shared" si="2"/>
        <v>24</v>
      </c>
      <c r="F19" s="521">
        <v>2</v>
      </c>
      <c r="G19" s="522">
        <f t="shared" si="3"/>
        <v>48</v>
      </c>
      <c r="H19" s="534">
        <f t="shared" si="0"/>
        <v>24</v>
      </c>
      <c r="I19" s="535">
        <f t="shared" si="1"/>
        <v>1</v>
      </c>
    </row>
    <row r="20" spans="1:9" ht="13.5" customHeight="1">
      <c r="A20" s="1"/>
      <c r="B20" s="92" t="s">
        <v>13</v>
      </c>
      <c r="C20" s="330">
        <v>2</v>
      </c>
      <c r="D20" s="94">
        <v>1</v>
      </c>
      <c r="E20" s="520">
        <f t="shared" si="2"/>
        <v>2</v>
      </c>
      <c r="F20" s="521">
        <v>2</v>
      </c>
      <c r="G20" s="522">
        <f t="shared" si="3"/>
        <v>4</v>
      </c>
      <c r="H20" s="534">
        <f t="shared" si="0"/>
        <v>2</v>
      </c>
      <c r="I20" s="535">
        <f t="shared" si="1"/>
        <v>1</v>
      </c>
    </row>
    <row r="21" spans="1:9" s="477" customFormat="1" ht="10.8" customHeight="1">
      <c r="A21" s="1"/>
      <c r="B21" s="92" t="s">
        <v>66</v>
      </c>
      <c r="C21" s="330">
        <v>2</v>
      </c>
      <c r="D21" s="94">
        <v>1</v>
      </c>
      <c r="E21" s="520">
        <f t="shared" si="2"/>
        <v>2</v>
      </c>
      <c r="F21" s="521">
        <v>2</v>
      </c>
      <c r="G21" s="522">
        <f t="shared" si="3"/>
        <v>4</v>
      </c>
      <c r="H21" s="534">
        <f t="shared" si="0"/>
        <v>2</v>
      </c>
      <c r="I21" s="535">
        <f t="shared" si="1"/>
        <v>1</v>
      </c>
    </row>
    <row r="22" spans="1:9" s="477" customFormat="1" ht="13.5" customHeight="1">
      <c r="A22" s="1"/>
      <c r="B22" s="92" t="s">
        <v>61</v>
      </c>
      <c r="C22" s="330">
        <v>2</v>
      </c>
      <c r="D22" s="94">
        <v>1</v>
      </c>
      <c r="E22" s="520">
        <f t="shared" si="2"/>
        <v>2</v>
      </c>
      <c r="F22" s="521">
        <v>2</v>
      </c>
      <c r="G22" s="522">
        <f t="shared" si="3"/>
        <v>4</v>
      </c>
      <c r="H22" s="534">
        <f t="shared" si="0"/>
        <v>2</v>
      </c>
      <c r="I22" s="535">
        <f t="shared" si="1"/>
        <v>1</v>
      </c>
    </row>
    <row r="23" spans="1:9" ht="13.5" customHeight="1">
      <c r="A23" s="1"/>
      <c r="B23" s="92" t="s">
        <v>62</v>
      </c>
      <c r="C23" s="330">
        <v>24</v>
      </c>
      <c r="D23" s="94">
        <v>1</v>
      </c>
      <c r="E23" s="520">
        <f t="shared" si="2"/>
        <v>24</v>
      </c>
      <c r="F23" s="521">
        <v>2</v>
      </c>
      <c r="G23" s="522">
        <f t="shared" si="3"/>
        <v>48</v>
      </c>
      <c r="H23" s="534">
        <f t="shared" si="0"/>
        <v>24</v>
      </c>
      <c r="I23" s="535">
        <f t="shared" si="1"/>
        <v>1</v>
      </c>
    </row>
    <row r="24" spans="1:9" ht="13.5" customHeight="1">
      <c r="A24" s="1"/>
      <c r="B24" s="92" t="s">
        <v>63</v>
      </c>
      <c r="C24" s="331">
        <v>24</v>
      </c>
      <c r="D24" s="95">
        <v>1</v>
      </c>
      <c r="E24" s="520">
        <f t="shared" si="2"/>
        <v>24</v>
      </c>
      <c r="F24" s="521">
        <v>2</v>
      </c>
      <c r="G24" s="522">
        <f t="shared" si="3"/>
        <v>48</v>
      </c>
      <c r="H24" s="534">
        <f t="shared" si="0"/>
        <v>24</v>
      </c>
      <c r="I24" s="535">
        <f t="shared" si="1"/>
        <v>1</v>
      </c>
    </row>
    <row r="25" spans="1:9" ht="13.5" customHeight="1">
      <c r="A25" s="1"/>
      <c r="B25" s="92" t="s">
        <v>64</v>
      </c>
      <c r="C25" s="332">
        <v>24</v>
      </c>
      <c r="D25" s="94">
        <v>1</v>
      </c>
      <c r="E25" s="520">
        <f t="shared" si="2"/>
        <v>24</v>
      </c>
      <c r="F25" s="521">
        <v>2</v>
      </c>
      <c r="G25" s="522">
        <f t="shared" si="3"/>
        <v>48</v>
      </c>
      <c r="H25" s="534">
        <f t="shared" si="0"/>
        <v>24</v>
      </c>
      <c r="I25" s="535">
        <f t="shared" si="1"/>
        <v>1</v>
      </c>
    </row>
    <row r="26" spans="1:9" ht="13.5" customHeight="1">
      <c r="A26" s="1"/>
      <c r="B26" s="82" t="s">
        <v>67</v>
      </c>
      <c r="C26" s="332">
        <v>24</v>
      </c>
      <c r="D26" s="94">
        <v>1</v>
      </c>
      <c r="E26" s="520">
        <f t="shared" si="2"/>
        <v>24</v>
      </c>
      <c r="F26" s="521">
        <v>2</v>
      </c>
      <c r="G26" s="522">
        <f t="shared" si="3"/>
        <v>48</v>
      </c>
      <c r="H26" s="534">
        <f t="shared" si="0"/>
        <v>24</v>
      </c>
      <c r="I26" s="535">
        <f t="shared" si="1"/>
        <v>1</v>
      </c>
    </row>
    <row r="27" spans="1:9" ht="13.5" customHeight="1">
      <c r="A27" s="1"/>
      <c r="B27" s="92" t="s">
        <v>29</v>
      </c>
      <c r="C27" s="332" t="s">
        <v>25</v>
      </c>
      <c r="D27" s="94" t="s">
        <v>25</v>
      </c>
      <c r="E27" s="21" t="s">
        <v>25</v>
      </c>
      <c r="F27" s="131" t="s">
        <v>25</v>
      </c>
      <c r="G27" s="522" t="s">
        <v>25</v>
      </c>
      <c r="H27" s="534" t="s">
        <v>25</v>
      </c>
      <c r="I27" s="535" t="s">
        <v>25</v>
      </c>
    </row>
    <row r="28" spans="1:9" ht="13.5" customHeight="1">
      <c r="A28" s="1"/>
      <c r="B28" s="483" t="s">
        <v>25</v>
      </c>
      <c r="C28" s="332">
        <v>24</v>
      </c>
      <c r="D28" s="94">
        <v>1</v>
      </c>
      <c r="E28" s="520">
        <f t="shared" ref="E28:E30" si="4">D28*C28</f>
        <v>24</v>
      </c>
      <c r="F28" s="521">
        <v>2</v>
      </c>
      <c r="G28" s="522">
        <f t="shared" ref="G28:G30" si="5">F28*C28</f>
        <v>48</v>
      </c>
      <c r="H28" s="534">
        <f>G28-E28</f>
        <v>24</v>
      </c>
      <c r="I28" s="535">
        <f>H28/E28</f>
        <v>1</v>
      </c>
    </row>
    <row r="29" spans="1:9" ht="13.5" customHeight="1">
      <c r="A29" s="1"/>
      <c r="B29" s="132"/>
      <c r="C29" s="333">
        <v>24</v>
      </c>
      <c r="D29" s="96">
        <v>1</v>
      </c>
      <c r="E29" s="520">
        <f t="shared" si="4"/>
        <v>24</v>
      </c>
      <c r="F29" s="521">
        <v>2</v>
      </c>
      <c r="G29" s="522">
        <f t="shared" si="5"/>
        <v>48</v>
      </c>
      <c r="H29" s="534">
        <f>G29-E29</f>
        <v>24</v>
      </c>
      <c r="I29" s="535">
        <f>H29/E29</f>
        <v>1</v>
      </c>
    </row>
    <row r="30" spans="1:9" ht="13.5" customHeight="1">
      <c r="A30" s="1"/>
      <c r="B30" s="284"/>
      <c r="C30" s="333">
        <v>24</v>
      </c>
      <c r="D30" s="96">
        <v>1</v>
      </c>
      <c r="E30" s="520">
        <f t="shared" si="4"/>
        <v>24</v>
      </c>
      <c r="F30" s="521">
        <v>2</v>
      </c>
      <c r="G30" s="522">
        <f t="shared" si="5"/>
        <v>48</v>
      </c>
      <c r="H30" s="534">
        <f>G30-E30</f>
        <v>24</v>
      </c>
      <c r="I30" s="535">
        <f>H30/E30</f>
        <v>1</v>
      </c>
    </row>
    <row r="31" spans="1:9" ht="13.5" customHeight="1">
      <c r="A31" s="1"/>
      <c r="B31" s="285" t="s">
        <v>70</v>
      </c>
      <c r="C31" s="291">
        <v>24</v>
      </c>
      <c r="D31" s="59">
        <f>E31/C31</f>
        <v>12.25</v>
      </c>
      <c r="E31" s="58">
        <f>SUM(E15:E30)</f>
        <v>294</v>
      </c>
      <c r="F31" s="57">
        <f>G31/C31</f>
        <v>24.5</v>
      </c>
      <c r="G31" s="61">
        <f>SUM(G15:G30)</f>
        <v>588</v>
      </c>
      <c r="H31" s="67">
        <f>G31-E31</f>
        <v>294</v>
      </c>
      <c r="I31" s="316">
        <f>H31/E31</f>
        <v>1</v>
      </c>
    </row>
    <row r="32" spans="1:9" s="44" customFormat="1" ht="13.5" customHeight="1">
      <c r="A32" s="43"/>
      <c r="B32" s="286"/>
      <c r="C32" s="292"/>
      <c r="D32" s="42"/>
      <c r="E32" s="45"/>
      <c r="F32" s="42"/>
      <c r="G32" s="46"/>
      <c r="H32" s="68"/>
      <c r="I32" s="160"/>
    </row>
    <row r="33" spans="1:9" ht="13.5" customHeight="1">
      <c r="A33" s="1"/>
      <c r="B33" s="55" t="s">
        <v>107</v>
      </c>
      <c r="C33" s="97"/>
      <c r="D33" s="4"/>
      <c r="E33" s="6"/>
      <c r="F33" s="12"/>
      <c r="G33" s="13"/>
      <c r="H33" s="66"/>
      <c r="I33" s="318"/>
    </row>
    <row r="34" spans="1:9" ht="13.5" customHeight="1">
      <c r="A34" s="1"/>
      <c r="B34" s="92" t="s">
        <v>6</v>
      </c>
      <c r="C34" s="330">
        <v>24</v>
      </c>
      <c r="D34" s="23">
        <v>1</v>
      </c>
      <c r="E34" s="9">
        <f t="shared" ref="E34:E42" si="6">D34*C34</f>
        <v>24</v>
      </c>
      <c r="F34" s="19">
        <v>2</v>
      </c>
      <c r="G34" s="8">
        <f t="shared" ref="G34:G42" si="7">F34*C34</f>
        <v>48</v>
      </c>
      <c r="H34" s="65">
        <f t="shared" ref="H34:H42" si="8">G34-E34</f>
        <v>24</v>
      </c>
      <c r="I34" s="105">
        <f t="shared" ref="I34:I42" si="9">H34/E34</f>
        <v>1</v>
      </c>
    </row>
    <row r="35" spans="1:9" ht="13.5" customHeight="1">
      <c r="A35" s="1"/>
      <c r="B35" s="92" t="s">
        <v>7</v>
      </c>
      <c r="C35" s="330">
        <v>24</v>
      </c>
      <c r="D35" s="94">
        <v>1</v>
      </c>
      <c r="E35" s="9">
        <f t="shared" si="6"/>
        <v>24</v>
      </c>
      <c r="F35" s="19">
        <v>2</v>
      </c>
      <c r="G35" s="8">
        <f t="shared" si="7"/>
        <v>48</v>
      </c>
      <c r="H35" s="65">
        <f t="shared" si="8"/>
        <v>24</v>
      </c>
      <c r="I35" s="105">
        <f t="shared" si="9"/>
        <v>1</v>
      </c>
    </row>
    <row r="36" spans="1:9" ht="13.5" customHeight="1">
      <c r="A36" s="1"/>
      <c r="B36" s="92" t="s">
        <v>8</v>
      </c>
      <c r="C36" s="330">
        <v>24</v>
      </c>
      <c r="D36" s="94">
        <v>1</v>
      </c>
      <c r="E36" s="9">
        <f t="shared" si="6"/>
        <v>24</v>
      </c>
      <c r="F36" s="19">
        <v>2</v>
      </c>
      <c r="G36" s="8">
        <f t="shared" si="7"/>
        <v>48</v>
      </c>
      <c r="H36" s="65">
        <f t="shared" si="8"/>
        <v>24</v>
      </c>
      <c r="I36" s="105">
        <f t="shared" si="9"/>
        <v>1</v>
      </c>
    </row>
    <row r="37" spans="1:9" ht="13.5" customHeight="1">
      <c r="A37" s="1"/>
      <c r="B37" s="92" t="s">
        <v>9</v>
      </c>
      <c r="C37" s="332">
        <v>24</v>
      </c>
      <c r="D37" s="94">
        <v>1</v>
      </c>
      <c r="E37" s="9">
        <f t="shared" si="6"/>
        <v>24</v>
      </c>
      <c r="F37" s="19">
        <v>2</v>
      </c>
      <c r="G37" s="8">
        <f t="shared" si="7"/>
        <v>48</v>
      </c>
      <c r="H37" s="65">
        <f t="shared" si="8"/>
        <v>24</v>
      </c>
      <c r="I37" s="105">
        <f t="shared" si="9"/>
        <v>1</v>
      </c>
    </row>
    <row r="38" spans="1:9" ht="13.5" customHeight="1">
      <c r="A38" s="1"/>
      <c r="B38" s="92" t="s">
        <v>10</v>
      </c>
      <c r="C38" s="330">
        <v>24</v>
      </c>
      <c r="D38" s="94">
        <v>1</v>
      </c>
      <c r="E38" s="9">
        <f t="shared" si="6"/>
        <v>24</v>
      </c>
      <c r="F38" s="19">
        <v>2</v>
      </c>
      <c r="G38" s="8">
        <f t="shared" si="7"/>
        <v>48</v>
      </c>
      <c r="H38" s="65">
        <f t="shared" si="8"/>
        <v>24</v>
      </c>
      <c r="I38" s="105">
        <f t="shared" si="9"/>
        <v>1</v>
      </c>
    </row>
    <row r="39" spans="1:9" ht="13.5" customHeight="1">
      <c r="A39" s="1"/>
      <c r="B39" s="92" t="s">
        <v>14</v>
      </c>
      <c r="C39" s="330">
        <v>24</v>
      </c>
      <c r="D39" s="94">
        <v>1</v>
      </c>
      <c r="E39" s="9">
        <f t="shared" si="6"/>
        <v>24</v>
      </c>
      <c r="F39" s="19">
        <v>2</v>
      </c>
      <c r="G39" s="8">
        <f t="shared" si="7"/>
        <v>48</v>
      </c>
      <c r="H39" s="65">
        <f t="shared" si="8"/>
        <v>24</v>
      </c>
      <c r="I39" s="105">
        <f t="shared" si="9"/>
        <v>1</v>
      </c>
    </row>
    <row r="40" spans="1:9" ht="13.5" customHeight="1">
      <c r="A40" s="1"/>
      <c r="B40" s="38" t="s">
        <v>79</v>
      </c>
      <c r="C40" s="331">
        <v>2</v>
      </c>
      <c r="D40" s="95">
        <v>1</v>
      </c>
      <c r="E40" s="9">
        <f t="shared" si="6"/>
        <v>2</v>
      </c>
      <c r="F40" s="19">
        <v>2</v>
      </c>
      <c r="G40" s="8">
        <f t="shared" si="7"/>
        <v>4</v>
      </c>
      <c r="H40" s="65">
        <f t="shared" si="8"/>
        <v>2</v>
      </c>
      <c r="I40" s="105">
        <f t="shared" si="9"/>
        <v>1</v>
      </c>
    </row>
    <row r="41" spans="1:9" ht="13.5" customHeight="1">
      <c r="A41" s="1"/>
      <c r="B41" s="92" t="s">
        <v>58</v>
      </c>
      <c r="C41" s="332">
        <v>24</v>
      </c>
      <c r="D41" s="94">
        <v>1</v>
      </c>
      <c r="E41" s="9">
        <f t="shared" si="6"/>
        <v>24</v>
      </c>
      <c r="F41" s="19">
        <v>2</v>
      </c>
      <c r="G41" s="8">
        <f t="shared" si="7"/>
        <v>48</v>
      </c>
      <c r="H41" s="65">
        <f t="shared" si="8"/>
        <v>24</v>
      </c>
      <c r="I41" s="105">
        <f t="shared" si="9"/>
        <v>1</v>
      </c>
    </row>
    <row r="42" spans="1:9" ht="13.5" customHeight="1">
      <c r="A42" s="1"/>
      <c r="B42" s="92" t="s">
        <v>23</v>
      </c>
      <c r="C42" s="330">
        <v>24</v>
      </c>
      <c r="D42" s="94">
        <v>1</v>
      </c>
      <c r="E42" s="9">
        <f t="shared" si="6"/>
        <v>24</v>
      </c>
      <c r="F42" s="19">
        <v>2</v>
      </c>
      <c r="G42" s="8">
        <f t="shared" si="7"/>
        <v>48</v>
      </c>
      <c r="H42" s="65">
        <f t="shared" si="8"/>
        <v>24</v>
      </c>
      <c r="I42" s="105">
        <f t="shared" si="9"/>
        <v>1</v>
      </c>
    </row>
    <row r="43" spans="1:9" ht="13.5" customHeight="1">
      <c r="A43" s="1"/>
      <c r="B43" s="38" t="s">
        <v>59</v>
      </c>
      <c r="C43" s="331" t="s">
        <v>25</v>
      </c>
      <c r="D43" s="95" t="s">
        <v>25</v>
      </c>
      <c r="E43" s="20" t="s">
        <v>25</v>
      </c>
      <c r="F43" s="22" t="s">
        <v>25</v>
      </c>
      <c r="G43" s="8" t="s">
        <v>25</v>
      </c>
      <c r="H43" s="65" t="s">
        <v>25</v>
      </c>
      <c r="I43" s="105" t="s">
        <v>25</v>
      </c>
    </row>
    <row r="44" spans="1:9" ht="13.5" customHeight="1">
      <c r="A44" s="1"/>
      <c r="B44" s="92" t="s">
        <v>25</v>
      </c>
      <c r="C44" s="332">
        <v>24</v>
      </c>
      <c r="D44" s="94">
        <v>1</v>
      </c>
      <c r="E44" s="9">
        <f>D44*C44</f>
        <v>24</v>
      </c>
      <c r="F44" s="19">
        <v>2</v>
      </c>
      <c r="G44" s="8">
        <f>F44*C44</f>
        <v>48</v>
      </c>
      <c r="H44" s="65">
        <f>G44-E44</f>
        <v>24</v>
      </c>
      <c r="I44" s="105">
        <f>H44/E44</f>
        <v>1</v>
      </c>
    </row>
    <row r="45" spans="1:9" ht="13.5" customHeight="1">
      <c r="A45" s="1"/>
      <c r="B45" s="92" t="s">
        <v>25</v>
      </c>
      <c r="C45" s="330">
        <v>24</v>
      </c>
      <c r="D45" s="94">
        <v>1</v>
      </c>
      <c r="E45" s="9">
        <f>D45*C45</f>
        <v>24</v>
      </c>
      <c r="F45" s="19">
        <v>2</v>
      </c>
      <c r="G45" s="8">
        <f>F45*C45</f>
        <v>48</v>
      </c>
      <c r="H45" s="65">
        <f>G45-E45</f>
        <v>24</v>
      </c>
      <c r="I45" s="105">
        <f>H45/E45</f>
        <v>1</v>
      </c>
    </row>
    <row r="46" spans="1:9" ht="13.5" customHeight="1">
      <c r="A46" s="1"/>
      <c r="B46" s="92" t="s">
        <v>25</v>
      </c>
      <c r="C46" s="332">
        <v>24</v>
      </c>
      <c r="D46" s="94">
        <v>1</v>
      </c>
      <c r="E46" s="9">
        <f>D46*C46</f>
        <v>24</v>
      </c>
      <c r="F46" s="19">
        <v>2</v>
      </c>
      <c r="G46" s="8">
        <f>F46*C46</f>
        <v>48</v>
      </c>
      <c r="H46" s="65">
        <f>G46-E46</f>
        <v>24</v>
      </c>
      <c r="I46" s="105">
        <f>H46/E46</f>
        <v>1</v>
      </c>
    </row>
    <row r="47" spans="1:9" s="51" customFormat="1" ht="13.5" customHeight="1">
      <c r="A47" s="49"/>
      <c r="B47" s="287" t="s">
        <v>71</v>
      </c>
      <c r="C47" s="291">
        <v>24</v>
      </c>
      <c r="D47" s="59">
        <f>E47/C47</f>
        <v>11.083333333333334</v>
      </c>
      <c r="E47" s="58">
        <f>SUM(E34:E46)</f>
        <v>266</v>
      </c>
      <c r="F47" s="57">
        <f>G47/C47</f>
        <v>22.166666666666668</v>
      </c>
      <c r="G47" s="60">
        <f>SUM(G34:G46)</f>
        <v>532</v>
      </c>
      <c r="H47" s="76">
        <f>G47-E47</f>
        <v>266</v>
      </c>
      <c r="I47" s="316">
        <f>H47/E47</f>
        <v>1</v>
      </c>
    </row>
    <row r="48" spans="1:9" s="51" customFormat="1" ht="13.5" customHeight="1">
      <c r="A48" s="49"/>
      <c r="B48" s="288"/>
      <c r="C48" s="293"/>
      <c r="D48" s="48" t="s">
        <v>25</v>
      </c>
      <c r="E48" s="47"/>
      <c r="F48" s="48"/>
      <c r="G48" s="52"/>
      <c r="H48" s="69"/>
      <c r="I48" s="308"/>
    </row>
    <row r="49" spans="1:9" ht="15" customHeight="1">
      <c r="A49" s="1"/>
      <c r="B49" s="324" t="s">
        <v>69</v>
      </c>
      <c r="C49" s="314">
        <v>24</v>
      </c>
      <c r="D49" s="328">
        <f>E49/C49</f>
        <v>23.333333333333332</v>
      </c>
      <c r="E49" s="327">
        <f>E31+E47</f>
        <v>560</v>
      </c>
      <c r="F49" s="325">
        <f>G49/C49</f>
        <v>46.666666666666664</v>
      </c>
      <c r="G49" s="326">
        <f>G31+G47</f>
        <v>1120</v>
      </c>
      <c r="H49" s="323">
        <f>G49-E49</f>
        <v>560</v>
      </c>
      <c r="I49" s="315">
        <f>H49/E49</f>
        <v>1</v>
      </c>
    </row>
    <row r="50" spans="1:9" ht="9" customHeight="1" thickBot="1">
      <c r="A50" s="1"/>
      <c r="B50" s="38"/>
      <c r="C50" s="98"/>
      <c r="D50" s="95"/>
      <c r="E50" s="20"/>
      <c r="F50" s="22"/>
      <c r="G50" s="24"/>
      <c r="H50" s="66"/>
      <c r="I50" s="313"/>
    </row>
    <row r="51" spans="1:9" ht="15" customHeight="1">
      <c r="A51" s="28" t="s">
        <v>15</v>
      </c>
      <c r="B51" s="198" t="s">
        <v>16</v>
      </c>
      <c r="C51" s="199">
        <v>24</v>
      </c>
      <c r="D51" s="361">
        <f>E51/C51</f>
        <v>23.541666666666668</v>
      </c>
      <c r="E51" s="364">
        <f>E8+E49</f>
        <v>565</v>
      </c>
      <c r="F51" s="361">
        <f>G51/C51</f>
        <v>47.083333333333336</v>
      </c>
      <c r="G51" s="379">
        <f>G8+G49</f>
        <v>1130</v>
      </c>
      <c r="H51" s="357">
        <f>G51-E51</f>
        <v>565</v>
      </c>
      <c r="I51" s="377">
        <f>H51/E51</f>
        <v>1</v>
      </c>
    </row>
    <row r="52" spans="1:9" ht="15" customHeight="1" thickBot="1">
      <c r="A52" s="25" t="s">
        <v>17</v>
      </c>
      <c r="B52" s="205" t="s">
        <v>18</v>
      </c>
      <c r="C52" s="206">
        <v>24</v>
      </c>
      <c r="D52" s="380">
        <f>E52/C52</f>
        <v>23.75</v>
      </c>
      <c r="E52" s="268">
        <f>E10+E49</f>
        <v>570</v>
      </c>
      <c r="F52" s="380">
        <f>G52/C52</f>
        <v>47.5</v>
      </c>
      <c r="G52" s="269">
        <f>G10+G49</f>
        <v>1140</v>
      </c>
      <c r="H52" s="381">
        <f>G52-E52</f>
        <v>570</v>
      </c>
      <c r="I52" s="367">
        <f>H52/E52</f>
        <v>1</v>
      </c>
    </row>
    <row r="53" spans="1:9" ht="9" customHeight="1" thickBot="1">
      <c r="A53" s="113"/>
      <c r="B53" s="26"/>
      <c r="C53" s="26"/>
      <c r="D53" s="27"/>
      <c r="E53" s="27"/>
      <c r="F53" s="27"/>
      <c r="G53" s="27"/>
      <c r="H53" s="27"/>
      <c r="I53" s="283"/>
    </row>
    <row r="54" spans="1:9" ht="14.4">
      <c r="A54" s="28" t="s">
        <v>19</v>
      </c>
      <c r="B54" s="260" t="s">
        <v>86</v>
      </c>
      <c r="C54" s="108"/>
      <c r="D54" s="608" t="s">
        <v>20</v>
      </c>
      <c r="E54" s="609"/>
      <c r="F54" s="608" t="s">
        <v>21</v>
      </c>
      <c r="G54" s="609"/>
      <c r="H54" s="608"/>
      <c r="I54" s="640"/>
    </row>
    <row r="55" spans="1:9" ht="13.5" customHeight="1">
      <c r="A55" s="1"/>
      <c r="B55" s="107" t="s">
        <v>183</v>
      </c>
      <c r="C55" s="29"/>
      <c r="D55" s="582" t="s">
        <v>129</v>
      </c>
      <c r="E55" s="610"/>
      <c r="F55" s="582" t="s">
        <v>129</v>
      </c>
      <c r="G55" s="610"/>
      <c r="H55" s="582"/>
      <c r="I55" s="638"/>
    </row>
    <row r="56" spans="1:9" ht="13.5" customHeight="1">
      <c r="A56" s="1"/>
      <c r="B56" s="107" t="s">
        <v>171</v>
      </c>
      <c r="C56" s="85"/>
      <c r="D56" s="584">
        <f>G51</f>
        <v>1130</v>
      </c>
      <c r="E56" s="600"/>
      <c r="F56" s="584">
        <f>G52</f>
        <v>1140</v>
      </c>
      <c r="G56" s="600"/>
      <c r="H56" s="584"/>
      <c r="I56" s="638"/>
    </row>
    <row r="57" spans="1:9" ht="13.5" customHeight="1">
      <c r="A57" s="1"/>
      <c r="B57" s="107" t="s">
        <v>28</v>
      </c>
      <c r="C57" s="86"/>
      <c r="D57" s="584" t="e">
        <f>D55-D56</f>
        <v>#VALUE!</v>
      </c>
      <c r="E57" s="600"/>
      <c r="F57" s="584" t="e">
        <f>F55-F56</f>
        <v>#VALUE!</v>
      </c>
      <c r="G57" s="600"/>
      <c r="H57" s="584" t="s">
        <v>25</v>
      </c>
      <c r="I57" s="638"/>
    </row>
    <row r="58" spans="1:9" ht="13.5" customHeight="1">
      <c r="A58" s="1"/>
      <c r="B58" s="56" t="s">
        <v>27</v>
      </c>
      <c r="C58" s="91"/>
      <c r="D58" s="585" t="e">
        <f>D56/D55</f>
        <v>#VALUE!</v>
      </c>
      <c r="E58" s="601"/>
      <c r="F58" s="585" t="e">
        <f>F56/F55</f>
        <v>#VALUE!</v>
      </c>
      <c r="G58" s="601"/>
      <c r="H58" s="585" t="s">
        <v>25</v>
      </c>
      <c r="I58" s="638"/>
    </row>
    <row r="59" spans="1:9" ht="13.5" customHeight="1" thickBot="1">
      <c r="A59" s="40"/>
      <c r="B59" s="64" t="s">
        <v>176</v>
      </c>
      <c r="C59" s="106"/>
      <c r="D59" s="602">
        <f>I51</f>
        <v>1</v>
      </c>
      <c r="E59" s="603"/>
      <c r="F59" s="602">
        <f>I52</f>
        <v>1</v>
      </c>
      <c r="G59" s="603"/>
      <c r="H59" s="586" t="s">
        <v>25</v>
      </c>
      <c r="I59" s="643"/>
    </row>
    <row r="60" spans="1:9" ht="13.8">
      <c r="B60" s="53" t="s">
        <v>83</v>
      </c>
      <c r="C60" s="53"/>
    </row>
    <row r="61" spans="1:9" ht="15.6">
      <c r="A61" s="650" t="s">
        <v>101</v>
      </c>
      <c r="B61" s="650"/>
      <c r="C61" s="650"/>
      <c r="D61" s="650"/>
      <c r="E61" s="650"/>
      <c r="F61" s="650"/>
      <c r="G61" s="650"/>
      <c r="H61" s="650"/>
      <c r="I61" s="650"/>
    </row>
    <row r="62" spans="1:9" ht="26.1" customHeight="1">
      <c r="A62" s="649" t="s">
        <v>113</v>
      </c>
      <c r="B62" s="649"/>
      <c r="C62" s="649"/>
      <c r="D62" s="649"/>
      <c r="E62" s="649"/>
      <c r="F62" s="649"/>
      <c r="G62" s="649"/>
      <c r="H62" s="649"/>
      <c r="I62" s="649"/>
    </row>
    <row r="67" spans="4:4">
      <c r="D67" t="s">
        <v>25</v>
      </c>
    </row>
  </sheetData>
  <mergeCells count="26">
    <mergeCell ref="D57:E57"/>
    <mergeCell ref="D58:E58"/>
    <mergeCell ref="D59:E59"/>
    <mergeCell ref="A62:I62"/>
    <mergeCell ref="A61:I61"/>
    <mergeCell ref="H57:I57"/>
    <mergeCell ref="H58:I58"/>
    <mergeCell ref="H59:I59"/>
    <mergeCell ref="F57:G57"/>
    <mergeCell ref="F58:G58"/>
    <mergeCell ref="F59:G59"/>
    <mergeCell ref="H55:I55"/>
    <mergeCell ref="H56:I56"/>
    <mergeCell ref="F55:G55"/>
    <mergeCell ref="F56:G56"/>
    <mergeCell ref="D55:E55"/>
    <mergeCell ref="D56:E56"/>
    <mergeCell ref="A1:D1"/>
    <mergeCell ref="F3:I3"/>
    <mergeCell ref="B3:B4"/>
    <mergeCell ref="A3:A4"/>
    <mergeCell ref="D54:E54"/>
    <mergeCell ref="F54:G54"/>
    <mergeCell ref="D3:E3"/>
    <mergeCell ref="C3:C4"/>
    <mergeCell ref="H54:I54"/>
  </mergeCells>
  <phoneticPr fontId="0" type="noConversion"/>
  <printOptions horizontalCentered="1"/>
  <pageMargins left="0.25" right="0.25" top="1" bottom="0.5" header="0.5" footer="0.25"/>
  <pageSetup scale="81" orientation="portrait" r:id="rId1"/>
  <headerFooter alignWithMargins="0">
    <oddHeader>&amp;C&amp;"Times New Roman,Bold"&amp;12Oklahoma State Regents for Higher Education
&amp;11Tuition and Mandatory Fee Request&amp;R&amp;"Times New Roman,Bold Italic"&amp;11Professional Program</oddHeader>
    <oddFooter>&amp;L&amp;"Times New Roman,Italic"&amp;8&amp;D&amp;R&amp;"Times New Roman,Italic"&amp;8&amp;F
&amp;A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43"/>
  <sheetViews>
    <sheetView showGridLines="0" topLeftCell="A16" zoomScaleNormal="100" workbookViewId="0">
      <selection activeCell="I10" sqref="I10"/>
    </sheetView>
  </sheetViews>
  <sheetFormatPr defaultColWidth="8.77734375" defaultRowHeight="13.2"/>
  <cols>
    <col min="1" max="1" width="2.6640625" style="354" customWidth="1"/>
    <col min="2" max="2" width="21.77734375" style="354" customWidth="1"/>
    <col min="3" max="3" width="10.6640625" style="354" customWidth="1"/>
    <col min="4" max="9" width="11" style="354" customWidth="1"/>
    <col min="10" max="16384" width="8.77734375" style="354"/>
  </cols>
  <sheetData>
    <row r="1" spans="1:9">
      <c r="A1" s="354" t="s">
        <v>25</v>
      </c>
    </row>
    <row r="2" spans="1:9">
      <c r="A2" s="661" t="s">
        <v>32</v>
      </c>
      <c r="B2" s="661"/>
      <c r="C2" s="661"/>
      <c r="D2" s="661"/>
      <c r="E2" s="661"/>
      <c r="F2" s="661"/>
      <c r="G2" s="661"/>
      <c r="H2" s="661"/>
      <c r="I2" s="661"/>
    </row>
    <row r="3" spans="1:9">
      <c r="A3" s="661" t="s">
        <v>155</v>
      </c>
      <c r="B3" s="661"/>
      <c r="C3" s="661"/>
      <c r="D3" s="661"/>
      <c r="E3" s="661"/>
      <c r="F3" s="661"/>
      <c r="G3" s="661"/>
      <c r="H3" s="661"/>
      <c r="I3" s="661"/>
    </row>
    <row r="4" spans="1:9">
      <c r="A4" s="410"/>
      <c r="B4" s="410"/>
      <c r="C4" s="410"/>
      <c r="D4" s="410"/>
      <c r="E4" s="410" t="s">
        <v>128</v>
      </c>
      <c r="F4" s="410"/>
      <c r="G4" s="410"/>
      <c r="H4" s="410"/>
      <c r="I4" s="410"/>
    </row>
    <row r="6" spans="1:9">
      <c r="A6" s="411" t="s">
        <v>24</v>
      </c>
      <c r="B6" s="411"/>
      <c r="C6" s="411"/>
      <c r="D6" s="411"/>
      <c r="E6" s="411" t="s">
        <v>91</v>
      </c>
      <c r="F6" s="411"/>
      <c r="G6" s="411"/>
      <c r="H6" s="411"/>
      <c r="I6" s="411"/>
    </row>
    <row r="7" spans="1:9">
      <c r="A7" s="446"/>
      <c r="B7" s="447"/>
      <c r="C7" s="447"/>
      <c r="D7" s="447"/>
      <c r="E7" s="447"/>
      <c r="F7" s="447"/>
      <c r="G7" s="447"/>
      <c r="H7" s="447"/>
      <c r="I7" s="448"/>
    </row>
    <row r="8" spans="1:9" ht="13.5" customHeight="1">
      <c r="A8" s="651" t="s">
        <v>25</v>
      </c>
      <c r="B8" s="653" t="s">
        <v>106</v>
      </c>
      <c r="C8" s="655" t="s">
        <v>115</v>
      </c>
      <c r="D8" s="657" t="s">
        <v>153</v>
      </c>
      <c r="E8" s="657"/>
      <c r="F8" s="658" t="s">
        <v>154</v>
      </c>
      <c r="G8" s="657"/>
      <c r="H8" s="659"/>
      <c r="I8" s="660"/>
    </row>
    <row r="9" spans="1:9" ht="38.1" customHeight="1">
      <c r="A9" s="652"/>
      <c r="B9" s="654"/>
      <c r="C9" s="656"/>
      <c r="D9" s="413" t="s">
        <v>156</v>
      </c>
      <c r="E9" s="414" t="s">
        <v>126</v>
      </c>
      <c r="F9" s="413" t="s">
        <v>134</v>
      </c>
      <c r="G9" s="414" t="s">
        <v>127</v>
      </c>
      <c r="H9" s="413" t="s">
        <v>151</v>
      </c>
      <c r="I9" s="415" t="s">
        <v>150</v>
      </c>
    </row>
    <row r="10" spans="1:9">
      <c r="A10" s="416" t="s">
        <v>0</v>
      </c>
      <c r="B10" s="409" t="s">
        <v>116</v>
      </c>
      <c r="C10" s="417"/>
      <c r="D10" s="418"/>
      <c r="E10" s="419"/>
      <c r="F10" s="420"/>
      <c r="G10" s="421"/>
      <c r="H10" s="422"/>
      <c r="I10" s="423"/>
    </row>
    <row r="11" spans="1:9">
      <c r="A11" s="424"/>
      <c r="B11" s="409" t="s">
        <v>25</v>
      </c>
      <c r="C11" s="417"/>
      <c r="D11" s="418"/>
      <c r="E11" s="419"/>
      <c r="F11" s="425"/>
      <c r="G11" s="423"/>
      <c r="H11" s="422"/>
      <c r="I11" s="423"/>
    </row>
    <row r="12" spans="1:9" s="428" customFormat="1" ht="13.8">
      <c r="A12" s="426"/>
      <c r="B12" s="391" t="s">
        <v>117</v>
      </c>
      <c r="C12" s="427" t="s">
        <v>118</v>
      </c>
      <c r="D12" s="392">
        <v>1</v>
      </c>
      <c r="E12" s="397">
        <f>D12*30</f>
        <v>30</v>
      </c>
      <c r="F12" s="399">
        <v>1</v>
      </c>
      <c r="G12" s="400">
        <f>F12*30</f>
        <v>30</v>
      </c>
      <c r="H12" s="398">
        <f>G12-E12</f>
        <v>0</v>
      </c>
      <c r="I12" s="393">
        <f>H12/E12</f>
        <v>0</v>
      </c>
    </row>
    <row r="13" spans="1:9" s="428" customFormat="1" ht="13.8">
      <c r="A13" s="426"/>
      <c r="B13" s="391" t="s">
        <v>119</v>
      </c>
      <c r="C13" s="429" t="s">
        <v>123</v>
      </c>
      <c r="D13" s="392">
        <f>D12</f>
        <v>1</v>
      </c>
      <c r="E13" s="397">
        <f>D13*15</f>
        <v>15</v>
      </c>
      <c r="F13" s="399">
        <v>1</v>
      </c>
      <c r="G13" s="400">
        <f>F13*15</f>
        <v>15</v>
      </c>
      <c r="H13" s="398">
        <f>G13-E13</f>
        <v>0</v>
      </c>
      <c r="I13" s="393">
        <f>H13/E13</f>
        <v>0</v>
      </c>
    </row>
    <row r="14" spans="1:9" s="428" customFormat="1" ht="13.8">
      <c r="A14" s="430"/>
      <c r="B14" s="394" t="s">
        <v>120</v>
      </c>
      <c r="C14" s="396">
        <v>30</v>
      </c>
      <c r="D14" s="395">
        <v>1</v>
      </c>
      <c r="E14" s="431">
        <f>E13*2</f>
        <v>30</v>
      </c>
      <c r="F14" s="401">
        <v>1</v>
      </c>
      <c r="G14" s="400">
        <f>G13*2</f>
        <v>30</v>
      </c>
      <c r="H14" s="398">
        <f>G14-E14</f>
        <v>0</v>
      </c>
      <c r="I14" s="393">
        <f>H14/E14</f>
        <v>0</v>
      </c>
    </row>
    <row r="15" spans="1:9">
      <c r="A15" s="432"/>
      <c r="B15" s="433"/>
      <c r="C15" s="433"/>
      <c r="D15" s="434"/>
      <c r="E15" s="434"/>
      <c r="F15" s="435"/>
      <c r="G15" s="435"/>
      <c r="H15" s="435"/>
      <c r="I15" s="436"/>
    </row>
    <row r="16" spans="1:9" ht="13.5" customHeight="1">
      <c r="A16" s="651" t="s">
        <v>25</v>
      </c>
      <c r="B16" s="653" t="s">
        <v>106</v>
      </c>
      <c r="C16" s="655" t="s">
        <v>115</v>
      </c>
      <c r="D16" s="657" t="s">
        <v>153</v>
      </c>
      <c r="E16" s="657"/>
      <c r="F16" s="658" t="s">
        <v>154</v>
      </c>
      <c r="G16" s="657"/>
      <c r="H16" s="659"/>
      <c r="I16" s="660"/>
    </row>
    <row r="17" spans="1:12" ht="38.1" customHeight="1">
      <c r="A17" s="652"/>
      <c r="B17" s="654"/>
      <c r="C17" s="656"/>
      <c r="D17" s="413" t="s">
        <v>121</v>
      </c>
      <c r="E17" s="414" t="s">
        <v>125</v>
      </c>
      <c r="F17" s="413" t="s">
        <v>121</v>
      </c>
      <c r="G17" s="414" t="s">
        <v>125</v>
      </c>
      <c r="H17" s="413" t="s">
        <v>151</v>
      </c>
      <c r="I17" s="415" t="s">
        <v>150</v>
      </c>
    </row>
    <row r="18" spans="1:12" ht="14.1" customHeight="1">
      <c r="A18" s="416" t="s">
        <v>5</v>
      </c>
      <c r="B18" s="409" t="s">
        <v>152</v>
      </c>
      <c r="C18" s="437"/>
      <c r="D18" s="422"/>
      <c r="E18" s="419"/>
      <c r="F18" s="438"/>
      <c r="G18" s="439"/>
      <c r="H18" s="418"/>
      <c r="I18" s="440"/>
    </row>
    <row r="19" spans="1:12">
      <c r="A19" s="424"/>
      <c r="B19" s="441" t="s">
        <v>122</v>
      </c>
      <c r="C19" s="442">
        <v>1</v>
      </c>
      <c r="D19" s="403">
        <f>E19/C19</f>
        <v>1</v>
      </c>
      <c r="E19" s="404">
        <f t="shared" ref="E19:E38" si="0">$D$12*C19</f>
        <v>1</v>
      </c>
      <c r="F19" s="405">
        <f>G19/C19</f>
        <v>1</v>
      </c>
      <c r="G19" s="406">
        <f>$F$12*C19</f>
        <v>1</v>
      </c>
      <c r="H19" s="407">
        <f>F19-D19</f>
        <v>0</v>
      </c>
      <c r="I19" s="408">
        <f>H19/D19</f>
        <v>0</v>
      </c>
    </row>
    <row r="20" spans="1:12">
      <c r="A20" s="424"/>
      <c r="B20" s="443" t="s">
        <v>25</v>
      </c>
      <c r="C20" s="442">
        <v>2</v>
      </c>
      <c r="D20" s="403">
        <f t="shared" ref="D20:D38" si="1">E20/C20</f>
        <v>1</v>
      </c>
      <c r="E20" s="404">
        <f t="shared" si="0"/>
        <v>2</v>
      </c>
      <c r="F20" s="405">
        <f t="shared" ref="F20:F30" si="2">G20/C20</f>
        <v>1</v>
      </c>
      <c r="G20" s="406">
        <f t="shared" ref="G20:G29" si="3">$F$12*C20</f>
        <v>2</v>
      </c>
      <c r="H20" s="407">
        <f t="shared" ref="H20:H38" si="4">F20-D20</f>
        <v>0</v>
      </c>
      <c r="I20" s="408">
        <f t="shared" ref="I20:I38" si="5">H20/D20</f>
        <v>0</v>
      </c>
    </row>
    <row r="21" spans="1:12">
      <c r="A21" s="424"/>
      <c r="B21" s="443" t="s">
        <v>25</v>
      </c>
      <c r="C21" s="442">
        <v>3</v>
      </c>
      <c r="D21" s="403">
        <f t="shared" si="1"/>
        <v>1</v>
      </c>
      <c r="E21" s="404">
        <f t="shared" si="0"/>
        <v>3</v>
      </c>
      <c r="F21" s="405">
        <f t="shared" si="2"/>
        <v>1</v>
      </c>
      <c r="G21" s="406">
        <f t="shared" si="3"/>
        <v>3</v>
      </c>
      <c r="H21" s="407">
        <f t="shared" si="4"/>
        <v>0</v>
      </c>
      <c r="I21" s="408">
        <f t="shared" si="5"/>
        <v>0</v>
      </c>
    </row>
    <row r="22" spans="1:12">
      <c r="A22" s="424"/>
      <c r="B22" s="443" t="s">
        <v>25</v>
      </c>
      <c r="C22" s="442">
        <v>4</v>
      </c>
      <c r="D22" s="403">
        <f t="shared" si="1"/>
        <v>1</v>
      </c>
      <c r="E22" s="404">
        <f t="shared" si="0"/>
        <v>4</v>
      </c>
      <c r="F22" s="405">
        <f t="shared" si="2"/>
        <v>1</v>
      </c>
      <c r="G22" s="406">
        <f t="shared" si="3"/>
        <v>4</v>
      </c>
      <c r="H22" s="407">
        <f t="shared" si="4"/>
        <v>0</v>
      </c>
      <c r="I22" s="408">
        <f t="shared" si="5"/>
        <v>0</v>
      </c>
      <c r="J22" s="412"/>
      <c r="K22" s="412"/>
      <c r="L22" s="412"/>
    </row>
    <row r="23" spans="1:12">
      <c r="A23" s="424"/>
      <c r="B23" s="443" t="s">
        <v>25</v>
      </c>
      <c r="C23" s="442">
        <v>5</v>
      </c>
      <c r="D23" s="403">
        <f t="shared" si="1"/>
        <v>1</v>
      </c>
      <c r="E23" s="404">
        <f t="shared" si="0"/>
        <v>5</v>
      </c>
      <c r="F23" s="405">
        <f t="shared" si="2"/>
        <v>1</v>
      </c>
      <c r="G23" s="406">
        <f t="shared" si="3"/>
        <v>5</v>
      </c>
      <c r="H23" s="407">
        <f t="shared" si="4"/>
        <v>0</v>
      </c>
      <c r="I23" s="408">
        <f t="shared" si="5"/>
        <v>0</v>
      </c>
      <c r="J23" s="412"/>
      <c r="K23" s="412"/>
      <c r="L23" s="412"/>
    </row>
    <row r="24" spans="1:12">
      <c r="A24" s="424"/>
      <c r="B24" s="443" t="s">
        <v>25</v>
      </c>
      <c r="C24" s="442">
        <v>6</v>
      </c>
      <c r="D24" s="403">
        <f t="shared" si="1"/>
        <v>1</v>
      </c>
      <c r="E24" s="404">
        <f t="shared" si="0"/>
        <v>6</v>
      </c>
      <c r="F24" s="405">
        <f t="shared" si="2"/>
        <v>1</v>
      </c>
      <c r="G24" s="406">
        <f t="shared" si="3"/>
        <v>6</v>
      </c>
      <c r="H24" s="407">
        <f t="shared" si="4"/>
        <v>0</v>
      </c>
      <c r="I24" s="408">
        <f t="shared" si="5"/>
        <v>0</v>
      </c>
      <c r="J24" s="412"/>
      <c r="K24" s="412"/>
      <c r="L24" s="412" t="s">
        <v>25</v>
      </c>
    </row>
    <row r="25" spans="1:12">
      <c r="A25" s="424"/>
      <c r="B25" s="443" t="s">
        <v>25</v>
      </c>
      <c r="C25" s="442">
        <v>7</v>
      </c>
      <c r="D25" s="403">
        <f t="shared" si="1"/>
        <v>1</v>
      </c>
      <c r="E25" s="404">
        <f t="shared" si="0"/>
        <v>7</v>
      </c>
      <c r="F25" s="405">
        <f t="shared" si="2"/>
        <v>1</v>
      </c>
      <c r="G25" s="406">
        <f t="shared" si="3"/>
        <v>7</v>
      </c>
      <c r="H25" s="407">
        <f t="shared" si="4"/>
        <v>0</v>
      </c>
      <c r="I25" s="408">
        <f t="shared" si="5"/>
        <v>0</v>
      </c>
      <c r="J25" s="412"/>
      <c r="K25" s="412"/>
      <c r="L25" s="412"/>
    </row>
    <row r="26" spans="1:12">
      <c r="A26" s="424"/>
      <c r="B26" s="443" t="s">
        <v>25</v>
      </c>
      <c r="C26" s="442">
        <v>8</v>
      </c>
      <c r="D26" s="403">
        <f t="shared" si="1"/>
        <v>1</v>
      </c>
      <c r="E26" s="404">
        <f t="shared" si="0"/>
        <v>8</v>
      </c>
      <c r="F26" s="405">
        <f t="shared" si="2"/>
        <v>1</v>
      </c>
      <c r="G26" s="406">
        <f t="shared" si="3"/>
        <v>8</v>
      </c>
      <c r="H26" s="407">
        <f t="shared" si="4"/>
        <v>0</v>
      </c>
      <c r="I26" s="408">
        <f t="shared" si="5"/>
        <v>0</v>
      </c>
      <c r="J26" s="412"/>
      <c r="K26" s="412"/>
      <c r="L26" s="412"/>
    </row>
    <row r="27" spans="1:12">
      <c r="A27" s="424"/>
      <c r="B27" s="443" t="s">
        <v>25</v>
      </c>
      <c r="C27" s="442">
        <v>9</v>
      </c>
      <c r="D27" s="403">
        <f t="shared" si="1"/>
        <v>1</v>
      </c>
      <c r="E27" s="404">
        <f t="shared" si="0"/>
        <v>9</v>
      </c>
      <c r="F27" s="405">
        <f t="shared" si="2"/>
        <v>1</v>
      </c>
      <c r="G27" s="406">
        <f t="shared" si="3"/>
        <v>9</v>
      </c>
      <c r="H27" s="407">
        <f t="shared" si="4"/>
        <v>0</v>
      </c>
      <c r="I27" s="408">
        <f t="shared" si="5"/>
        <v>0</v>
      </c>
      <c r="J27" s="412"/>
      <c r="K27" s="412"/>
      <c r="L27" s="412"/>
    </row>
    <row r="28" spans="1:12">
      <c r="A28" s="424"/>
      <c r="B28" s="443" t="s">
        <v>25</v>
      </c>
      <c r="C28" s="444">
        <v>10</v>
      </c>
      <c r="D28" s="403">
        <f t="shared" si="1"/>
        <v>1</v>
      </c>
      <c r="E28" s="404">
        <f t="shared" si="0"/>
        <v>10</v>
      </c>
      <c r="F28" s="405">
        <f t="shared" si="2"/>
        <v>1</v>
      </c>
      <c r="G28" s="406">
        <f t="shared" si="3"/>
        <v>10</v>
      </c>
      <c r="H28" s="407">
        <f t="shared" si="4"/>
        <v>0</v>
      </c>
      <c r="I28" s="408">
        <f t="shared" si="5"/>
        <v>0</v>
      </c>
      <c r="J28" s="412"/>
      <c r="K28" s="412"/>
      <c r="L28" s="412"/>
    </row>
    <row r="29" spans="1:12">
      <c r="A29" s="424"/>
      <c r="B29" s="443" t="s">
        <v>25</v>
      </c>
      <c r="C29" s="442">
        <v>11</v>
      </c>
      <c r="D29" s="403">
        <f t="shared" si="1"/>
        <v>1</v>
      </c>
      <c r="E29" s="404">
        <f t="shared" si="0"/>
        <v>11</v>
      </c>
      <c r="F29" s="405">
        <f t="shared" si="2"/>
        <v>1</v>
      </c>
      <c r="G29" s="406">
        <f t="shared" si="3"/>
        <v>11</v>
      </c>
      <c r="H29" s="407">
        <f t="shared" si="4"/>
        <v>0</v>
      </c>
      <c r="I29" s="408">
        <f t="shared" si="5"/>
        <v>0</v>
      </c>
      <c r="J29" s="412"/>
      <c r="K29" s="412"/>
      <c r="L29" s="412"/>
    </row>
    <row r="30" spans="1:12">
      <c r="A30" s="424"/>
      <c r="B30" s="443" t="s">
        <v>25</v>
      </c>
      <c r="C30" s="442">
        <v>12</v>
      </c>
      <c r="D30" s="403">
        <f t="shared" si="1"/>
        <v>1</v>
      </c>
      <c r="E30" s="404">
        <f t="shared" si="0"/>
        <v>12</v>
      </c>
      <c r="F30" s="405">
        <f t="shared" si="2"/>
        <v>1.25</v>
      </c>
      <c r="G30" s="406">
        <f t="shared" ref="G30:G36" si="6">$G$13</f>
        <v>15</v>
      </c>
      <c r="H30" s="407">
        <f>F30-D30</f>
        <v>0.25</v>
      </c>
      <c r="I30" s="408">
        <f t="shared" ref="I30" si="7">H30/D30</f>
        <v>0.25</v>
      </c>
      <c r="J30" s="412"/>
      <c r="K30" s="412"/>
      <c r="L30" s="412"/>
    </row>
    <row r="31" spans="1:12">
      <c r="A31" s="424"/>
      <c r="B31" s="443" t="s">
        <v>25</v>
      </c>
      <c r="C31" s="442">
        <v>13</v>
      </c>
      <c r="D31" s="403">
        <f t="shared" si="1"/>
        <v>1</v>
      </c>
      <c r="E31" s="404">
        <f t="shared" si="0"/>
        <v>13</v>
      </c>
      <c r="F31" s="405">
        <f t="shared" ref="F31:F38" si="8">G31/C31</f>
        <v>1.1538461538461537</v>
      </c>
      <c r="G31" s="406">
        <f t="shared" si="6"/>
        <v>15</v>
      </c>
      <c r="H31" s="407">
        <f t="shared" si="4"/>
        <v>0.15384615384615374</v>
      </c>
      <c r="I31" s="408">
        <f t="shared" si="5"/>
        <v>0.15384615384615374</v>
      </c>
      <c r="J31" s="412"/>
      <c r="K31" s="412"/>
      <c r="L31" s="412"/>
    </row>
    <row r="32" spans="1:12">
      <c r="A32" s="424"/>
      <c r="B32" s="443" t="s">
        <v>25</v>
      </c>
      <c r="C32" s="442">
        <v>14</v>
      </c>
      <c r="D32" s="403">
        <f t="shared" si="1"/>
        <v>1</v>
      </c>
      <c r="E32" s="404">
        <f t="shared" si="0"/>
        <v>14</v>
      </c>
      <c r="F32" s="405">
        <f t="shared" si="8"/>
        <v>1.0714285714285714</v>
      </c>
      <c r="G32" s="406">
        <f t="shared" si="6"/>
        <v>15</v>
      </c>
      <c r="H32" s="407">
        <f t="shared" si="4"/>
        <v>7.1428571428571397E-2</v>
      </c>
      <c r="I32" s="408">
        <f t="shared" si="5"/>
        <v>7.1428571428571397E-2</v>
      </c>
      <c r="J32" s="412"/>
      <c r="K32" s="412"/>
      <c r="L32" s="412"/>
    </row>
    <row r="33" spans="1:12">
      <c r="A33" s="424"/>
      <c r="B33" s="443" t="s">
        <v>25</v>
      </c>
      <c r="C33" s="442">
        <v>15</v>
      </c>
      <c r="D33" s="403">
        <f t="shared" si="1"/>
        <v>1</v>
      </c>
      <c r="E33" s="404">
        <f t="shared" si="0"/>
        <v>15</v>
      </c>
      <c r="F33" s="405">
        <f t="shared" si="8"/>
        <v>1</v>
      </c>
      <c r="G33" s="406">
        <f t="shared" si="6"/>
        <v>15</v>
      </c>
      <c r="H33" s="407">
        <f t="shared" si="4"/>
        <v>0</v>
      </c>
      <c r="I33" s="408">
        <f t="shared" si="5"/>
        <v>0</v>
      </c>
      <c r="J33" s="412"/>
      <c r="K33" s="412"/>
      <c r="L33" s="412"/>
    </row>
    <row r="34" spans="1:12">
      <c r="A34" s="424"/>
      <c r="B34" s="443" t="s">
        <v>25</v>
      </c>
      <c r="C34" s="442">
        <v>16</v>
      </c>
      <c r="D34" s="403">
        <f t="shared" si="1"/>
        <v>1</v>
      </c>
      <c r="E34" s="404">
        <f t="shared" si="0"/>
        <v>16</v>
      </c>
      <c r="F34" s="405">
        <f t="shared" si="8"/>
        <v>0.9375</v>
      </c>
      <c r="G34" s="406">
        <f t="shared" si="6"/>
        <v>15</v>
      </c>
      <c r="H34" s="407">
        <f>F34-D34</f>
        <v>-6.25E-2</v>
      </c>
      <c r="I34" s="408">
        <f t="shared" si="5"/>
        <v>-6.25E-2</v>
      </c>
      <c r="J34" s="412"/>
      <c r="K34" s="412"/>
      <c r="L34" s="412"/>
    </row>
    <row r="35" spans="1:12">
      <c r="A35" s="424"/>
      <c r="B35" s="443" t="s">
        <v>25</v>
      </c>
      <c r="C35" s="402">
        <v>17</v>
      </c>
      <c r="D35" s="403">
        <f t="shared" si="1"/>
        <v>1</v>
      </c>
      <c r="E35" s="404">
        <f t="shared" si="0"/>
        <v>17</v>
      </c>
      <c r="F35" s="405">
        <f t="shared" si="8"/>
        <v>0.88235294117647056</v>
      </c>
      <c r="G35" s="406">
        <f t="shared" si="6"/>
        <v>15</v>
      </c>
      <c r="H35" s="407">
        <f t="shared" si="4"/>
        <v>-0.11764705882352944</v>
      </c>
      <c r="I35" s="408">
        <f t="shared" si="5"/>
        <v>-0.11764705882352944</v>
      </c>
      <c r="J35" s="412"/>
      <c r="K35" s="412"/>
      <c r="L35" s="412"/>
    </row>
    <row r="36" spans="1:12">
      <c r="A36" s="424"/>
      <c r="B36" s="443" t="s">
        <v>25</v>
      </c>
      <c r="C36" s="402">
        <v>18</v>
      </c>
      <c r="D36" s="403">
        <f t="shared" si="1"/>
        <v>1</v>
      </c>
      <c r="E36" s="404">
        <f t="shared" si="0"/>
        <v>18</v>
      </c>
      <c r="F36" s="405">
        <f t="shared" si="8"/>
        <v>0.83333333333333337</v>
      </c>
      <c r="G36" s="406">
        <f t="shared" si="6"/>
        <v>15</v>
      </c>
      <c r="H36" s="407">
        <f t="shared" si="4"/>
        <v>-0.16666666666666663</v>
      </c>
      <c r="I36" s="408">
        <f t="shared" si="5"/>
        <v>-0.16666666666666663</v>
      </c>
      <c r="J36" s="412"/>
      <c r="K36" s="412"/>
      <c r="L36" s="412"/>
    </row>
    <row r="37" spans="1:12">
      <c r="A37" s="424"/>
      <c r="B37" s="443" t="s">
        <v>25</v>
      </c>
      <c r="C37" s="402">
        <v>19</v>
      </c>
      <c r="D37" s="403">
        <f t="shared" si="1"/>
        <v>1</v>
      </c>
      <c r="E37" s="404">
        <f t="shared" si="0"/>
        <v>19</v>
      </c>
      <c r="F37" s="405">
        <f t="shared" si="8"/>
        <v>1</v>
      </c>
      <c r="G37" s="406">
        <f>$F$12*C37</f>
        <v>19</v>
      </c>
      <c r="H37" s="407">
        <f t="shared" si="4"/>
        <v>0</v>
      </c>
      <c r="I37" s="408">
        <f t="shared" si="5"/>
        <v>0</v>
      </c>
      <c r="J37" s="412"/>
      <c r="K37" s="412"/>
      <c r="L37" s="412"/>
    </row>
    <row r="38" spans="1:12">
      <c r="A38" s="424"/>
      <c r="B38" s="443" t="s">
        <v>25</v>
      </c>
      <c r="C38" s="402">
        <v>20</v>
      </c>
      <c r="D38" s="403">
        <f t="shared" si="1"/>
        <v>1</v>
      </c>
      <c r="E38" s="404">
        <f t="shared" si="0"/>
        <v>20</v>
      </c>
      <c r="F38" s="405">
        <f t="shared" si="8"/>
        <v>1</v>
      </c>
      <c r="G38" s="406">
        <f>$F$12*C38</f>
        <v>20</v>
      </c>
      <c r="H38" s="407">
        <f t="shared" si="4"/>
        <v>0</v>
      </c>
      <c r="I38" s="408">
        <f t="shared" si="5"/>
        <v>0</v>
      </c>
      <c r="J38" s="412"/>
      <c r="K38" s="412"/>
      <c r="L38" s="412"/>
    </row>
    <row r="39" spans="1:12">
      <c r="A39" s="424"/>
      <c r="B39" s="443" t="s">
        <v>25</v>
      </c>
      <c r="C39" s="402">
        <v>21</v>
      </c>
      <c r="D39" s="403">
        <f t="shared" ref="D39:D42" si="9">E39/C39</f>
        <v>1</v>
      </c>
      <c r="E39" s="404">
        <f t="shared" ref="E39:E42" si="10">$D$12*C39</f>
        <v>21</v>
      </c>
      <c r="F39" s="405">
        <f t="shared" ref="F39:F42" si="11">G39/C39</f>
        <v>1</v>
      </c>
      <c r="G39" s="406">
        <f t="shared" ref="G39:G42" si="12">$F$12*C39</f>
        <v>21</v>
      </c>
      <c r="H39" s="407">
        <f t="shared" ref="H39:H42" si="13">F39-D39</f>
        <v>0</v>
      </c>
      <c r="I39" s="408">
        <f t="shared" ref="I39:I42" si="14">H39/D39</f>
        <v>0</v>
      </c>
      <c r="J39" s="412"/>
      <c r="K39" s="412"/>
      <c r="L39" s="412"/>
    </row>
    <row r="40" spans="1:12">
      <c r="A40" s="424"/>
      <c r="B40" s="445"/>
      <c r="C40" s="402">
        <v>22</v>
      </c>
      <c r="D40" s="403">
        <f t="shared" si="9"/>
        <v>1</v>
      </c>
      <c r="E40" s="404">
        <f t="shared" si="10"/>
        <v>22</v>
      </c>
      <c r="F40" s="405">
        <f t="shared" si="11"/>
        <v>1</v>
      </c>
      <c r="G40" s="406">
        <f t="shared" si="12"/>
        <v>22</v>
      </c>
      <c r="H40" s="407">
        <f t="shared" si="13"/>
        <v>0</v>
      </c>
      <c r="I40" s="408">
        <f t="shared" si="14"/>
        <v>0</v>
      </c>
      <c r="J40" s="412"/>
      <c r="K40" s="412"/>
      <c r="L40" s="412"/>
    </row>
    <row r="41" spans="1:12">
      <c r="A41" s="424"/>
      <c r="B41" s="445"/>
      <c r="C41" s="402">
        <v>23</v>
      </c>
      <c r="D41" s="403">
        <f t="shared" si="9"/>
        <v>1</v>
      </c>
      <c r="E41" s="404">
        <f t="shared" si="10"/>
        <v>23</v>
      </c>
      <c r="F41" s="405">
        <f t="shared" si="11"/>
        <v>1</v>
      </c>
      <c r="G41" s="406">
        <f t="shared" si="12"/>
        <v>23</v>
      </c>
      <c r="H41" s="407">
        <f t="shared" si="13"/>
        <v>0</v>
      </c>
      <c r="I41" s="408">
        <f t="shared" si="14"/>
        <v>0</v>
      </c>
      <c r="J41" s="412"/>
      <c r="K41" s="412"/>
      <c r="L41" s="412"/>
    </row>
    <row r="42" spans="1:12">
      <c r="A42" s="424"/>
      <c r="B42" s="445"/>
      <c r="C42" s="402">
        <v>24</v>
      </c>
      <c r="D42" s="403">
        <f t="shared" si="9"/>
        <v>1</v>
      </c>
      <c r="E42" s="404">
        <f t="shared" si="10"/>
        <v>24</v>
      </c>
      <c r="F42" s="405">
        <f t="shared" si="11"/>
        <v>1</v>
      </c>
      <c r="G42" s="406">
        <f t="shared" si="12"/>
        <v>24</v>
      </c>
      <c r="H42" s="407">
        <f t="shared" si="13"/>
        <v>0</v>
      </c>
      <c r="I42" s="408">
        <f t="shared" si="14"/>
        <v>0</v>
      </c>
      <c r="J42" s="412"/>
      <c r="K42" s="412"/>
      <c r="L42" s="412"/>
    </row>
    <row r="43" spans="1:12">
      <c r="A43" s="449"/>
      <c r="B43" s="450" t="s">
        <v>25</v>
      </c>
      <c r="C43" s="451" t="s">
        <v>25</v>
      </c>
      <c r="D43" s="452" t="s">
        <v>25</v>
      </c>
      <c r="E43" s="453" t="s">
        <v>25</v>
      </c>
      <c r="F43" s="454" t="s">
        <v>25</v>
      </c>
      <c r="G43" s="455" t="s">
        <v>25</v>
      </c>
      <c r="H43" s="456" t="s">
        <v>25</v>
      </c>
      <c r="I43" s="457" t="s">
        <v>25</v>
      </c>
      <c r="J43" s="412"/>
      <c r="K43" s="412"/>
      <c r="L43" s="412"/>
    </row>
  </sheetData>
  <mergeCells count="12">
    <mergeCell ref="A2:I2"/>
    <mergeCell ref="A3:I3"/>
    <mergeCell ref="A8:A9"/>
    <mergeCell ref="B8:B9"/>
    <mergeCell ref="C8:C9"/>
    <mergeCell ref="D8:E8"/>
    <mergeCell ref="F8:I8"/>
    <mergeCell ref="A16:A17"/>
    <mergeCell ref="B16:B17"/>
    <mergeCell ref="C16:C17"/>
    <mergeCell ref="D16:E16"/>
    <mergeCell ref="F16:I16"/>
  </mergeCells>
  <pageMargins left="0.75" right="0.5" top="0.75" bottom="0.75" header="0.3" footer="0.3"/>
  <pageSetup orientation="portrait" r:id="rId1"/>
  <headerFooter>
    <oddHeader xml:space="preserve">&amp;R
</oddHeader>
    <oddFooter>&amp;L&amp;"Times New Roman,Italic"&amp;8&amp;D&amp;R&amp;"Times New Roman,Italic"&amp;8Flat-Rate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5"/>
    <pageSetUpPr fitToPage="1"/>
  </sheetPr>
  <dimension ref="A1:L28"/>
  <sheetViews>
    <sheetView showGridLines="0" topLeftCell="A7" zoomScale="160" zoomScaleNormal="160" workbookViewId="0">
      <selection activeCell="E7" sqref="E7"/>
    </sheetView>
  </sheetViews>
  <sheetFormatPr defaultRowHeight="13.2"/>
  <cols>
    <col min="1" max="1" width="3.77734375" customWidth="1"/>
    <col min="2" max="2" width="40.77734375" customWidth="1"/>
    <col min="3" max="3" width="3.33203125" customWidth="1"/>
    <col min="4" max="4" width="71.109375" customWidth="1"/>
  </cols>
  <sheetData>
    <row r="1" spans="1:12" ht="21" customHeight="1">
      <c r="A1" s="547" t="s">
        <v>24</v>
      </c>
      <c r="B1" s="547"/>
      <c r="D1" s="37" t="s">
        <v>31</v>
      </c>
      <c r="E1" s="81" t="s">
        <v>25</v>
      </c>
    </row>
    <row r="2" spans="1:12" ht="12" customHeight="1">
      <c r="A2" s="665"/>
      <c r="B2" s="676"/>
      <c r="C2" s="665"/>
      <c r="D2" s="665"/>
    </row>
    <row r="3" spans="1:12" ht="102.75" customHeight="1">
      <c r="A3" s="680" t="s">
        <v>76</v>
      </c>
      <c r="B3" s="681"/>
      <c r="C3" s="681"/>
      <c r="D3" s="682"/>
    </row>
    <row r="4" spans="1:12" ht="30.75" customHeight="1">
      <c r="A4" s="662" t="s">
        <v>94</v>
      </c>
      <c r="B4" s="663"/>
      <c r="C4" s="663"/>
      <c r="D4" s="664"/>
    </row>
    <row r="5" spans="1:12" ht="12" customHeight="1">
      <c r="A5" s="665"/>
      <c r="B5" s="676"/>
      <c r="C5" s="665"/>
      <c r="D5" s="665"/>
    </row>
    <row r="6" spans="1:12" ht="15" customHeight="1">
      <c r="A6" s="118">
        <v>1</v>
      </c>
      <c r="B6" s="668" t="s">
        <v>30</v>
      </c>
      <c r="C6" s="672"/>
      <c r="D6" s="673"/>
      <c r="K6" t="s">
        <v>25</v>
      </c>
    </row>
    <row r="7" spans="1:12" ht="54" customHeight="1">
      <c r="A7" s="35"/>
      <c r="B7" s="674"/>
      <c r="C7" s="683"/>
      <c r="D7" s="684"/>
    </row>
    <row r="8" spans="1:12" ht="12" customHeight="1">
      <c r="A8" s="36"/>
      <c r="B8" s="665"/>
      <c r="C8" s="665"/>
      <c r="D8" s="665"/>
    </row>
    <row r="9" spans="1:12" ht="15" customHeight="1">
      <c r="A9" s="119">
        <v>2</v>
      </c>
      <c r="B9" s="668" t="s">
        <v>157</v>
      </c>
      <c r="C9" s="668"/>
      <c r="D9" s="669"/>
    </row>
    <row r="10" spans="1:12" ht="54" customHeight="1">
      <c r="A10" s="35"/>
      <c r="B10" s="670"/>
      <c r="C10" s="670"/>
      <c r="D10" s="671"/>
      <c r="F10" t="s">
        <v>25</v>
      </c>
      <c r="L10" t="s">
        <v>25</v>
      </c>
    </row>
    <row r="11" spans="1:12" ht="12" customHeight="1">
      <c r="A11" s="36"/>
      <c r="B11" s="666"/>
      <c r="C11" s="667"/>
      <c r="D11" s="667"/>
    </row>
    <row r="12" spans="1:12" ht="52.5" customHeight="1">
      <c r="A12" s="119">
        <v>3</v>
      </c>
      <c r="B12" s="668" t="s">
        <v>139</v>
      </c>
      <c r="C12" s="672"/>
      <c r="D12" s="673"/>
    </row>
    <row r="13" spans="1:12" ht="54" customHeight="1">
      <c r="A13" s="35"/>
      <c r="B13" s="674"/>
      <c r="C13" s="674"/>
      <c r="D13" s="675"/>
    </row>
    <row r="14" spans="1:12" ht="12" customHeight="1">
      <c r="A14" s="665"/>
      <c r="B14" s="676"/>
      <c r="C14" s="665"/>
      <c r="D14" s="665"/>
    </row>
    <row r="15" spans="1:12" ht="15" customHeight="1">
      <c r="A15" s="119">
        <v>4</v>
      </c>
      <c r="B15" s="668" t="s">
        <v>158</v>
      </c>
      <c r="C15" s="668"/>
      <c r="D15" s="669"/>
    </row>
    <row r="16" spans="1:12" ht="54" customHeight="1">
      <c r="A16" s="35"/>
      <c r="B16" s="674"/>
      <c r="C16" s="674"/>
      <c r="D16" s="675"/>
    </row>
    <row r="17" spans="1:12" ht="12" customHeight="1">
      <c r="A17" s="36"/>
      <c r="B17" s="666"/>
      <c r="C17" s="667"/>
      <c r="D17" s="667"/>
    </row>
    <row r="18" spans="1:12" ht="27" customHeight="1">
      <c r="A18" s="119">
        <v>5</v>
      </c>
      <c r="B18" s="668" t="s">
        <v>140</v>
      </c>
      <c r="C18" s="668"/>
      <c r="D18" s="669"/>
    </row>
    <row r="19" spans="1:12" ht="54" customHeight="1">
      <c r="A19" s="35"/>
      <c r="B19" s="674"/>
      <c r="C19" s="674"/>
      <c r="D19" s="675"/>
    </row>
    <row r="20" spans="1:12" ht="12" customHeight="1">
      <c r="A20" s="665"/>
      <c r="B20" s="676"/>
      <c r="C20" s="665"/>
      <c r="D20" s="665"/>
      <c r="L20" t="s">
        <v>25</v>
      </c>
    </row>
    <row r="21" spans="1:12" ht="15" customHeight="1">
      <c r="A21" s="120">
        <v>6</v>
      </c>
      <c r="B21" s="685" t="s">
        <v>95</v>
      </c>
      <c r="C21" s="685"/>
      <c r="D21" s="686"/>
    </row>
    <row r="22" spans="1:12" ht="54" customHeight="1">
      <c r="A22" s="35"/>
      <c r="B22" s="687"/>
      <c r="C22" s="687"/>
      <c r="D22" s="688"/>
    </row>
    <row r="24" spans="1:12" ht="32.4" customHeight="1">
      <c r="A24" s="677" t="s">
        <v>77</v>
      </c>
      <c r="B24" s="678"/>
      <c r="C24" s="678"/>
      <c r="D24" s="679"/>
    </row>
    <row r="28" spans="1:12">
      <c r="D28" s="484"/>
    </row>
  </sheetData>
  <mergeCells count="23">
    <mergeCell ref="A24:D24"/>
    <mergeCell ref="A20:D20"/>
    <mergeCell ref="A14:D14"/>
    <mergeCell ref="A3:D3"/>
    <mergeCell ref="A5:D5"/>
    <mergeCell ref="B6:D6"/>
    <mergeCell ref="B7:D7"/>
    <mergeCell ref="B13:D13"/>
    <mergeCell ref="B11:D11"/>
    <mergeCell ref="B19:D19"/>
    <mergeCell ref="B21:D21"/>
    <mergeCell ref="B22:D22"/>
    <mergeCell ref="A1:B1"/>
    <mergeCell ref="A4:D4"/>
    <mergeCell ref="B8:D8"/>
    <mergeCell ref="B17:D17"/>
    <mergeCell ref="B18:D18"/>
    <mergeCell ref="B9:D9"/>
    <mergeCell ref="B10:D10"/>
    <mergeCell ref="B12:D12"/>
    <mergeCell ref="B15:D15"/>
    <mergeCell ref="B16:D16"/>
    <mergeCell ref="A2:D2"/>
  </mergeCells>
  <phoneticPr fontId="0" type="noConversion"/>
  <printOptions horizontalCentered="1"/>
  <pageMargins left="0.5" right="0.5" top="0.8" bottom="0.5" header="0.5" footer="0.25"/>
  <pageSetup scale="89" orientation="portrait" r:id="rId1"/>
  <headerFooter alignWithMargins="0">
    <oddHeader>&amp;C&amp;"Times New Roman,Bold"&amp;11Oklahoma State Regents for Higher Education
Impact of Tuition and Fee Increases on Students' Ability to Pay--Institutional Responses</oddHeader>
    <oddFooter>&amp;L&amp;"Times New Roman,Italic"&amp;8&amp;D&amp;R&amp;"Times New Roman,Italic"&amp;8&amp;F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15"/>
  </sheetPr>
  <dimension ref="A1:E33"/>
  <sheetViews>
    <sheetView showGridLines="0" tabSelected="1" topLeftCell="A4" zoomScaleNormal="100" workbookViewId="0">
      <selection activeCell="D11" sqref="D11"/>
    </sheetView>
  </sheetViews>
  <sheetFormatPr defaultRowHeight="13.2"/>
  <cols>
    <col min="1" max="1" width="2" customWidth="1"/>
    <col min="2" max="2" width="50" customWidth="1"/>
    <col min="3" max="3" width="2" customWidth="1"/>
    <col min="4" max="4" width="45.77734375" customWidth="1"/>
    <col min="5" max="5" width="2" customWidth="1"/>
  </cols>
  <sheetData>
    <row r="1" spans="1:5" ht="15">
      <c r="A1" s="374"/>
      <c r="B1" s="689" t="s">
        <v>32</v>
      </c>
      <c r="C1" s="689"/>
      <c r="D1" s="689"/>
      <c r="E1" s="374"/>
    </row>
    <row r="2" spans="1:5" ht="15">
      <c r="A2" s="374"/>
      <c r="B2" s="689" t="s">
        <v>72</v>
      </c>
      <c r="C2" s="689"/>
      <c r="D2" s="689"/>
      <c r="E2" s="374"/>
    </row>
    <row r="3" spans="1:5" ht="15">
      <c r="A3" s="374"/>
      <c r="B3" s="365"/>
      <c r="C3" s="365"/>
      <c r="D3" s="365"/>
      <c r="E3" s="374"/>
    </row>
    <row r="4" spans="1:5" ht="25.5" customHeight="1">
      <c r="A4" s="374"/>
      <c r="B4" s="690" t="s">
        <v>103</v>
      </c>
      <c r="C4" s="690"/>
      <c r="D4" s="690"/>
      <c r="E4" s="374"/>
    </row>
    <row r="5" spans="1:5" ht="15" customHeight="1" thickBot="1">
      <c r="A5" s="374"/>
      <c r="B5" s="385"/>
      <c r="C5" s="385"/>
      <c r="D5" s="385"/>
      <c r="E5" s="374"/>
    </row>
    <row r="6" spans="1:5" ht="7.5" customHeight="1" thickTop="1">
      <c r="A6" s="467"/>
      <c r="B6" s="460"/>
      <c r="C6" s="460"/>
      <c r="D6" s="460"/>
      <c r="E6" s="461"/>
    </row>
    <row r="7" spans="1:5">
      <c r="A7" s="468"/>
      <c r="B7" s="38"/>
      <c r="C7" s="38"/>
      <c r="D7" s="38"/>
      <c r="E7" s="462"/>
    </row>
    <row r="8" spans="1:5" ht="20.399999999999999">
      <c r="A8" s="468"/>
      <c r="B8" s="691" t="s">
        <v>136</v>
      </c>
      <c r="C8" s="691"/>
      <c r="D8" s="692"/>
      <c r="E8" s="462"/>
    </row>
    <row r="9" spans="1:5" ht="9" customHeight="1">
      <c r="A9" s="468"/>
      <c r="B9" s="458"/>
      <c r="C9" s="458"/>
      <c r="D9" s="38"/>
      <c r="E9" s="462"/>
    </row>
    <row r="10" spans="1:5" ht="45.75" customHeight="1">
      <c r="A10" s="468"/>
      <c r="B10" s="375" t="s">
        <v>185</v>
      </c>
      <c r="C10" s="389"/>
      <c r="D10" s="474" t="s">
        <v>186</v>
      </c>
      <c r="E10" s="462"/>
    </row>
    <row r="11" spans="1:5" ht="9" customHeight="1">
      <c r="A11" s="468"/>
      <c r="B11" s="378"/>
      <c r="C11" s="378"/>
      <c r="D11" s="359"/>
      <c r="E11" s="462"/>
    </row>
    <row r="12" spans="1:5" ht="35.25" customHeight="1">
      <c r="A12" s="468"/>
      <c r="B12" s="375" t="s">
        <v>139</v>
      </c>
      <c r="C12" s="389"/>
      <c r="D12" s="383">
        <v>44519</v>
      </c>
      <c r="E12" s="462"/>
    </row>
    <row r="13" spans="1:5" ht="9" customHeight="1">
      <c r="A13" s="468"/>
      <c r="B13" s="384"/>
      <c r="C13" s="358"/>
      <c r="D13" s="386"/>
      <c r="E13" s="462"/>
    </row>
    <row r="14" spans="1:5" ht="35.25" customHeight="1">
      <c r="A14" s="468"/>
      <c r="B14" s="375" t="s">
        <v>138</v>
      </c>
      <c r="C14" s="389"/>
      <c r="D14" s="383" t="s">
        <v>135</v>
      </c>
      <c r="E14" s="462"/>
    </row>
    <row r="15" spans="1:5" ht="9" customHeight="1">
      <c r="A15" s="468"/>
      <c r="B15" s="375"/>
      <c r="C15" s="389"/>
      <c r="D15" s="360"/>
      <c r="E15" s="462"/>
    </row>
    <row r="16" spans="1:5" ht="35.25" customHeight="1">
      <c r="A16" s="468"/>
      <c r="B16" s="375" t="s">
        <v>137</v>
      </c>
      <c r="C16" s="389"/>
      <c r="D16" s="363" t="s">
        <v>141</v>
      </c>
      <c r="E16" s="462"/>
    </row>
    <row r="17" spans="1:5" ht="7.5" customHeight="1">
      <c r="A17" s="468"/>
      <c r="B17" s="375"/>
      <c r="C17" s="389"/>
      <c r="D17" s="387"/>
      <c r="E17" s="462"/>
    </row>
    <row r="18" spans="1:5" ht="35.25" customHeight="1">
      <c r="A18" s="468"/>
      <c r="B18" s="375" t="s">
        <v>140</v>
      </c>
      <c r="C18" s="389"/>
      <c r="D18" s="363" t="s">
        <v>141</v>
      </c>
      <c r="E18" s="462"/>
    </row>
    <row r="19" spans="1:5" ht="9" customHeight="1">
      <c r="A19" s="468"/>
      <c r="B19" s="375"/>
      <c r="C19" s="389"/>
      <c r="D19" s="376"/>
      <c r="E19" s="462"/>
    </row>
    <row r="20" spans="1:5" ht="45.75" customHeight="1">
      <c r="A20" s="468"/>
      <c r="B20" s="375" t="s">
        <v>142</v>
      </c>
      <c r="C20" s="389"/>
      <c r="D20" s="474" t="s">
        <v>143</v>
      </c>
      <c r="E20" s="462"/>
    </row>
    <row r="21" spans="1:5" s="477" customFormat="1" ht="10.8" customHeight="1">
      <c r="A21" s="468"/>
      <c r="B21" s="375"/>
      <c r="C21" s="389"/>
      <c r="D21" s="376"/>
      <c r="E21" s="462"/>
    </row>
    <row r="22" spans="1:5" s="477" customFormat="1" ht="45.75" customHeight="1">
      <c r="A22" s="468"/>
      <c r="B22" s="375" t="s">
        <v>144</v>
      </c>
      <c r="C22" s="389"/>
      <c r="D22" s="363" t="s">
        <v>145</v>
      </c>
      <c r="E22" s="462"/>
    </row>
    <row r="23" spans="1:5" ht="9" customHeight="1">
      <c r="A23" s="468"/>
      <c r="B23" s="375"/>
      <c r="C23" s="389"/>
      <c r="D23" s="376"/>
      <c r="E23" s="462"/>
    </row>
    <row r="24" spans="1:5" ht="35.25" customHeight="1">
      <c r="A24" s="468"/>
      <c r="B24" s="366" t="s">
        <v>80</v>
      </c>
      <c r="C24" s="382"/>
      <c r="D24" s="383" t="s">
        <v>149</v>
      </c>
      <c r="E24" s="462"/>
    </row>
    <row r="25" spans="1:5" ht="9" customHeight="1">
      <c r="A25" s="468"/>
      <c r="B25" s="362"/>
      <c r="C25" s="388"/>
      <c r="D25" s="376"/>
      <c r="E25" s="462"/>
    </row>
    <row r="26" spans="1:5" ht="35.25" customHeight="1">
      <c r="A26" s="468"/>
      <c r="B26" s="375" t="s">
        <v>184</v>
      </c>
      <c r="C26" s="389"/>
      <c r="D26" s="383" t="s">
        <v>146</v>
      </c>
      <c r="E26" s="462"/>
    </row>
    <row r="27" spans="1:5" ht="9" customHeight="1">
      <c r="A27" s="468"/>
      <c r="B27" s="375"/>
      <c r="C27" s="389"/>
      <c r="D27" s="376"/>
      <c r="E27" s="462"/>
    </row>
    <row r="28" spans="1:5" ht="35.25" customHeight="1">
      <c r="A28" s="468"/>
      <c r="B28" s="375" t="s">
        <v>93</v>
      </c>
      <c r="C28" s="389"/>
      <c r="D28" s="376" t="s">
        <v>112</v>
      </c>
      <c r="E28" s="462"/>
    </row>
    <row r="29" spans="1:5" ht="9" customHeight="1">
      <c r="A29" s="468"/>
      <c r="B29" s="375"/>
      <c r="C29" s="389"/>
      <c r="D29" s="376"/>
      <c r="E29" s="462"/>
    </row>
    <row r="30" spans="1:5" ht="35.25" customHeight="1">
      <c r="A30" s="468"/>
      <c r="B30" s="375" t="s">
        <v>147</v>
      </c>
      <c r="C30" s="389"/>
      <c r="D30" s="387" t="s">
        <v>148</v>
      </c>
      <c r="E30" s="462"/>
    </row>
    <row r="31" spans="1:5" ht="9" customHeight="1">
      <c r="A31" s="468"/>
      <c r="B31" s="463"/>
      <c r="C31" s="463"/>
      <c r="D31" s="464"/>
      <c r="E31" s="462"/>
    </row>
    <row r="32" spans="1:5" ht="7.5" customHeight="1" thickBot="1">
      <c r="A32" s="469"/>
      <c r="B32" s="465"/>
      <c r="C32" s="465"/>
      <c r="D32" s="465"/>
      <c r="E32" s="466"/>
    </row>
    <row r="33" ht="13.8" thickTop="1"/>
  </sheetData>
  <mergeCells count="4">
    <mergeCell ref="B1:D1"/>
    <mergeCell ref="B2:D2"/>
    <mergeCell ref="B4:D4"/>
    <mergeCell ref="B8:D8"/>
  </mergeCells>
  <phoneticPr fontId="15" type="noConversion"/>
  <printOptions horizontalCentered="1" verticalCentered="1"/>
  <pageMargins left="0.75" right="0.5" top="0.75" bottom="0.75" header="0.5" footer="0.5"/>
  <pageSetup orientation="portrait" r:id="rId1"/>
  <headerFooter alignWithMargins="0">
    <oddFooter>&amp;L&amp;"Times New Roman,Italic"&amp;D&amp;R&amp;"Times New Roman,Italic"&amp;F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15"/>
  </sheetPr>
  <dimension ref="A1:XEN29"/>
  <sheetViews>
    <sheetView showGridLines="0" topLeftCell="A19" zoomScale="160" zoomScaleNormal="160" workbookViewId="0">
      <selection activeCell="F23" sqref="F23"/>
    </sheetView>
  </sheetViews>
  <sheetFormatPr defaultRowHeight="13.2"/>
  <cols>
    <col min="1" max="1" width="30.77734375" customWidth="1"/>
    <col min="2" max="2" width="19.33203125" customWidth="1"/>
    <col min="3" max="3" width="11.33203125" customWidth="1"/>
    <col min="4" max="4" width="18.44140625" customWidth="1"/>
    <col min="5" max="5" width="12.44140625" customWidth="1"/>
  </cols>
  <sheetData>
    <row r="1" spans="1:5" ht="15.6">
      <c r="A1" s="650" t="s">
        <v>32</v>
      </c>
      <c r="B1" s="650"/>
      <c r="C1" s="650"/>
      <c r="D1" s="650"/>
      <c r="E1" s="650"/>
    </row>
    <row r="2" spans="1:5" ht="16.8" thickBot="1">
      <c r="A2" s="707" t="s">
        <v>159</v>
      </c>
      <c r="B2" s="707"/>
      <c r="C2" s="707"/>
      <c r="D2" s="707"/>
      <c r="E2" s="707"/>
    </row>
    <row r="3" spans="1:5" ht="39.6">
      <c r="A3" s="490" t="s">
        <v>104</v>
      </c>
      <c r="B3" s="491" t="s">
        <v>160</v>
      </c>
      <c r="C3" s="491" t="s">
        <v>161</v>
      </c>
      <c r="D3" s="491" t="s">
        <v>162</v>
      </c>
      <c r="E3" s="492" t="s">
        <v>161</v>
      </c>
    </row>
    <row r="4" spans="1:5">
      <c r="A4" s="493" t="s">
        <v>33</v>
      </c>
      <c r="B4" s="494" t="s">
        <v>25</v>
      </c>
      <c r="C4" s="494" t="s">
        <v>25</v>
      </c>
      <c r="D4" s="494" t="s">
        <v>25</v>
      </c>
      <c r="E4" s="495" t="s">
        <v>25</v>
      </c>
    </row>
    <row r="5" spans="1:5" ht="36">
      <c r="A5" s="369" t="s">
        <v>96</v>
      </c>
      <c r="B5" s="496">
        <f>[1]ResearchU!C25</f>
        <v>12818</v>
      </c>
      <c r="C5" s="472">
        <f>B5/30</f>
        <v>427.26666666666665</v>
      </c>
      <c r="D5" s="496">
        <f>[1]ResearchU!D24</f>
        <v>34631</v>
      </c>
      <c r="E5" s="471">
        <f>D5/30</f>
        <v>1154.3666666666666</v>
      </c>
    </row>
    <row r="6" spans="1:5">
      <c r="A6" s="497" t="s">
        <v>97</v>
      </c>
      <c r="B6" s="496">
        <f>[1]Regional!C32</f>
        <v>8467</v>
      </c>
      <c r="C6" s="472">
        <f>B6/30</f>
        <v>282.23333333333335</v>
      </c>
      <c r="D6" s="496">
        <f>[1]Regional!D32</f>
        <v>18143</v>
      </c>
      <c r="E6" s="471">
        <f>D6/30</f>
        <v>604.76666666666665</v>
      </c>
    </row>
    <row r="7" spans="1:5">
      <c r="A7" s="370" t="s">
        <v>98</v>
      </c>
      <c r="B7" s="496">
        <f>[1]UCO!C19</f>
        <v>8937</v>
      </c>
      <c r="C7" s="475">
        <f>B7/30</f>
        <v>297.89999999999998</v>
      </c>
      <c r="D7" s="498">
        <f>[1]UCO!D19</f>
        <v>22272</v>
      </c>
      <c r="E7" s="476">
        <f>D7/30</f>
        <v>742.4</v>
      </c>
    </row>
    <row r="8" spans="1:5">
      <c r="A8" s="370" t="s">
        <v>99</v>
      </c>
      <c r="B8" s="496">
        <f>[1]USAO!C18</f>
        <v>11347</v>
      </c>
      <c r="C8" s="473">
        <f t="shared" ref="C8:C9" si="0">B8/30</f>
        <v>378.23333333333335</v>
      </c>
      <c r="D8" s="499">
        <f>[1]USAO!D18</f>
        <v>25423</v>
      </c>
      <c r="E8" s="470">
        <f t="shared" ref="E8:E9" si="1">D8/30</f>
        <v>847.43333333333328</v>
      </c>
    </row>
    <row r="9" spans="1:5">
      <c r="A9" s="390" t="s">
        <v>75</v>
      </c>
      <c r="B9" s="499">
        <f>[1]CommunityColl!C25</f>
        <v>6819</v>
      </c>
      <c r="C9" s="473">
        <f t="shared" si="0"/>
        <v>227.3</v>
      </c>
      <c r="D9" s="499">
        <f>[1]CommunityColl!D25</f>
        <v>11663</v>
      </c>
      <c r="E9" s="470">
        <f t="shared" si="1"/>
        <v>388.76666666666665</v>
      </c>
    </row>
    <row r="10" spans="1:5">
      <c r="A10" s="500"/>
      <c r="B10" s="501"/>
      <c r="C10" s="501"/>
      <c r="D10" s="501"/>
      <c r="E10" s="502"/>
    </row>
    <row r="11" spans="1:5" ht="37.799999999999997" customHeight="1">
      <c r="A11" s="503" t="s">
        <v>35</v>
      </c>
      <c r="B11" s="504" t="s">
        <v>160</v>
      </c>
      <c r="C11" s="504" t="s">
        <v>161</v>
      </c>
      <c r="D11" s="504" t="s">
        <v>162</v>
      </c>
      <c r="E11" s="505" t="s">
        <v>161</v>
      </c>
    </row>
    <row r="12" spans="1:5" ht="13.5" customHeight="1">
      <c r="A12" s="506" t="s">
        <v>36</v>
      </c>
      <c r="B12" s="507"/>
      <c r="C12" s="507"/>
      <c r="D12" s="507"/>
      <c r="E12" s="508"/>
    </row>
    <row r="13" spans="1:5" ht="23.4" customHeight="1">
      <c r="A13" s="509" t="s">
        <v>90</v>
      </c>
      <c r="B13" s="496">
        <f>[1]ResearchG!C25</f>
        <v>11393</v>
      </c>
      <c r="C13" s="472">
        <f>B13/24</f>
        <v>474.70833333333331</v>
      </c>
      <c r="D13" s="496">
        <f>[1]ResearchG!D24</f>
        <v>26514</v>
      </c>
      <c r="E13" s="471">
        <f>D13/24</f>
        <v>1104.75</v>
      </c>
    </row>
    <row r="14" spans="1:5">
      <c r="A14" s="510" t="s">
        <v>34</v>
      </c>
      <c r="B14" s="496">
        <f>'[1]Regional Grad'!C29</f>
        <v>8923</v>
      </c>
      <c r="C14" s="472">
        <f>B14/24</f>
        <v>371.79166666666669</v>
      </c>
      <c r="D14" s="496">
        <f>'[1]Regional Grad'!D29</f>
        <v>15928</v>
      </c>
      <c r="E14" s="471">
        <f>D14/24</f>
        <v>663.66666666666663</v>
      </c>
    </row>
    <row r="15" spans="1:5">
      <c r="A15" s="511" t="s">
        <v>98</v>
      </c>
      <c r="B15" s="496">
        <f>'[1]UCO Grad'!C19</f>
        <v>10487</v>
      </c>
      <c r="C15" s="472">
        <f>B15/24</f>
        <v>436.95833333333331</v>
      </c>
      <c r="D15" s="496">
        <f>'[1]UCO Grad'!D19</f>
        <v>21633</v>
      </c>
      <c r="E15" s="471">
        <f>D15/24</f>
        <v>901.375</v>
      </c>
    </row>
    <row r="16" spans="1:5">
      <c r="A16" s="500"/>
      <c r="B16" s="512"/>
      <c r="C16" s="512"/>
      <c r="D16" s="512"/>
      <c r="E16" s="513"/>
    </row>
    <row r="17" spans="1:16368">
      <c r="A17" s="696" t="s">
        <v>163</v>
      </c>
      <c r="B17" s="697"/>
      <c r="C17" s="697"/>
      <c r="D17" s="697"/>
      <c r="E17" s="698"/>
    </row>
    <row r="18" spans="1:16368">
      <c r="A18" s="699" t="s">
        <v>100</v>
      </c>
      <c r="B18" s="700"/>
      <c r="C18" s="700"/>
      <c r="D18" s="700"/>
      <c r="E18" s="701"/>
    </row>
    <row r="19" spans="1:16368">
      <c r="A19" s="699" t="s">
        <v>164</v>
      </c>
      <c r="B19" s="700"/>
      <c r="C19" s="700"/>
      <c r="D19" s="700"/>
      <c r="E19" s="701"/>
    </row>
    <row r="20" spans="1:16368" ht="14.4" customHeight="1">
      <c r="A20" s="514" t="s">
        <v>37</v>
      </c>
      <c r="B20" s="702"/>
      <c r="C20" s="702"/>
      <c r="D20" s="702"/>
      <c r="E20" s="703"/>
    </row>
    <row r="21" spans="1:16368" s="356" customFormat="1" ht="20.399999999999999" customHeight="1">
      <c r="A21" s="515" t="s">
        <v>33</v>
      </c>
      <c r="B21" s="641" t="s">
        <v>38</v>
      </c>
      <c r="C21" s="641"/>
      <c r="D21" s="641"/>
      <c r="E21" s="704"/>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row>
    <row r="22" spans="1:16368" s="356" customFormat="1" ht="16.8" customHeight="1">
      <c r="A22" s="516" t="s">
        <v>34</v>
      </c>
      <c r="B22" s="705" t="s">
        <v>39</v>
      </c>
      <c r="C22" s="705"/>
      <c r="D22" s="705"/>
      <c r="E22" s="706"/>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row>
    <row r="23" spans="1:16368" s="356" customFormat="1" ht="17.399999999999999" customHeight="1">
      <c r="A23" s="516" t="s">
        <v>75</v>
      </c>
      <c r="B23" s="705" t="s">
        <v>39</v>
      </c>
      <c r="C23" s="705"/>
      <c r="D23" s="705"/>
      <c r="E23" s="706"/>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row>
    <row r="24" spans="1:16368" s="356" customFormat="1" ht="26.4" customHeight="1">
      <c r="A24" s="693" t="s">
        <v>165</v>
      </c>
      <c r="B24" s="694"/>
      <c r="C24" s="694"/>
      <c r="D24" s="694"/>
      <c r="E24" s="695"/>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row>
    <row r="25" spans="1:16368" s="356" customFormat="1" ht="15.75" customHeight="1" thickBot="1">
      <c r="A25" s="371"/>
      <c r="B25" s="372"/>
      <c r="C25" s="372"/>
      <c r="D25" s="372"/>
      <c r="E25" s="37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row>
    <row r="26" spans="1:16368" s="356" customFormat="1" ht="18"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row>
    <row r="27" spans="1:16368" s="356" customFormat="1" ht="30"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row>
    <row r="28" spans="1:16368" s="356" customFormat="1" ht="41.25"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row>
    <row r="29" spans="1:16368" ht="5.25" customHeight="1"/>
  </sheetData>
  <mergeCells count="10">
    <mergeCell ref="A1:E1"/>
    <mergeCell ref="A2:E2"/>
    <mergeCell ref="A24:E24"/>
    <mergeCell ref="A17:E17"/>
    <mergeCell ref="A18:E18"/>
    <mergeCell ref="A19:E19"/>
    <mergeCell ref="B20:E20"/>
    <mergeCell ref="B21:E21"/>
    <mergeCell ref="B22:E22"/>
    <mergeCell ref="B23:E23"/>
  </mergeCells>
  <phoneticPr fontId="15" type="noConversion"/>
  <printOptions horizontalCentered="1"/>
  <pageMargins left="0.75" right="0.75" top="1"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15"/>
  </sheetPr>
  <dimension ref="A1:C31"/>
  <sheetViews>
    <sheetView showGridLines="0" topLeftCell="A10" zoomScale="130" zoomScaleNormal="130" workbookViewId="0">
      <selection activeCell="F20" sqref="F20"/>
    </sheetView>
  </sheetViews>
  <sheetFormatPr defaultRowHeight="13.2"/>
  <cols>
    <col min="1" max="1" width="39.109375" customWidth="1"/>
    <col min="2" max="2" width="20.6640625" customWidth="1"/>
    <col min="3" max="3" width="24" customWidth="1"/>
  </cols>
  <sheetData>
    <row r="1" spans="1:3" ht="14.4" customHeight="1">
      <c r="A1" s="708" t="s">
        <v>32</v>
      </c>
      <c r="B1" s="708"/>
      <c r="C1" s="708"/>
    </row>
    <row r="2" spans="1:3" ht="16.8" thickBot="1">
      <c r="A2" s="707" t="s">
        <v>159</v>
      </c>
      <c r="B2" s="707"/>
      <c r="C2" s="707"/>
    </row>
    <row r="3" spans="1:3" ht="45" customHeight="1" thickBot="1">
      <c r="A3" s="536" t="s">
        <v>40</v>
      </c>
      <c r="B3" s="537" t="s">
        <v>160</v>
      </c>
      <c r="C3" s="538" t="s">
        <v>162</v>
      </c>
    </row>
    <row r="4" spans="1:3" ht="13.8">
      <c r="A4" s="539" t="s">
        <v>41</v>
      </c>
      <c r="B4" s="540"/>
      <c r="C4" s="541"/>
    </row>
    <row r="5" spans="1:3">
      <c r="A5" s="542" t="s">
        <v>42</v>
      </c>
      <c r="B5" s="496">
        <f>'[1]Prof''l Prgm'!B20</f>
        <v>29127</v>
      </c>
      <c r="C5" s="543">
        <f>'[1]Prof''l Prgm'!C20</f>
        <v>43131</v>
      </c>
    </row>
    <row r="6" spans="1:3" ht="13.8">
      <c r="A6" s="539" t="s">
        <v>43</v>
      </c>
      <c r="B6" s="544"/>
      <c r="C6" s="545"/>
    </row>
    <row r="7" spans="1:3">
      <c r="A7" s="542" t="s">
        <v>44</v>
      </c>
      <c r="B7" s="496">
        <f>'[1]Prof''l Prgm'!D45</f>
        <v>37836</v>
      </c>
      <c r="C7" s="543">
        <f>'[1]Prof''l Prgm'!E45</f>
        <v>66437</v>
      </c>
    </row>
    <row r="8" spans="1:3">
      <c r="A8" s="510" t="s">
        <v>45</v>
      </c>
      <c r="B8" s="499">
        <f>'[1]Prof''l Prgm'!D68</f>
        <v>40062</v>
      </c>
      <c r="C8" s="546">
        <f>'[1]Prof''l Prgm'!E68</f>
        <v>76490</v>
      </c>
    </row>
    <row r="9" spans="1:3">
      <c r="A9" s="510" t="s">
        <v>46</v>
      </c>
      <c r="B9" s="499">
        <f>'[1]Prof''l Prgm'!D90</f>
        <v>20090</v>
      </c>
      <c r="C9" s="546">
        <f>'[1]Prof''l Prgm'!E90</f>
        <v>35372</v>
      </c>
    </row>
    <row r="10" spans="1:3">
      <c r="A10" s="510" t="s">
        <v>47</v>
      </c>
      <c r="B10" s="499">
        <f>'[1]Prof''l Prgm'!D112</f>
        <v>23532</v>
      </c>
      <c r="C10" s="546">
        <f>'[1]Prof''l Prgm'!E112</f>
        <v>42885</v>
      </c>
    </row>
    <row r="11" spans="1:3">
      <c r="A11" s="510" t="s">
        <v>48</v>
      </c>
      <c r="B11" s="499">
        <f>'[1]Prof''l Prgm'!D133</f>
        <v>17808</v>
      </c>
      <c r="C11" s="546">
        <f>'[1]Prof''l Prgm'!E133</f>
        <v>30189</v>
      </c>
    </row>
    <row r="12" spans="1:3">
      <c r="A12" s="510" t="s">
        <v>82</v>
      </c>
      <c r="B12" s="499">
        <f>'[1]Prof''l Prgm'!D176</f>
        <v>17678</v>
      </c>
      <c r="C12" s="546">
        <f>'[1]Prof''l Prgm'!E176</f>
        <v>34155</v>
      </c>
    </row>
    <row r="13" spans="1:3">
      <c r="A13" s="510" t="s">
        <v>49</v>
      </c>
      <c r="B13" s="499">
        <f>'[1]Prof''l Prgm'!D197</f>
        <v>16020</v>
      </c>
      <c r="C13" s="546">
        <f>'[1]Prof''l Prgm'!E197</f>
        <v>33300</v>
      </c>
    </row>
    <row r="14" spans="1:3">
      <c r="A14" s="510" t="s">
        <v>50</v>
      </c>
      <c r="B14" s="499">
        <f>'[1]Prof''l Prgm'!D221</f>
        <v>14166</v>
      </c>
      <c r="C14" s="546">
        <f>'[1]Prof''l Prgm'!E221</f>
        <v>27660</v>
      </c>
    </row>
    <row r="15" spans="1:3">
      <c r="A15" s="510" t="s">
        <v>131</v>
      </c>
      <c r="B15" s="499">
        <f>'[1]Prof''l Prgm'!D155</f>
        <v>13720</v>
      </c>
      <c r="C15" s="546">
        <f>'[1]Prof''l Prgm'!E155</f>
        <v>26624</v>
      </c>
    </row>
    <row r="16" spans="1:3">
      <c r="A16" s="390" t="s">
        <v>124</v>
      </c>
      <c r="B16" s="499">
        <f>'[1]Prof''l Prgm'!D242</f>
        <v>11199</v>
      </c>
      <c r="C16" s="546">
        <f>'[1]Prof''l Prgm'!E242</f>
        <v>23663</v>
      </c>
    </row>
    <row r="17" spans="1:3" ht="13.8">
      <c r="A17" s="539" t="s">
        <v>51</v>
      </c>
      <c r="B17" s="544"/>
      <c r="C17" s="545"/>
    </row>
    <row r="18" spans="1:3">
      <c r="A18" s="542" t="s">
        <v>52</v>
      </c>
      <c r="B18" s="496">
        <f>'[1]Prof''l Prgm'!B272</f>
        <v>40161</v>
      </c>
      <c r="C18" s="543">
        <f>'[1]Prof''l Prgm'!C272</f>
        <v>69931</v>
      </c>
    </row>
    <row r="19" spans="1:3">
      <c r="A19" s="510" t="s">
        <v>53</v>
      </c>
      <c r="B19" s="499">
        <f>'[1]Prof''l Prgm'!B296</f>
        <v>29092</v>
      </c>
      <c r="C19" s="546">
        <f>'[1]Prof''l Prgm'!C296</f>
        <v>57470</v>
      </c>
    </row>
    <row r="20" spans="1:3" ht="13.8">
      <c r="A20" s="539" t="s">
        <v>54</v>
      </c>
      <c r="B20" s="544"/>
      <c r="C20" s="545"/>
    </row>
    <row r="21" spans="1:3">
      <c r="A21" s="542" t="s">
        <v>55</v>
      </c>
      <c r="B21" s="496">
        <f>'[1]Prof''l Prgm'!B320</f>
        <v>30308</v>
      </c>
      <c r="C21" s="543">
        <f>'[1]Prof''l Prgm'!C320</f>
        <v>43646</v>
      </c>
    </row>
    <row r="22" spans="1:3" ht="13.8">
      <c r="A22" s="539" t="s">
        <v>130</v>
      </c>
      <c r="B22" s="544"/>
      <c r="C22" s="545"/>
    </row>
    <row r="23" spans="1:3">
      <c r="A23" s="542" t="s">
        <v>131</v>
      </c>
      <c r="B23" s="496">
        <f>'[1]Prof''l Prgm'!E389</f>
        <v>19219</v>
      </c>
      <c r="C23" s="543">
        <f>'[1]Prof''l Prgm'!F389</f>
        <v>29056</v>
      </c>
    </row>
    <row r="24" spans="1:3" ht="13.8">
      <c r="A24" s="539" t="s">
        <v>56</v>
      </c>
      <c r="B24" s="544"/>
      <c r="C24" s="545"/>
    </row>
    <row r="25" spans="1:3">
      <c r="A25" s="542" t="s">
        <v>124</v>
      </c>
      <c r="B25" s="496">
        <f>'[1]Prof''l Prgm'!E342</f>
        <v>14122</v>
      </c>
      <c r="C25" s="543">
        <f>'[1]Prof''l Prgm'!F342</f>
        <v>17004</v>
      </c>
    </row>
    <row r="26" spans="1:3">
      <c r="A26" s="542" t="s">
        <v>47</v>
      </c>
      <c r="B26" s="496">
        <f>'[1]Prof''l Prgm'!E366</f>
        <v>25627</v>
      </c>
      <c r="C26" s="543">
        <f>'[1]Prof''l Prgm'!F366</f>
        <v>38297</v>
      </c>
    </row>
    <row r="27" spans="1:3" ht="13.8">
      <c r="A27" s="539" t="s">
        <v>57</v>
      </c>
      <c r="B27" s="544"/>
      <c r="C27" s="545"/>
    </row>
    <row r="28" spans="1:3">
      <c r="A28" s="542" t="s">
        <v>82</v>
      </c>
      <c r="B28" s="496">
        <f>B12</f>
        <v>17678</v>
      </c>
      <c r="C28" s="543">
        <f>C12</f>
        <v>34155</v>
      </c>
    </row>
    <row r="29" spans="1:3" ht="43.8" customHeight="1">
      <c r="A29" s="709" t="s">
        <v>182</v>
      </c>
      <c r="B29" s="710"/>
      <c r="C29" s="711"/>
    </row>
    <row r="30" spans="1:3" ht="13.2" customHeight="1">
      <c r="A30" s="699" t="s">
        <v>165</v>
      </c>
      <c r="B30" s="712"/>
      <c r="C30" s="713"/>
    </row>
    <row r="31" spans="1:3" ht="13.8" thickBot="1">
      <c r="A31" s="714"/>
      <c r="B31" s="715"/>
      <c r="C31" s="716"/>
    </row>
  </sheetData>
  <mergeCells count="5">
    <mergeCell ref="A1:C1"/>
    <mergeCell ref="A2:C2"/>
    <mergeCell ref="A29:C29"/>
    <mergeCell ref="A30:C30"/>
    <mergeCell ref="A31:C31"/>
  </mergeCells>
  <phoneticPr fontId="15" type="noConversion"/>
  <printOptions horizontalCentered="1"/>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Research</vt:lpstr>
      <vt:lpstr>Regional</vt:lpstr>
      <vt:lpstr>UCO</vt:lpstr>
      <vt:lpstr>USAO</vt:lpstr>
      <vt:lpstr> Comm Coll</vt:lpstr>
      <vt:lpstr>Grad Research</vt:lpstr>
      <vt:lpstr>Grad Regional</vt:lpstr>
      <vt:lpstr>Grad UCO</vt:lpstr>
      <vt:lpstr>Professional</vt:lpstr>
      <vt:lpstr>Flat-Rate</vt:lpstr>
      <vt:lpstr>Narrative</vt:lpstr>
      <vt:lpstr>Timeline</vt:lpstr>
      <vt:lpstr>UnderGrad&amp;GradPeerLimits</vt:lpstr>
      <vt:lpstr>Prof'l PeerLimit</vt:lpstr>
      <vt:lpstr>' Comm Coll'!Print_Area</vt:lpstr>
      <vt:lpstr>'Flat-Rate'!Print_Area</vt:lpstr>
      <vt:lpstr>'Grad Regional'!Print_Area</vt:lpstr>
      <vt:lpstr>'Grad Research'!Print_Area</vt:lpstr>
      <vt:lpstr>'Grad UCO'!Print_Area</vt:lpstr>
      <vt:lpstr>Narrative!Print_Area</vt:lpstr>
      <vt:lpstr>Professional!Print_Area</vt:lpstr>
      <vt:lpstr>Regional!Print_Area</vt:lpstr>
      <vt:lpstr>Research!Print_Area</vt:lpstr>
      <vt:lpstr>Timeline!Print_Area</vt:lpstr>
      <vt:lpstr>UCO!Print_Area</vt:lpstr>
      <vt:lpstr>USAO!Print_Area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Mauck, Sheri</cp:lastModifiedBy>
  <cp:lastPrinted>2022-04-26T20:50:57Z</cp:lastPrinted>
  <dcterms:created xsi:type="dcterms:W3CDTF">2003-05-07T19:58:22Z</dcterms:created>
  <dcterms:modified xsi:type="dcterms:W3CDTF">2022-04-26T21:57:58Z</dcterms:modified>
</cp:coreProperties>
</file>