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drawings/drawing5.xml" ContentType="application/vnd.openxmlformats-officedocument.drawing+xml"/>
  <Override PartName="/xl/comments2.xml" ContentType="application/vnd.openxmlformats-officedocument.spreadsheetml.comments+xml"/>
  <Override PartName="/xl/drawings/drawing6.xml" ContentType="application/vnd.openxmlformats-officedocument.drawing+xml"/>
  <Override PartName="/xl/comments3.xml" ContentType="application/vnd.openxmlformats-officedocument.spreadsheetml.comments+xml"/>
  <Override PartName="/xl/drawings/drawing7.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2"/>
  <workbookPr defaultThemeVersion="124226"/>
  <mc:AlternateContent xmlns:mc="http://schemas.openxmlformats.org/markup-compatibility/2006">
    <mc:Choice Requires="x15">
      <x15ac:absPath xmlns:x15ac="http://schemas.microsoft.com/office/spreadsheetml/2010/11/ac" url="C:\Users\sherig\AppData\Local\Microsoft\Windows\INetCache\Content.Outlook\3P3HE3J2\"/>
    </mc:Choice>
  </mc:AlternateContent>
  <xr:revisionPtr revIDLastSave="0" documentId="13_ncr:1_{D0E39705-82FA-4AD2-BFA3-381777E19205}" xr6:coauthVersionLast="36" xr6:coauthVersionMax="36" xr10:uidLastSave="{00000000-0000-0000-0000-000000000000}"/>
  <bookViews>
    <workbookView xWindow="0" yWindow="0" windowWidth="23040" windowHeight="9348" tabRatio="785" firstSheet="2" activeTab="7" xr2:uid="{00000000-000D-0000-FFFF-FFFF00000000}"/>
  </bookViews>
  <sheets>
    <sheet name="Instructions for Acad Serv Fee" sheetId="12" r:id="rId1"/>
    <sheet name="Outline for Acad Serv Fee" sheetId="6" state="hidden" r:id="rId2"/>
    <sheet name=" Acad Serv Fees Etc. " sheetId="2" r:id="rId3"/>
    <sheet name="Revised Schedule C - C1" sheetId="4" r:id="rId4"/>
    <sheet name="Under &amp; Grad Tuition MFee" sheetId="5" r:id="rId5"/>
    <sheet name=" Special Under-Grad 1 " sheetId="9" r:id="rId6"/>
    <sheet name="Professional - 1" sheetId="10" r:id="rId7"/>
    <sheet name="Professional - 2" sheetId="11" r:id="rId8"/>
  </sheets>
  <externalReferences>
    <externalReference r:id="rId9"/>
  </externalReferences>
  <definedNames>
    <definedName name="Courses_and_FTE" localSheetId="0">#REF!</definedName>
    <definedName name="Courses_and_FTE">#REF!</definedName>
    <definedName name="Mandatory_Sorted" localSheetId="0">'[1]Mand Sum'!#REF!</definedName>
    <definedName name="Mandatory_Sorted">'[1]Mand Sum'!#REF!</definedName>
    <definedName name="_xlnm.Print_Area" localSheetId="2">' Acad Serv Fees Etc. '!$A$2:$M$70</definedName>
    <definedName name="_xlnm.Print_Area" localSheetId="5">' Special Under-Grad 1 '!$A$1:$I$112</definedName>
    <definedName name="_xlnm.Print_Area" localSheetId="6">'Professional - 1'!$A$1:$K$113</definedName>
    <definedName name="_xlnm.Print_Area" localSheetId="7">'Professional - 2'!$A$1:$K$113</definedName>
    <definedName name="_xlnm.Print_Area" localSheetId="3">'Revised Schedule C - C1'!$A$1:$D$40</definedName>
    <definedName name="_xlnm.Print_Area" localSheetId="4">'Under &amp; Grad Tuition MFee'!$A$1:$J$58</definedName>
    <definedName name="Professional_1" localSheetId="5">' Special Under-Grad 1 '!$A$4:$I$62</definedName>
    <definedName name="Professional_1" localSheetId="7">'Professional - 2'!$A$4:$K$61</definedName>
    <definedName name="Professional_1">'Professional - 1'!$A$4:$K$61</definedName>
    <definedName name="Professional_2" localSheetId="5">' Special Under-Grad 1 '!$A$64:$I$112</definedName>
    <definedName name="Professional_2" localSheetId="7">'Professional - 2'!$A$63:$K$111</definedName>
    <definedName name="Professional_2">'Professional - 1'!$A$63:$K$111</definedName>
    <definedName name="Range_1">#REF!</definedName>
    <definedName name="Range_2">#REF!</definedName>
    <definedName name="Special_Under" localSheetId="5">' Special Under-Grad 1 '!$A$4:$I$62</definedName>
    <definedName name="Special_Under">#REF!</definedName>
    <definedName name="Special_Under1" localSheetId="5">' Special Under-Grad 1 '!$A$65:$I$112</definedName>
    <definedName name="Special_Under1">#REF!</definedName>
    <definedName name="Tuition_Mand_Fees_1" localSheetId="5">' Special Under-Grad 1 '!$A$4:$I$62</definedName>
    <definedName name="Tuition_Mand_Fees_1" localSheetId="0">#REF!</definedName>
    <definedName name="Tuition_Mand_Fees_1" localSheetId="6">'Professional - 1'!$A$4:$K$61</definedName>
    <definedName name="Tuition_Mand_Fees_1" localSheetId="7">'Professional - 2'!$A$4:$K$61</definedName>
    <definedName name="Tuition_Mand_Fees_1" localSheetId="4">'Under &amp; Grad Tuition MFee'!$A$1:$J$58</definedName>
    <definedName name="Tuition_Mand_Fees_1">#REF!</definedName>
    <definedName name="Tuition_MandFee_Sum_Books" localSheetId="5">' Special Under-Grad 1 '!$A$64:$I$64</definedName>
    <definedName name="Tuition_MandFee_Sum_Books" localSheetId="0">#REF!</definedName>
    <definedName name="Tuition_MandFee_Sum_Books" localSheetId="6">'Professional - 1'!$A$63:$K$63</definedName>
    <definedName name="Tuition_MandFee_Sum_Books" localSheetId="7">'Professional - 2'!$A$63:$K$63</definedName>
    <definedName name="Tuition_MandFee_Sum_Books" localSheetId="4">'Under &amp; Grad Tuition MFee'!$A$60:$J$60</definedName>
    <definedName name="Tuition_MandFee_Sum_Books">#REF!</definedName>
    <definedName name="Z_B0D17E88_828B_4823_ACAC_0E30538F57BB_.wvu.PrintArea" localSheetId="3" hidden="1">'Revised Schedule C - C1'!$A$1:$C$34</definedName>
  </definedNames>
  <calcPr calcId="191029"/>
</workbook>
</file>

<file path=xl/calcChain.xml><?xml version="1.0" encoding="utf-8"?>
<calcChain xmlns="http://schemas.openxmlformats.org/spreadsheetml/2006/main">
  <c r="J88" i="9" l="1"/>
  <c r="J90" i="9" s="1"/>
  <c r="J82" i="9"/>
  <c r="J84" i="9" s="1"/>
  <c r="J89" i="9"/>
  <c r="J83" i="9"/>
  <c r="F35" i="10" l="1"/>
  <c r="J109" i="11"/>
  <c r="H109" i="11"/>
  <c r="F109" i="11"/>
  <c r="J104" i="11"/>
  <c r="H104" i="11"/>
  <c r="F104" i="11"/>
  <c r="J99" i="11"/>
  <c r="J113" i="11" s="1"/>
  <c r="H99" i="11"/>
  <c r="F99" i="11"/>
  <c r="F113" i="11" s="1"/>
  <c r="J98" i="11"/>
  <c r="H98" i="11"/>
  <c r="H112" i="11" s="1"/>
  <c r="F98" i="11"/>
  <c r="I97" i="11"/>
  <c r="G97" i="11"/>
  <c r="E97" i="11"/>
  <c r="L86" i="11"/>
  <c r="J85" i="11"/>
  <c r="J88" i="11" s="1"/>
  <c r="J103" i="11" s="1"/>
  <c r="H85" i="11"/>
  <c r="H88" i="11" s="1"/>
  <c r="H103" i="11" s="1"/>
  <c r="F85" i="11"/>
  <c r="F88" i="11" s="1"/>
  <c r="F103" i="11" s="1"/>
  <c r="L80" i="11"/>
  <c r="J78" i="11"/>
  <c r="H78" i="11"/>
  <c r="F78" i="11"/>
  <c r="I71" i="11"/>
  <c r="G71" i="11"/>
  <c r="E71" i="11"/>
  <c r="J53" i="11"/>
  <c r="J101" i="11" s="1"/>
  <c r="H53" i="11"/>
  <c r="H101" i="11" s="1"/>
  <c r="F53" i="11"/>
  <c r="F101" i="11" s="1"/>
  <c r="J35" i="11"/>
  <c r="J54" i="11" s="1"/>
  <c r="H35" i="11"/>
  <c r="F35" i="11"/>
  <c r="G64" i="11"/>
  <c r="L86" i="10"/>
  <c r="F54" i="11" l="1"/>
  <c r="H102" i="11"/>
  <c r="F56" i="11"/>
  <c r="F55" i="11"/>
  <c r="J56" i="11"/>
  <c r="J55" i="11"/>
  <c r="H106" i="11"/>
  <c r="H111" i="11" s="1"/>
  <c r="H54" i="11"/>
  <c r="F100" i="11"/>
  <c r="J100" i="11"/>
  <c r="F102" i="11"/>
  <c r="F105" i="11" s="1"/>
  <c r="F110" i="11" s="1"/>
  <c r="J102" i="11"/>
  <c r="J105" i="11" s="1"/>
  <c r="J110" i="11" s="1"/>
  <c r="H105" i="11"/>
  <c r="H110" i="11" s="1"/>
  <c r="J106" i="11"/>
  <c r="J111" i="11" s="1"/>
  <c r="F112" i="11"/>
  <c r="J112" i="11"/>
  <c r="H113" i="11"/>
  <c r="H100" i="11"/>
  <c r="L79" i="10"/>
  <c r="J109" i="10"/>
  <c r="H109" i="10"/>
  <c r="F109" i="10"/>
  <c r="J104" i="10"/>
  <c r="H104" i="10"/>
  <c r="F104" i="10"/>
  <c r="J99" i="10"/>
  <c r="J113" i="10" s="1"/>
  <c r="H99" i="10"/>
  <c r="F99" i="10"/>
  <c r="F113" i="10" s="1"/>
  <c r="J98" i="10"/>
  <c r="H98" i="10"/>
  <c r="H112" i="10" s="1"/>
  <c r="F98" i="10"/>
  <c r="I97" i="10"/>
  <c r="G97" i="10"/>
  <c r="E97" i="10"/>
  <c r="L87" i="10"/>
  <c r="J85" i="10"/>
  <c r="J88" i="10" s="1"/>
  <c r="J103" i="10" s="1"/>
  <c r="H85" i="10"/>
  <c r="H88" i="10" s="1"/>
  <c r="H103" i="10" s="1"/>
  <c r="F85" i="10"/>
  <c r="F88" i="10" s="1"/>
  <c r="F103" i="10" s="1"/>
  <c r="L80" i="10"/>
  <c r="J78" i="10"/>
  <c r="H78" i="10"/>
  <c r="F78" i="10"/>
  <c r="I71" i="10"/>
  <c r="G71" i="10"/>
  <c r="E71" i="10"/>
  <c r="J53" i="10"/>
  <c r="J101" i="10" s="1"/>
  <c r="H53" i="10"/>
  <c r="H101" i="10" s="1"/>
  <c r="F53" i="10"/>
  <c r="F101" i="10" s="1"/>
  <c r="J35" i="10"/>
  <c r="H35" i="10"/>
  <c r="G64" i="10"/>
  <c r="H102" i="10" l="1"/>
  <c r="J102" i="10"/>
  <c r="F102" i="10"/>
  <c r="F105" i="10" s="1"/>
  <c r="F110" i="10" s="1"/>
  <c r="F106" i="11"/>
  <c r="F111" i="11" s="1"/>
  <c r="H55" i="11"/>
  <c r="H56" i="11"/>
  <c r="L88" i="10"/>
  <c r="L85" i="11" s="1"/>
  <c r="L87" i="11" s="1"/>
  <c r="L81" i="10"/>
  <c r="L79" i="11" s="1"/>
  <c r="L81" i="11" s="1"/>
  <c r="J105" i="10"/>
  <c r="J110" i="10" s="1"/>
  <c r="H106" i="10"/>
  <c r="H111" i="10" s="1"/>
  <c r="F54" i="10"/>
  <c r="J54" i="10"/>
  <c r="F100" i="10"/>
  <c r="J100" i="10"/>
  <c r="H105" i="10"/>
  <c r="H110" i="10" s="1"/>
  <c r="J106" i="10"/>
  <c r="J111" i="10" s="1"/>
  <c r="F112" i="10"/>
  <c r="J112" i="10"/>
  <c r="H113" i="10"/>
  <c r="H54" i="10"/>
  <c r="H100" i="10"/>
  <c r="G81" i="9"/>
  <c r="H81" i="9"/>
  <c r="F106" i="10" l="1"/>
  <c r="F111" i="10" s="1"/>
  <c r="H56" i="10"/>
  <c r="H55" i="10"/>
  <c r="F55" i="10"/>
  <c r="F56" i="10"/>
  <c r="J55" i="10"/>
  <c r="J56" i="10"/>
  <c r="H110" i="9"/>
  <c r="G110" i="9"/>
  <c r="F110" i="9"/>
  <c r="E110" i="9"/>
  <c r="H105" i="9"/>
  <c r="G105" i="9"/>
  <c r="F105" i="9"/>
  <c r="E105" i="9"/>
  <c r="H100" i="9"/>
  <c r="G100" i="9"/>
  <c r="F100" i="9"/>
  <c r="E100" i="9"/>
  <c r="H99" i="9"/>
  <c r="G99" i="9"/>
  <c r="F99" i="9"/>
  <c r="E99" i="9"/>
  <c r="H97" i="9"/>
  <c r="G97" i="9"/>
  <c r="F97" i="9"/>
  <c r="E97" i="9"/>
  <c r="H88" i="9"/>
  <c r="H90" i="9" s="1"/>
  <c r="H104" i="9" s="1"/>
  <c r="G88" i="9"/>
  <c r="G90" i="9" s="1"/>
  <c r="G104" i="9" s="1"/>
  <c r="F88" i="9"/>
  <c r="F90" i="9" s="1"/>
  <c r="F104" i="9" s="1"/>
  <c r="E88" i="9"/>
  <c r="E90" i="9" s="1"/>
  <c r="E104" i="9" s="1"/>
  <c r="F81" i="9"/>
  <c r="E81" i="9"/>
  <c r="H55" i="9"/>
  <c r="H102" i="9" s="1"/>
  <c r="G55" i="9"/>
  <c r="G102" i="9" s="1"/>
  <c r="F55" i="9"/>
  <c r="F102" i="9" s="1"/>
  <c r="E55" i="9"/>
  <c r="E102" i="9" s="1"/>
  <c r="H36" i="9"/>
  <c r="H103" i="9" s="1"/>
  <c r="G36" i="9"/>
  <c r="F36" i="9"/>
  <c r="E36" i="9"/>
  <c r="G103" i="9" l="1"/>
  <c r="F103" i="9"/>
  <c r="F107" i="9" s="1"/>
  <c r="F112" i="9" s="1"/>
  <c r="E103" i="9"/>
  <c r="E106" i="9" s="1"/>
  <c r="E111" i="9" s="1"/>
  <c r="G106" i="9"/>
  <c r="G111" i="9" s="1"/>
  <c r="G107" i="9"/>
  <c r="G112" i="9" s="1"/>
  <c r="F106" i="9"/>
  <c r="F111" i="9" s="1"/>
  <c r="H106" i="9"/>
  <c r="H111" i="9" s="1"/>
  <c r="H107" i="9"/>
  <c r="H112" i="9" s="1"/>
  <c r="E56" i="9"/>
  <c r="G56" i="9"/>
  <c r="E101" i="9"/>
  <c r="G101" i="9"/>
  <c r="F56" i="9"/>
  <c r="H56" i="9"/>
  <c r="F101" i="9"/>
  <c r="H101" i="9"/>
  <c r="E107" i="9" l="1"/>
  <c r="E112" i="9" s="1"/>
  <c r="H58" i="9"/>
  <c r="H57" i="9"/>
  <c r="G58" i="9"/>
  <c r="G57" i="9"/>
  <c r="F58" i="9"/>
  <c r="F57" i="9"/>
  <c r="E58" i="9"/>
  <c r="E57" i="9"/>
  <c r="C5" i="2" l="1"/>
  <c r="C4" i="9" s="1"/>
  <c r="D29" i="2"/>
  <c r="C29" i="2"/>
  <c r="D55" i="2"/>
  <c r="D54" i="2"/>
  <c r="C56" i="2"/>
  <c r="C55" i="2"/>
  <c r="C54" i="2"/>
  <c r="I50" i="5"/>
  <c r="D57" i="2" s="1"/>
  <c r="H50" i="5"/>
  <c r="F50" i="5"/>
  <c r="C57" i="2" s="1"/>
  <c r="G49" i="5"/>
  <c r="G48" i="5"/>
  <c r="G47" i="5"/>
  <c r="G44" i="5"/>
  <c r="G43" i="5"/>
  <c r="G42" i="5"/>
  <c r="G41" i="5"/>
  <c r="G40" i="5"/>
  <c r="G39" i="5"/>
  <c r="G38" i="5"/>
  <c r="G37" i="5"/>
  <c r="G36" i="5"/>
  <c r="G35" i="5"/>
  <c r="G34" i="5"/>
  <c r="G33" i="5"/>
  <c r="I31" i="5"/>
  <c r="I51" i="5" s="1"/>
  <c r="I52" i="5" s="1"/>
  <c r="H31" i="5"/>
  <c r="F31" i="5"/>
  <c r="G30" i="5"/>
  <c r="G29" i="5"/>
  <c r="G28" i="5"/>
  <c r="G27" i="5"/>
  <c r="G26" i="5"/>
  <c r="G25" i="5"/>
  <c r="G24" i="5"/>
  <c r="G23" i="5"/>
  <c r="G22" i="5"/>
  <c r="G21" i="5"/>
  <c r="G20" i="5"/>
  <c r="G19" i="5"/>
  <c r="G18" i="5"/>
  <c r="G17" i="5"/>
  <c r="G16" i="5"/>
  <c r="G15" i="5"/>
  <c r="G14" i="5"/>
  <c r="G13" i="5"/>
  <c r="G31" i="5" s="1"/>
  <c r="I10" i="5"/>
  <c r="L9" i="5"/>
  <c r="D58" i="2" l="1"/>
  <c r="F51" i="5"/>
  <c r="C58" i="2" s="1"/>
  <c r="D56" i="2"/>
  <c r="G51" i="5"/>
  <c r="G52" i="5" s="1"/>
  <c r="G50" i="5"/>
  <c r="I53" i="5"/>
  <c r="H51" i="5"/>
  <c r="H53" i="5" s="1"/>
  <c r="H52" i="5"/>
  <c r="F53" i="5"/>
  <c r="F52" i="5"/>
  <c r="F54" i="4" l="1"/>
  <c r="E54" i="4"/>
  <c r="B54" i="4"/>
  <c r="A54" i="4"/>
  <c r="C40" i="4"/>
  <c r="G54" i="4" s="1"/>
  <c r="B40" i="4"/>
  <c r="C54" i="4" s="1"/>
  <c r="D39" i="4"/>
  <c r="D9" i="2" s="1"/>
  <c r="D38" i="4"/>
  <c r="D40" i="4" s="1"/>
  <c r="B23" i="4"/>
  <c r="B41" i="4" s="1"/>
  <c r="B21" i="4"/>
  <c r="B18" i="4"/>
  <c r="B12" i="4"/>
  <c r="B14" i="4" s="1"/>
  <c r="B31" i="4" l="1"/>
  <c r="B46" i="4"/>
  <c r="C30" i="4" l="1"/>
  <c r="C28" i="4"/>
  <c r="C26" i="4"/>
  <c r="C24" i="4"/>
  <c r="C20" i="4"/>
  <c r="C17" i="4"/>
  <c r="C29" i="4"/>
  <c r="C27" i="4"/>
  <c r="C25" i="4"/>
  <c r="C22" i="4"/>
  <c r="C19" i="4"/>
  <c r="C21" i="4"/>
  <c r="C23" i="4"/>
  <c r="C18" i="4"/>
  <c r="B32" i="4"/>
  <c r="B34" i="4" s="1"/>
  <c r="B47" i="4" s="1"/>
  <c r="B48" i="4" s="1"/>
  <c r="C31" i="4" l="1"/>
  <c r="D65" i="2" l="1"/>
  <c r="C65" i="2"/>
  <c r="D60" i="2"/>
  <c r="C60" i="2"/>
  <c r="D23" i="2"/>
  <c r="D28" i="2" s="1"/>
  <c r="D31" i="2" s="1"/>
  <c r="D59" i="2" s="1"/>
  <c r="C23" i="2"/>
  <c r="C28" i="2" s="1"/>
  <c r="C31" i="2" s="1"/>
  <c r="C59" i="2" s="1"/>
  <c r="I14" i="2"/>
  <c r="I15" i="2" s="1"/>
  <c r="D14" i="2"/>
  <c r="D15" i="2" s="1"/>
  <c r="E65" i="2" l="1"/>
  <c r="F23" i="2"/>
  <c r="D62" i="2" l="1"/>
  <c r="D67" i="2" s="1"/>
  <c r="D61" i="2"/>
  <c r="D66" i="2" s="1"/>
  <c r="C62" i="2"/>
  <c r="C67" i="2" s="1"/>
  <c r="C61" i="2"/>
  <c r="C66"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Mike Chambless</author>
  </authors>
  <commentList>
    <comment ref="B13" authorId="0" shapeId="0" xr:uid="{00000000-0006-0000-0400-000001000000}">
      <text>
        <r>
          <rPr>
            <sz val="8"/>
            <color indexed="81"/>
            <rFont val="Tahoma"/>
            <family val="2"/>
          </rPr>
          <t xml:space="preserve">In FY2012, I revised from Assessment Fee to Academic Advising and/or Assessment Fee
</t>
        </r>
      </text>
    </comment>
    <comment ref="B22" authorId="0" shapeId="0" xr:uid="{00000000-0006-0000-0400-000002000000}">
      <text>
        <r>
          <rPr>
            <sz val="8"/>
            <color indexed="81"/>
            <rFont val="Tahoma"/>
            <family val="2"/>
          </rPr>
          <t xml:space="preserve">In FY2012, changed from Academic Advising Fee to Life Safety and/or Security Fee.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Mike Chambless</author>
  </authors>
  <commentList>
    <comment ref="B17" authorId="0" shapeId="0" xr:uid="{00000000-0006-0000-0500-000001000000}">
      <text>
        <r>
          <rPr>
            <sz val="8"/>
            <color indexed="81"/>
            <rFont val="Tahoma"/>
            <family val="2"/>
          </rPr>
          <t xml:space="preserve">In FY2012, I revised from Assessment Fee to Academic Advising and/or Assessment Fee
</t>
        </r>
      </text>
    </comment>
    <comment ref="B26" authorId="0" shapeId="0" xr:uid="{00000000-0006-0000-0500-000002000000}">
      <text>
        <r>
          <rPr>
            <sz val="8"/>
            <color indexed="81"/>
            <rFont val="Tahoma"/>
            <family val="2"/>
          </rPr>
          <t xml:space="preserve">In FY2012, changed from Academic Advising Fee to Life Safety and/or Security Fee.
</t>
        </r>
      </text>
    </comment>
    <comment ref="J82" authorId="0" shapeId="0" xr:uid="{00000000-0006-0000-0500-000003000000}">
      <text>
        <r>
          <rPr>
            <sz val="8"/>
            <color indexed="81"/>
            <rFont val="Tahoma"/>
            <family val="2"/>
          </rPr>
          <t xml:space="preserve">This Cell is linked to the worksheet named "Acad Serv Fees Etc".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Mike Chambless</author>
  </authors>
  <commentList>
    <comment ref="B17" authorId="0" shapeId="0" xr:uid="{00000000-0006-0000-0600-000001000000}">
      <text>
        <r>
          <rPr>
            <sz val="8"/>
            <color indexed="81"/>
            <rFont val="Tahoma"/>
            <family val="2"/>
          </rPr>
          <t xml:space="preserve">In FY2012, I revised from Assessment Fee to Academic Advising and/or Assessment Fee
</t>
        </r>
      </text>
    </comment>
    <comment ref="B19" authorId="0" shapeId="0" xr:uid="{00000000-0006-0000-0600-000002000000}">
      <text>
        <r>
          <rPr>
            <sz val="8"/>
            <color indexed="81"/>
            <rFont val="Tahoma"/>
            <family val="2"/>
          </rPr>
          <t xml:space="preserve">IN FY2013, changed from Life Safety and/or Security Fee to Academic Facilities &amp; Life Safety Fee.
In FY2012, changed from Academic Advising Fee to Life Safety and/or Security Fee.
</t>
        </r>
      </text>
    </comment>
    <comment ref="L79" authorId="0" shapeId="0" xr:uid="{00000000-0006-0000-0600-000003000000}">
      <text>
        <r>
          <rPr>
            <sz val="8"/>
            <color indexed="81"/>
            <rFont val="Tahoma"/>
            <family val="2"/>
          </rPr>
          <t xml:space="preserve">This Cell is linked to the worksheet named "Acad Serv Fees Etc".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Mike Chambless</author>
  </authors>
  <commentList>
    <comment ref="B17" authorId="0" shapeId="0" xr:uid="{00000000-0006-0000-0700-000001000000}">
      <text>
        <r>
          <rPr>
            <sz val="8"/>
            <color indexed="81"/>
            <rFont val="Tahoma"/>
            <family val="2"/>
          </rPr>
          <t xml:space="preserve">In FY2012, I revised from Assessment Fee to Academic Advising and/or Assessment Fee
</t>
        </r>
      </text>
    </comment>
    <comment ref="B19" authorId="0" shapeId="0" xr:uid="{00000000-0006-0000-0700-000002000000}">
      <text>
        <r>
          <rPr>
            <sz val="8"/>
            <color indexed="81"/>
            <rFont val="Tahoma"/>
            <family val="2"/>
          </rPr>
          <t xml:space="preserve">In FY2012, changed from Academic Advising Fee to Life Safety and/or Security Fee.
</t>
        </r>
      </text>
    </comment>
    <comment ref="B26" authorId="0" shapeId="0" xr:uid="{00000000-0006-0000-0700-000003000000}">
      <text>
        <r>
          <rPr>
            <sz val="8"/>
            <color indexed="81"/>
            <rFont val="Tahoma"/>
            <family val="2"/>
          </rPr>
          <t xml:space="preserve">In FY2012, changed from  Security Fee to Life Safety and/or Security Fee.
</t>
        </r>
      </text>
    </comment>
  </commentList>
</comments>
</file>

<file path=xl/sharedStrings.xml><?xml version="1.0" encoding="utf-8"?>
<sst xmlns="http://schemas.openxmlformats.org/spreadsheetml/2006/main" count="678" uniqueCount="299">
  <si>
    <t>Institution:</t>
  </si>
  <si>
    <t>Prepared By:</t>
  </si>
  <si>
    <t>Telephone #:</t>
  </si>
  <si>
    <t>In the columns below, report the amount of tuition and mandatory fees a full-time resident and a nonresident student would be charged for a full academic year.  A full-time undergraduate student is defined as a student enrolled in 30 credit hours per academic year.  Because of reporting requirements to national organizations, report the student costs of full-time graduate students at both 20 and 24 credit hours.</t>
  </si>
  <si>
    <t>NOT IN PRINT AREA</t>
  </si>
  <si>
    <t>Undergraduate and Graduate Programs:</t>
  </si>
  <si>
    <t>Undergraduate</t>
  </si>
  <si>
    <t>Graduate</t>
  </si>
  <si>
    <t>Note:  Guaranteed Tuition Should Not Exceed 115% of UnderGrad Tuition.</t>
  </si>
  <si>
    <t>Tuition and Mandatory Fees:</t>
  </si>
  <si>
    <t>30 Hours</t>
  </si>
  <si>
    <t>20 Hours</t>
  </si>
  <si>
    <t>24 Hours</t>
  </si>
  <si>
    <t>Tuition Costs:</t>
  </si>
  <si>
    <t>% of Guar. Tuition</t>
  </si>
  <si>
    <t>Resident Tuition - Note 1 and 3</t>
  </si>
  <si>
    <t>$</t>
  </si>
  <si>
    <t>Nonresident Tuition - Notes 2 and 3</t>
  </si>
  <si>
    <t>N/A</t>
  </si>
  <si>
    <t>A.  Mandatory Fees:  E&amp;G Part I (290 Fund)</t>
  </si>
  <si>
    <t>Academic Advising and or Assessment Fee</t>
  </si>
  <si>
    <t>Academic Excellence Fee</t>
  </si>
  <si>
    <t>Academic Facilities Fee</t>
  </si>
  <si>
    <t>Academic Records Fee</t>
  </si>
  <si>
    <t>Educational Network Connectivity Fee</t>
  </si>
  <si>
    <t>Energy Fee</t>
  </si>
  <si>
    <t>Infrastructure Fee</t>
  </si>
  <si>
    <t>Changed from IT Infrastructure to Infrastructure Fee</t>
  </si>
  <si>
    <t>Library Automation and Materials Fee</t>
  </si>
  <si>
    <t>Library Resources Fee/Library Excellence Fee</t>
  </si>
  <si>
    <t>Life Safety and/or Security Fee</t>
  </si>
  <si>
    <t>Student ID Fee</t>
  </si>
  <si>
    <t xml:space="preserve">Student Technology Services Fee </t>
  </si>
  <si>
    <t>Other Mandatory Fees  (List Below)</t>
  </si>
  <si>
    <t>Subtotal E&amp;G Part I Mandatory Fees</t>
  </si>
  <si>
    <t>B.  Mandatory Fees:  Auxiliary (700 Fund)</t>
  </si>
  <si>
    <t>Cultural and Recreational Services Fee</t>
  </si>
  <si>
    <t>For auxiliary infrastructure.</t>
  </si>
  <si>
    <t>Parking and/or Transit Fees</t>
  </si>
  <si>
    <t>School Newspaper Fee</t>
  </si>
  <si>
    <t>Student Activity Fee (General Fee plus Athletics Fee)</t>
  </si>
  <si>
    <t>Atheletic Fee affects only OSU and constituents</t>
  </si>
  <si>
    <t>Student Development Fee</t>
  </si>
  <si>
    <t>Student Facility Fee #1</t>
  </si>
  <si>
    <t>Student Facility Fee #2</t>
  </si>
  <si>
    <t>Student Government Fee</t>
  </si>
  <si>
    <t>Student Health Fee</t>
  </si>
  <si>
    <t>Student Union Fee</t>
  </si>
  <si>
    <t>Other Mandatory Fees (List Below)</t>
  </si>
  <si>
    <t>Subtotal Auxiliary Mandatory Fees</t>
  </si>
  <si>
    <t>Total Mandatory Fees</t>
  </si>
  <si>
    <t>Total Resident Tuition and Mand. Fees</t>
  </si>
  <si>
    <t>Total Nonresident Tuition and Mand. Fees</t>
  </si>
  <si>
    <t>Comments:</t>
  </si>
  <si>
    <t>Oklahoma State Regents for Higher Education</t>
  </si>
  <si>
    <t xml:space="preserve">Institution:  </t>
  </si>
  <si>
    <t>Allocation of Academic Service Fees</t>
  </si>
  <si>
    <t>Allocation of FTE</t>
  </si>
  <si>
    <t>FTE Amount</t>
  </si>
  <si>
    <t>Total Student FTE</t>
  </si>
  <si>
    <r>
      <t xml:space="preserve">     a.  Allocation to undergraduate </t>
    </r>
    <r>
      <rPr>
        <b/>
        <sz val="10"/>
        <color rgb="FF0000FF"/>
        <rFont val="Times New Roman"/>
        <family val="1"/>
      </rPr>
      <t xml:space="preserve"> (This amount links to Cell C23 below) </t>
    </r>
  </si>
  <si>
    <t>Undergraduate FTE</t>
  </si>
  <si>
    <t>Link K10 Links to Cell C29 below.</t>
  </si>
  <si>
    <r>
      <t xml:space="preserve">     b.  Allocation to graduate 24 cr hrs   </t>
    </r>
    <r>
      <rPr>
        <b/>
        <sz val="10"/>
        <color rgb="FF0000FF"/>
        <rFont val="Times New Roman"/>
        <family val="1"/>
      </rPr>
      <t>(This amount links to cell D23 below)</t>
    </r>
  </si>
  <si>
    <t>Graduate 24 FTE</t>
  </si>
  <si>
    <t>Link K11 Links to Cell D29 below.</t>
  </si>
  <si>
    <r>
      <t xml:space="preserve">     c.  Allocation to Special Programs</t>
    </r>
    <r>
      <rPr>
        <b/>
        <sz val="10"/>
        <color rgb="FFFF0000"/>
        <rFont val="Times New Roman"/>
        <family val="1"/>
      </rPr>
      <t xml:space="preserve"> </t>
    </r>
    <r>
      <rPr>
        <b/>
        <sz val="10"/>
        <color rgb="FF0000FF"/>
        <rFont val="Times New Roman"/>
        <family val="1"/>
      </rPr>
      <t>(This amount links to cell J80 - Worksheet 2013 Special….</t>
    </r>
  </si>
  <si>
    <t>Cell J87</t>
  </si>
  <si>
    <r>
      <t xml:space="preserve">     d.  Allocation to professional Programs </t>
    </r>
    <r>
      <rPr>
        <b/>
        <sz val="10"/>
        <color rgb="FF0000FF"/>
        <rFont val="Times New Roman"/>
        <family val="1"/>
      </rPr>
      <t>(This amount links to Professional worksheet)</t>
    </r>
  </si>
  <si>
    <t xml:space="preserve">          Total of Allocations</t>
  </si>
  <si>
    <t>Professional Program FTE</t>
  </si>
  <si>
    <t xml:space="preserve">Link K14 to worksheet named 2013 Professional </t>
  </si>
  <si>
    <t xml:space="preserve">                Difference</t>
  </si>
  <si>
    <t>Total Allocation of FTE</t>
  </si>
  <si>
    <t>Note:  Institutions will determine their own allocation process.</t>
  </si>
  <si>
    <t>Difference</t>
  </si>
  <si>
    <t>Note 7-11-12:  May want to make the above section optional if a school has a lot of special programs or special programs</t>
  </si>
  <si>
    <t>Not in Print Area</t>
  </si>
  <si>
    <t xml:space="preserve">Description: </t>
  </si>
  <si>
    <t>Graduate
24 Hours</t>
  </si>
  <si>
    <t>Total Academic Service Fees
Cell C7 and E7 only</t>
  </si>
  <si>
    <t>Total Academic Service Fees -  See Note 1</t>
  </si>
  <si>
    <t>Linked to Cells D10 and D11 above</t>
  </si>
  <si>
    <t>Less:</t>
  </si>
  <si>
    <t>Remedial Fees</t>
  </si>
  <si>
    <t>&lt;--Enter a positive number</t>
  </si>
  <si>
    <t>Electronic Media Fees for Online courses, etc.</t>
  </si>
  <si>
    <r>
      <t xml:space="preserve">Other Fees such as:  </t>
    </r>
    <r>
      <rPr>
        <b/>
        <sz val="8"/>
        <rFont val="Times New Roman"/>
        <family val="1"/>
      </rPr>
      <t>Off-Campus Fees, and Advanced Standing Fees</t>
    </r>
  </si>
  <si>
    <t>&lt;-- Must enter a number here.</t>
  </si>
  <si>
    <t xml:space="preserve">     Average Academic Service Fees per FTE</t>
  </si>
  <si>
    <t>Full-time Undergraduate and Graduate Students</t>
  </si>
  <si>
    <t>Costs of Books and Supplies for a Full-Time Student</t>
  </si>
  <si>
    <t>Books and Supplies:</t>
  </si>
  <si>
    <r>
      <t xml:space="preserve">Report your best estimate of the average costs for </t>
    </r>
    <r>
      <rPr>
        <u/>
        <sz val="10"/>
        <rFont val="Times New Roman"/>
        <family val="1"/>
      </rPr>
      <t>new</t>
    </r>
    <r>
      <rPr>
        <sz val="10"/>
        <rFont val="Times New Roman"/>
        <family val="1"/>
      </rPr>
      <t xml:space="preserve"> books and supplies for a full-time student for two semesters.  (Note:  You may report the costs of books and supplies used by your financial aid office for determining financial need)</t>
    </r>
  </si>
  <si>
    <t>Undergraduate and Graduate Students:</t>
  </si>
  <si>
    <t>Description:</t>
  </si>
  <si>
    <t>Average Cost for Books and Supplies:</t>
  </si>
  <si>
    <t>Student Costs:</t>
  </si>
  <si>
    <t>Resident Tuition</t>
  </si>
  <si>
    <t>Linked to "Under &amp; Grad Tuition Mfee"</t>
  </si>
  <si>
    <r>
      <t xml:space="preserve">Nonresident Tuition </t>
    </r>
    <r>
      <rPr>
        <i/>
        <sz val="8"/>
        <rFont val="Times New Roman"/>
        <family val="1"/>
      </rPr>
      <t>(includes resident amount)</t>
    </r>
  </si>
  <si>
    <t>Mandatory Fees - E&amp;G Part I</t>
  </si>
  <si>
    <t>Mandatory Fees - Auxiliary Services</t>
  </si>
  <si>
    <t xml:space="preserve">     Total Mandatory Fees - Fund 290 and 700</t>
  </si>
  <si>
    <t>Change Link to H49</t>
  </si>
  <si>
    <t>Total Academic Service Fees (Average)</t>
  </si>
  <si>
    <t>Linked to "FY__Act Service Fees Etc"</t>
  </si>
  <si>
    <t>Total Books and Supplies (Average)</t>
  </si>
  <si>
    <t>Linked to Books and Supplies Section</t>
  </si>
  <si>
    <t xml:space="preserve">   Avg Student Costs - Resident Commuter</t>
  </si>
  <si>
    <t>Change to D38+D42</t>
  </si>
  <si>
    <t>Formula</t>
  </si>
  <si>
    <t xml:space="preserve">   Avg Student Costs - Nonresident Commuter</t>
  </si>
  <si>
    <t>Total Room  (Preferred)</t>
  </si>
  <si>
    <t>Change to N/A</t>
  </si>
  <si>
    <t>Linked to Room and Board</t>
  </si>
  <si>
    <t>Total Board (Preferred)</t>
  </si>
  <si>
    <t xml:space="preserve">     Total Room and Board Charges</t>
  </si>
  <si>
    <t xml:space="preserve">   Avg Student Costs - Resident On Campus</t>
  </si>
  <si>
    <t xml:space="preserve">   Avg Student Costs - Nonresident On Campus</t>
  </si>
  <si>
    <t>Note:  The above cells are automatically linked to the applicable worksheets in this workbook and the amounts reported should agree with the totals for each worksheet section.  If they do not agree, the links may be broken and you will need to enter the totals in each cell manually or link them yourself.</t>
  </si>
  <si>
    <t>PART I - PRIMARY BUDGET</t>
  </si>
  <si>
    <t>REPORT OF EDUCATIONAL AND GENERAL REVENUE,  EXPENDITURES, AND UNOBLIGATED RESERVE</t>
  </si>
  <si>
    <t xml:space="preserve">Institution Name:  </t>
  </si>
  <si>
    <t>Revenue Description</t>
  </si>
  <si>
    <t>Percent of Total</t>
  </si>
  <si>
    <t>2.  Expenditures for Prior Year Obligations</t>
  </si>
  <si>
    <t>&lt;--Formula</t>
  </si>
  <si>
    <t xml:space="preserve">       State Appropriated Funds - For Operations</t>
  </si>
  <si>
    <t xml:space="preserve">       State Appropriated Funds - For Grants, Contracts and Reimbursements</t>
  </si>
  <si>
    <t xml:space="preserve">       Federal Appropriations</t>
  </si>
  <si>
    <t xml:space="preserve">       Local Appropriations</t>
  </si>
  <si>
    <t xml:space="preserve">       Resident Tuition (includes tuition waivers)</t>
  </si>
  <si>
    <t xml:space="preserve">       Nonresident Tuition (includes tuition waivers)</t>
  </si>
  <si>
    <t xml:space="preserve">       Student Fees - Mandatory and Academic Service Fees</t>
  </si>
  <si>
    <t xml:space="preserve">       Gifts, Endowments and Bequests      </t>
  </si>
  <si>
    <t xml:space="preserve">       Other Grants, Contracts and Reimbursements</t>
  </si>
  <si>
    <t xml:space="preserve">       Sales and Services of Educational Departments</t>
  </si>
  <si>
    <t xml:space="preserve">       Organized Activities Related to Educational Departments</t>
  </si>
  <si>
    <t xml:space="preserve">       Technical Education Funds</t>
  </si>
  <si>
    <t xml:space="preserve">       Other Sources</t>
  </si>
  <si>
    <t>6.  Total Available (line 3  +  line 5)</t>
  </si>
  <si>
    <t>Schedule C-1</t>
  </si>
  <si>
    <t>Student Fees</t>
  </si>
  <si>
    <t>Fund 290</t>
  </si>
  <si>
    <t>Fund 700</t>
  </si>
  <si>
    <t>Totals</t>
  </si>
  <si>
    <t>Mandatory Fees</t>
  </si>
  <si>
    <t>Academic Service Fees</t>
  </si>
  <si>
    <t xml:space="preserve">     Total Student Fees</t>
  </si>
  <si>
    <t>Difference Between Student Fees On Row 23 and on Row 40</t>
  </si>
  <si>
    <t>&lt;----  Note the difference displayed in Cell  B42 must be zero</t>
  </si>
  <si>
    <t xml:space="preserve">Proof of Revolving Fund Between Sch A and Sch C                 Not in Print Area - </t>
  </si>
  <si>
    <t>Sch A - Revolving Fund Amount</t>
  </si>
  <si>
    <t>Sch C - Revolving Fund Amount</t>
  </si>
  <si>
    <t>Do not Add, Delete or Change data in Row 53 or Row 54 - FOR STATE REGENTS PURPOSES:</t>
  </si>
  <si>
    <t xml:space="preserve">     Cut and Paste data to DB1 - Columns DW to EC</t>
  </si>
  <si>
    <t>Mandatory Fees
Fund 290</t>
  </si>
  <si>
    <t>Academic Service Fees
Fund 290</t>
  </si>
  <si>
    <t>Total Student Fees
Fund 290</t>
  </si>
  <si>
    <t>Difference Between Schedule C-1 and Schedule C</t>
  </si>
  <si>
    <t>Mandatory Fees
Fund 700</t>
  </si>
  <si>
    <t>Academic Service Fees
Fund 700</t>
  </si>
  <si>
    <t>Total Student Fees
Fund 700</t>
  </si>
  <si>
    <t>Formula Restore</t>
  </si>
  <si>
    <t>Sch C - Use of Reserve</t>
  </si>
  <si>
    <t>East Western Oklahoma State University</t>
  </si>
  <si>
    <t>580-554-3000</t>
  </si>
  <si>
    <t>Fagan Ross</t>
  </si>
  <si>
    <t>Form Date:  August 2001</t>
  </si>
  <si>
    <t>For institutions that have special undergraduate and graduate programs that charge resident and nonresident tuition and mandatory fees at a rate that is different then the majority of programs, complete this form.  Report the program name and program charges below.  An example is the nursing program at NWOSU and the MBA Program at UCO.</t>
  </si>
  <si>
    <t>In the columns below, report the amount a full-time undergraduate and graduate student is charged for tuition and mandatory fees at your institution.   Row 26:  Other Mandatory Fees (List Below).  For mandatory fees not listed, input the fee name and the fee charge.  Insert additional rows as needed and revise formula.</t>
  </si>
  <si>
    <t>Program Names ----------&gt;</t>
  </si>
  <si>
    <t>Nursing</t>
  </si>
  <si>
    <t xml:space="preserve">Resident Tuition </t>
  </si>
  <si>
    <t>Nonresident Tuition - Note 1</t>
  </si>
  <si>
    <t>Subtotal E&amp;G Part I  Mandatory Fees</t>
  </si>
  <si>
    <t>Student Activity Fee (General Fee and Athletics Fee)</t>
  </si>
  <si>
    <t>Total Resident Tuition and Mand. Fees - Note 2</t>
  </si>
  <si>
    <t>Total Nonresident Tuition and Mand. Fees - Note 2</t>
  </si>
  <si>
    <t>Special Tuition and Mandatory Fees for Undergraduate and Graduate Programs 
that Differ from the Standard Tuition and Fee Structure</t>
  </si>
  <si>
    <t xml:space="preserve">Special Undergraduate and Graduate Programs </t>
  </si>
  <si>
    <t>Average Cost of Books and Supplies:</t>
  </si>
  <si>
    <t>Report your best estimate of the average costs of new books and supplies for a full-time student for two semesters.  (Note:  You may report the costs of books and supplies used by your financial aid office for determining financial need)</t>
  </si>
  <si>
    <t>Average Costs of Books and Supplies:</t>
  </si>
  <si>
    <t>Undergraduate
30 Credit Hrs</t>
  </si>
  <si>
    <t>Graduate
24 Credit Hrs</t>
  </si>
  <si>
    <t>Total Academic Service Fees</t>
  </si>
  <si>
    <r>
      <t xml:space="preserve">Other Fees such as:  </t>
    </r>
    <r>
      <rPr>
        <b/>
        <sz val="8"/>
        <rFont val="Times New Roman"/>
        <family val="1"/>
      </rPr>
      <t>Correspondence Fees, Off-Campus Fees, and Advanced Standing Fees</t>
    </r>
  </si>
  <si>
    <t>Average Academic Service Fees  per FTE</t>
  </si>
  <si>
    <t>Special Undergraduate and Graduate Programs</t>
  </si>
  <si>
    <r>
      <t xml:space="preserve">Nonresident Tuition  </t>
    </r>
    <r>
      <rPr>
        <i/>
        <sz val="8"/>
        <rFont val="Times New Roman"/>
        <family val="1"/>
      </rPr>
      <t>(includes resident amount)</t>
    </r>
  </si>
  <si>
    <t>Academic Service Fees - Average</t>
  </si>
  <si>
    <t>Books and Supplies - Average</t>
  </si>
  <si>
    <t xml:space="preserve">   Avg Student Costs - Nonresident Computer</t>
  </si>
  <si>
    <t>(if any)</t>
  </si>
  <si>
    <t xml:space="preserve">   Avg Student Costs - Resident on Campus</t>
  </si>
  <si>
    <t xml:space="preserve">The number in cell J80 is the total amount of academic service fees allocated to Special Programs in worksheet named "Acad Serv Fees Etc."  This number must be allocated to each Special Program. </t>
  </si>
  <si>
    <t>&lt;-- This is the total amount of academic service fees allocated on this page.</t>
  </si>
  <si>
    <t>&lt;-- Total # of FTE allocated on worksheet "Acad Serv Fees Etc".</t>
  </si>
  <si>
    <t>&lt;-- This is the total # of student FTE allocated on this page.</t>
  </si>
  <si>
    <t xml:space="preserve">Please allocate to each special program </t>
  </si>
  <si>
    <t>Undergraduate 30 Credit Hours</t>
  </si>
  <si>
    <t>Nursing
Masters</t>
  </si>
  <si>
    <r>
      <t xml:space="preserve">Cells D9 through D14 allocate the </t>
    </r>
    <r>
      <rPr>
        <b/>
        <u/>
        <sz val="12"/>
        <rFont val="Times New Roman"/>
        <family val="1"/>
      </rPr>
      <t>total</t>
    </r>
    <r>
      <rPr>
        <sz val="12"/>
        <rFont val="Times New Roman"/>
        <family val="1"/>
      </rPr>
      <t xml:space="preserve"> academic service fees paid by undergraduate students, graduate students, students enrolled in special programs and to students enrolled in professional programs.  Like wise Cells I9 through I14 are used to allocate </t>
    </r>
    <r>
      <rPr>
        <b/>
        <u/>
        <sz val="12"/>
        <rFont val="Times New Roman"/>
        <family val="1"/>
      </rPr>
      <t>total</t>
    </r>
    <r>
      <rPr>
        <sz val="12"/>
        <rFont val="Times New Roman"/>
        <family val="1"/>
      </rPr>
      <t xml:space="preserve"> student FTE.</t>
    </r>
  </si>
  <si>
    <t xml:space="preserve">Once the total academic service fees and student FTE is allocated, the data is linked to this worksheet for undergraduate and graduate fees and FTE.  The academic service fees and student FTE for Special Programs is linked to the worksheet named "2013 Special Under-Grad 1" cell J80 and J86.  The academic service fees and student FTE for Professional Programs is linked to the worksheet named "2013 Professional - 1" cells J80 and J86.  </t>
  </si>
  <si>
    <t>If, the institution has more than four special programs, the remaining allocation in Cell J82 is transferred to the worksheet named "2013 Special Under - Grad 2", Cell J80, then allocated to the additional programs identified in Cells E79 through H79.</t>
  </si>
  <si>
    <t>At the bottom of the worksheet is a section titled "Summary of Total Student Costs for FY2011".  This section is automated with links to the various cells in this worksheet.  If you observe missing data, it is probable that a link has been broken.  You may either repair the link or contact me to repair the link.</t>
  </si>
  <si>
    <t>In Cell D9, report your institution's total budgeted FY2014 income for academic service fees.  Note:  The budgeted academic service fee income is reported in Schedule C-1 of the FY2014 SRA3.</t>
  </si>
  <si>
    <t>Average Academic Service Fees</t>
  </si>
  <si>
    <t xml:space="preserve"> From the allocated academic service fee income, subtract remedial fees, electronic media fees for online courses, correspondence fees, off-campus fees, and advanced standing fees.   
</t>
  </si>
  <si>
    <t>&lt;----  Note:  The  amount reported as academic service fees are used to calculate the average academic service fees paid by students in the Student Cost Survey</t>
  </si>
  <si>
    <t>Links to Cell D9 in worksheet named "Acad Serv Fees Etc".</t>
  </si>
  <si>
    <t>Link K12 Links to worksheet named 2013 Special Under-Grad 1</t>
  </si>
  <si>
    <t>Special Programs FTE</t>
  </si>
  <si>
    <t>Oklahoma State Regents for Higher Eduation</t>
  </si>
  <si>
    <t>Tuition and Mandatory Fees for Full-Time Professional Program Students</t>
  </si>
  <si>
    <t>In the columns below, report the amount a full-time first-professional student is charged for tuition and mandatory fees for a full academic year.  You may report up to three professional programs on this sheet.  If you need additional worksheets you can insert new worksheets by using the Edit and Copy commands.</t>
  </si>
  <si>
    <t>Program Name</t>
  </si>
  <si>
    <t>&lt;--- Insert Program Name "Optometry" or "College of Medicine"</t>
  </si>
  <si>
    <t>Number of Credit Hours Used in Calculation----&gt;</t>
  </si>
  <si>
    <t>&lt;--- New in FY2012</t>
  </si>
  <si>
    <t>Nonresident Tuition - Notes 1 and 2</t>
  </si>
  <si>
    <t>Academic Facilities &amp; Life Safety Fee</t>
  </si>
  <si>
    <t>Security Services Fee</t>
  </si>
  <si>
    <t xml:space="preserve">Professional Programs </t>
  </si>
  <si>
    <t>Report  the average cost of books and supplies for a full-time student for one academic year.</t>
  </si>
  <si>
    <t>Program Name --------&gt;</t>
  </si>
  <si>
    <t>This number represents the total FTE for all professional programs</t>
  </si>
  <si>
    <t>Professional Programs</t>
  </si>
  <si>
    <t>Nonresident Tuition</t>
  </si>
  <si>
    <t>Room Charge - Preferred</t>
  </si>
  <si>
    <t>Board Charge - Preferred</t>
  </si>
  <si>
    <t>Resident Tuition Rate per Credit Hour</t>
  </si>
  <si>
    <t>Nonresident Tuition Rate per Credit Hour</t>
  </si>
  <si>
    <t>Medicine</t>
  </si>
  <si>
    <t>This calculation is found under the tab named "Acad Serv Fees Etc.</t>
  </si>
  <si>
    <t>Academic Service Fees (Cells D10 through D13) and student FTE (cells I10 through I13) are linked to the various worksheets for undergraduate, graduate, special programs and professional programs. See arrows showing links from rows 10 through 13 to the undergraduate and graduate sections in the worksheet.</t>
  </si>
  <si>
    <t>Note:  it is best to allocate the student academic service fees and student FTE to this worksheet, as in previous reports, errors have occurred when allocating directly to the different reporting worksheets.</t>
  </si>
  <si>
    <t>Note:  If there are more than one special program or more than one professional program, the student academic service fees and student FTE will have to be allocated to the different programs in each tier group (special programs and professional programs).</t>
  </si>
  <si>
    <t>Cell D12 ($330,000) is linked to Cell J80 in the worksheet named "2013 Special Under - Grad 1.  The $330,000 must be allocated to the number of special programs reported by the institution.  If only 1 special program, the $330,000 will be allocated to Cell E81.  In the example, $225,000 is allocated to the undergraduate nursing program and $105,000 is allocated to the nursing master program in Cell G81.</t>
  </si>
  <si>
    <t>Doug</t>
  </si>
  <si>
    <t>&lt;--- Insert Program Name</t>
  </si>
  <si>
    <t>Number of Credit Hours Used in Calculation</t>
  </si>
  <si>
    <t>Allocation of Average Academic Service Fees:</t>
  </si>
  <si>
    <t>Cell L79 is Linked to worksheet named "AcadServFeesEtc."</t>
  </si>
  <si>
    <t xml:space="preserve">The number in cell L79 is the total amount of academic service fees allocated to Professional  Programs in the worksheet named "Acad Serv Fees Etc."  This number must be allocated to each Professional Program. </t>
  </si>
  <si>
    <t>&lt;-- This is the total amount of academic service fees allocated on this page.  Sum of F80, H80 and J80.</t>
  </si>
  <si>
    <t>&lt;-- This is the total amount of student FTE allocated on this page.  Sum of F80, H80 and J80.</t>
  </si>
  <si>
    <t>Difference:  should be a zero unless you have additional student FTE to report in adjacent worksheet.</t>
  </si>
  <si>
    <t>Cell L86 is Linked to worksheet named "AcadServFeesEtc."</t>
  </si>
  <si>
    <t>&lt;-- Difference s/b zero unless you have additional  academic service fees to report in adjacent worksheet.</t>
  </si>
  <si>
    <t>&lt;-- Any differences s/b allocated to worksheet "2013 Professional - 2"</t>
  </si>
  <si>
    <t>Note:  If there are more than one special program or more than one professional program, the student academic service fees and student FTE will need to be allocated to the different programs in each group (special programs and professional programs).</t>
  </si>
  <si>
    <t>SRA3 - Schedule C</t>
  </si>
  <si>
    <t>The calculation for the allocation of academic service fees is found under the tab named "Acad Serv Fees Etc.</t>
  </si>
  <si>
    <t>Cell L79 is Linked to worksheet named "Professional - 1"</t>
  </si>
  <si>
    <t>Cell L85 is Linked to worksheet named "Professional - 1"</t>
  </si>
  <si>
    <t>Academic Service Fees (Cells D10 through D13) and student FTE (cells I10 through I13) are linked to the worksheets for undergraduate, graduate, special programs and professional programs. See the arrows in the worksheet named "Acad Serv Fees Etc." showing links from rows 10 through 13 to the undergraduate and graduate sections in the worksheet.</t>
  </si>
  <si>
    <t>East West Oklahoma State University</t>
  </si>
  <si>
    <r>
      <t xml:space="preserve">Cells D9 through D14 allocate the </t>
    </r>
    <r>
      <rPr>
        <b/>
        <u/>
        <sz val="12"/>
        <rFont val="Times New Roman"/>
        <family val="1"/>
      </rPr>
      <t>total</t>
    </r>
    <r>
      <rPr>
        <sz val="12"/>
        <rFont val="Times New Roman"/>
        <family val="1"/>
      </rPr>
      <t xml:space="preserve"> academic service fees paid by undergraduate students, graduate students, students enrolled in special programs and to students enrolled in professional programs.  Cells I9 through I14 are used to allocate </t>
    </r>
    <r>
      <rPr>
        <b/>
        <u/>
        <sz val="12"/>
        <rFont val="Times New Roman"/>
        <family val="1"/>
      </rPr>
      <t>total</t>
    </r>
    <r>
      <rPr>
        <sz val="12"/>
        <rFont val="Times New Roman"/>
        <family val="1"/>
      </rPr>
      <t xml:space="preserve"> student FTE.</t>
    </r>
  </si>
  <si>
    <t>For mandatory fees not listed, input the name of the fee and the amount in rows 30 through 34 and rows 50 through 54.  Insert additional rows as needed.  Check formula to ensure that new rows are inside formula.</t>
  </si>
  <si>
    <t>&lt;-- Any difference s/b FTE allocated on worksheet "Special Under-Grad 2"</t>
  </si>
  <si>
    <t>&lt;-- Any difference s/b allocated to worksheet "Special Under-Grad 2"</t>
  </si>
  <si>
    <t xml:space="preserve">Once the total academic service fees and student FTE are allocated, the data is linked to the undergraduate and graduate cells in row 23 .  The academic service fees and student FTE for Special Programs are linked to the worksheet named "Special Under-Grad 1" cell J82 and J88.  The academic service fees and student FTE for Professional Programs are linked to the worksheet named "Professional - 1" cells L79 and L85.  </t>
  </si>
  <si>
    <t>In the work sheet named "Acad Serv Fees Etc." Cell D12 ($330,000) is linked to Cell J82 in the worksheet named "Special Under - Grad 1.  The $330,000 must be allocated to the number of special programs reported by the institution.  If only 1 special program, the $330,000 will be allocated to Cell E83.  In the example, $225,000 is allocated to the undergraduate nursing program in Cell E83 and $105,000 is allocated to the nursing master program in Cell G83.</t>
  </si>
  <si>
    <t>If, the institution has more than four special programs, the remaining allocation in Cell J84 is transferred to the worksheet named "Special Under - Grad 2", Cell J82, then allocated to the additional programs identified in row 81.</t>
  </si>
  <si>
    <t>University of East Western</t>
  </si>
  <si>
    <t>8.  Projected Unobligated Reserve Balance June 30, 2019 (line 6  -  line 7)</t>
  </si>
  <si>
    <t xml:space="preserve"> University Name</t>
  </si>
  <si>
    <t>Cell L79 is the difference, if any,  of Academic Services from worksheet named "Professional 1"</t>
  </si>
  <si>
    <t>Cell L85 is the difference in FTE, if any,  from worksheet named "Professional - 1".</t>
  </si>
  <si>
    <t>Report Estimated Annualized FTE for  FY2022</t>
  </si>
  <si>
    <t>4.  Projected  FY2022 Receipts:</t>
  </si>
  <si>
    <t>Note 1 - For nonresident tuition:  Report the "total" amount charged for nonresident tuition, which may include both resident and nonresident tuition, depending on your  FY2022 tuition structure.</t>
  </si>
  <si>
    <t>Report Projected Annualized Student FTE for  FY2022</t>
  </si>
  <si>
    <t>In Cell D9, report your institution's total budgeted  FY2023 income from academic service fees.  Note:  The budgeted academic service fee income is reported in Schedule C-1, Cell D39, of the  FY2023 SRA3.</t>
  </si>
  <si>
    <t>At the bottom of the worksheet is a section titled "Summary of Total Student Costs for  FY2023".  This section is automated with links to the various cells in this workbook.  If you observe missing data, it is probable that a link has been broken.  You may either repair the link or contact Jared to repair the link.</t>
  </si>
  <si>
    <t>Student Cost Survey  FY2023</t>
  </si>
  <si>
    <t>I  Amount of Academic Service Fees per  FY2023 SRA3 - From Schedule C-1A - Cell D39</t>
  </si>
  <si>
    <t xml:space="preserve"> FY2023 - Average Academic Service Fees </t>
  </si>
  <si>
    <t>Note 1:  Except for institutions with special programs and professional programs, the amounts reported on row 11 for undergraduate and graduate (24 Hours) academic service fees should agree with the total amount of academic service fees reported on Schedule C-1A of the  FY2023 SRA3.  Include both Fund 290 and Fund 700 academic service fees.</t>
  </si>
  <si>
    <t>Summary of Total Student Costs for  FY2023</t>
  </si>
  <si>
    <t>EDUCATIONAL AND GENERAL BUDGET - FY2022-2023</t>
  </si>
  <si>
    <t>1.  Beginning Fund Balance July 1, 2022</t>
  </si>
  <si>
    <t xml:space="preserve"> FY2022-2023</t>
  </si>
  <si>
    <t>5.  Total Projected  FY2023 Receipts</t>
  </si>
  <si>
    <t>3.  Unobligated Reserve Balance July 1, 2022 (line 1 - line 2)</t>
  </si>
  <si>
    <t>7.  Less Budgeted Expenditures for  FY2023 Operations</t>
  </si>
  <si>
    <t xml:space="preserve"> FY2023 Tuition and Mandatory Fees for Full-time Undergraduate and Graduate Students</t>
  </si>
  <si>
    <t xml:space="preserve"> FY2023 Undergraduate Guaranteed Rate</t>
  </si>
  <si>
    <t>Note 3 - The totals above must agree with your institution's tuition and mandatory fee request forms for  FY2023.</t>
  </si>
  <si>
    <t>Student Cost Survey for  FY2023</t>
  </si>
  <si>
    <t>FY2023 Special Tuition and Mandatory Fees for Undergraduate and Graduate Programs 
that Differ from the Standard Tuition and Fee Structure</t>
  </si>
  <si>
    <t>Note 2 - The totals above should agree with your institution's tuition and mandatory fee request forms for  FY2023.</t>
  </si>
  <si>
    <t>Physical Therapy</t>
  </si>
  <si>
    <t xml:space="preserve">Note 1 - For undergraduate tuition:  Depending on your tuition structure in  FY2023,  calculate 15 hours at lower division and 15 hours at upper division rates or at 30 hours if no differential rate.  Two-year institutions report 30 credit hours at lower division rates.  </t>
  </si>
  <si>
    <t>Note 2 - For nonresident tuition:  Report the "total" amount charged for nonresident tuition, which may include both resident and nonresident tuition, depending on your  FY2023 tuition structure.</t>
  </si>
  <si>
    <t>Note 1 - For nonresident tuition:  Report the "total" amount charged for nonresident tuition, which may include both resident and nonresident tuition, depending on your  FY2023 tuition structure.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</si>
</sst>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0%"/>
    <numFmt numFmtId="165" formatCode="_(* #,##0_);_(* \(#,##0\);_(* &quot;-&quot;??_);_(@_)"/>
    <numFmt numFmtId="166" formatCode="_(&quot;$&quot;* #,##0_);_(&quot;$&quot;* \(#,##0\);_(&quot;$&quot;* &quot;-&quot;??_);_(@_)"/>
    <numFmt numFmtId="167" formatCode="_(* #,##0.0_);_(* \(#,##0.0\);_(* &quot;-&quot;??_);_(@_)"/>
  </numFmts>
  <fonts count="58">
    <font>
      <sz val="10"/>
      <name val="Arial"/>
      <family val="2"/>
    </font>
    <font>
      <sz val="10"/>
      <name val="Arial"/>
      <family val="2"/>
    </font>
    <font>
      <b/>
      <sz val="10"/>
      <name val="Times New Roman"/>
      <family val="1"/>
    </font>
    <font>
      <b/>
      <sz val="10"/>
      <name val="Arial"/>
      <family val="2"/>
    </font>
    <font>
      <sz val="10"/>
      <name val="Times New Roman"/>
      <family val="1"/>
    </font>
    <font>
      <b/>
      <sz val="12"/>
      <name val="Times New Roman"/>
      <family val="1"/>
    </font>
    <font>
      <u/>
      <sz val="10"/>
      <color indexed="10"/>
      <name val="Times New Roman"/>
      <family val="1"/>
    </font>
    <font>
      <b/>
      <sz val="10"/>
      <color rgb="FFFF0000"/>
      <name val="Times New Roman"/>
      <family val="1"/>
    </font>
    <font>
      <sz val="9"/>
      <color indexed="10"/>
      <name val="Times New Roman"/>
      <family val="1"/>
    </font>
    <font>
      <sz val="10"/>
      <color indexed="10"/>
      <name val="Times New Roman"/>
      <family val="1"/>
    </font>
    <font>
      <sz val="10"/>
      <color theme="1"/>
      <name val="Times New Roman"/>
      <family val="1"/>
    </font>
    <font>
      <b/>
      <i/>
      <sz val="10"/>
      <name val="Times New Roman"/>
      <family val="1"/>
    </font>
    <font>
      <sz val="8"/>
      <name val="Times New Roman"/>
      <family val="1"/>
    </font>
    <font>
      <u/>
      <sz val="10"/>
      <name val="Times New Roman"/>
      <family val="1"/>
    </font>
    <font>
      <sz val="10"/>
      <color theme="1"/>
      <name val="Arial"/>
      <family val="2"/>
    </font>
    <font>
      <sz val="8"/>
      <color indexed="81"/>
      <name val="Tahoma"/>
      <family val="2"/>
    </font>
    <font>
      <b/>
      <sz val="9"/>
      <name val="Times New Roman"/>
      <family val="1"/>
    </font>
    <font>
      <b/>
      <sz val="14"/>
      <name val="Times New Roman"/>
      <family val="1"/>
    </font>
    <font>
      <b/>
      <sz val="10"/>
      <color indexed="12"/>
      <name val="Times New Roman"/>
      <family val="1"/>
    </font>
    <font>
      <b/>
      <sz val="10"/>
      <color rgb="FF0000FF"/>
      <name val="Times New Roman"/>
      <family val="1"/>
    </font>
    <font>
      <sz val="12"/>
      <color rgb="FF0000FF"/>
      <name val="Times New Roman"/>
      <family val="1"/>
    </font>
    <font>
      <sz val="10"/>
      <color rgb="FFFF0000"/>
      <name val="Arial"/>
      <family val="2"/>
    </font>
    <font>
      <b/>
      <u/>
      <sz val="12"/>
      <name val="Times New Roman"/>
      <family val="1"/>
    </font>
    <font>
      <sz val="9"/>
      <name val="Times New Roman"/>
      <family val="1"/>
    </font>
    <font>
      <sz val="10"/>
      <color indexed="12"/>
      <name val="Times New Roman"/>
      <family val="1"/>
    </font>
    <font>
      <sz val="9"/>
      <name val="Arial"/>
      <family val="2"/>
    </font>
    <font>
      <b/>
      <sz val="8"/>
      <name val="Times New Roman"/>
      <family val="1"/>
    </font>
    <font>
      <b/>
      <sz val="8"/>
      <name val="Arial"/>
      <family val="2"/>
    </font>
    <font>
      <b/>
      <sz val="12"/>
      <name val="Arial"/>
      <family val="2"/>
    </font>
    <font>
      <i/>
      <sz val="8"/>
      <name val="Times New Roman"/>
      <family val="1"/>
    </font>
    <font>
      <sz val="10"/>
      <name val="Palatino"/>
      <family val="1"/>
    </font>
    <font>
      <sz val="11"/>
      <name val="Times New Roman"/>
      <family val="1"/>
    </font>
    <font>
      <sz val="11"/>
      <name val="Palatino"/>
      <family val="1"/>
    </font>
    <font>
      <sz val="14"/>
      <name val="Times New Roman"/>
      <family val="1"/>
    </font>
    <font>
      <sz val="14"/>
      <name val="Palatino"/>
      <family val="1"/>
    </font>
    <font>
      <sz val="12"/>
      <name val="Times New Roman"/>
      <family val="1"/>
    </font>
    <font>
      <b/>
      <sz val="10"/>
      <name val="Palatino"/>
      <family val="1"/>
    </font>
    <font>
      <sz val="12"/>
      <name val="Palatino"/>
      <family val="1"/>
    </font>
    <font>
      <sz val="12"/>
      <color indexed="10"/>
      <name val="Times New Roman"/>
      <family val="1"/>
    </font>
    <font>
      <sz val="10"/>
      <color indexed="10"/>
      <name val="Palatino"/>
      <family val="1"/>
    </font>
    <font>
      <sz val="12"/>
      <color rgb="FFFF0000"/>
      <name val="Times New Roman"/>
      <family val="1"/>
    </font>
    <font>
      <sz val="10"/>
      <name val="MS Sans Serif"/>
      <family val="2"/>
    </font>
    <font>
      <sz val="10"/>
      <name val="Helv"/>
    </font>
    <font>
      <sz val="11"/>
      <color theme="1"/>
      <name val="Calibri"/>
      <family val="2"/>
      <scheme val="minor"/>
    </font>
    <font>
      <b/>
      <sz val="12"/>
      <color indexed="10"/>
      <name val="Palatino"/>
      <family val="1"/>
    </font>
    <font>
      <sz val="7"/>
      <name val="Arial"/>
      <family val="2"/>
    </font>
    <font>
      <sz val="12"/>
      <name val="Arial"/>
      <family val="2"/>
    </font>
    <font>
      <sz val="10"/>
      <color rgb="FF0000FF"/>
      <name val="Arial"/>
      <family val="2"/>
    </font>
    <font>
      <b/>
      <i/>
      <u/>
      <sz val="14"/>
      <name val="Times New Roman"/>
      <family val="1"/>
    </font>
    <font>
      <b/>
      <sz val="12"/>
      <color rgb="FF0000FF"/>
      <name val="Times New Roman"/>
      <family val="1"/>
    </font>
    <font>
      <sz val="10"/>
      <color rgb="FF0000FF"/>
      <name val="Times New Roman"/>
      <family val="1"/>
    </font>
    <font>
      <b/>
      <sz val="11"/>
      <name val="Arial"/>
      <family val="2"/>
    </font>
    <font>
      <u/>
      <sz val="10"/>
      <name val="Arial"/>
      <family val="2"/>
    </font>
    <font>
      <sz val="8"/>
      <name val="Arial"/>
      <family val="2"/>
    </font>
    <font>
      <b/>
      <sz val="10"/>
      <color rgb="FF0000FF"/>
      <name val="Arial"/>
      <family val="2"/>
    </font>
    <font>
      <b/>
      <sz val="9"/>
      <color rgb="FF0000FF"/>
      <name val="Times New Roman"/>
      <family val="1"/>
    </font>
    <font>
      <sz val="10"/>
      <color rgb="FFFF0000"/>
      <name val="Times New Roman"/>
      <family val="1"/>
    </font>
    <font>
      <b/>
      <sz val="16"/>
      <name val="Times New Roman"/>
      <family val="1"/>
    </font>
  </fonts>
  <fills count="13">
    <fill>
      <patternFill patternType="none"/>
    </fill>
    <fill>
      <patternFill patternType="gray125"/>
    </fill>
    <fill>
      <patternFill patternType="solid">
        <fgColor indexed="44"/>
        <bgColor indexed="64"/>
      </patternFill>
    </fill>
    <fill>
      <patternFill patternType="solid">
        <fgColor indexed="22"/>
        <bgColor indexed="64"/>
      </patternFill>
    </fill>
    <fill>
      <patternFill patternType="solid">
        <fgColor indexed="42"/>
        <bgColor indexed="64"/>
      </patternFill>
    </fill>
    <fill>
      <patternFill patternType="solid">
        <fgColor rgb="FFFFFF00"/>
        <bgColor indexed="64"/>
      </patternFill>
    </fill>
    <fill>
      <patternFill patternType="solid">
        <fgColor indexed="41"/>
        <bgColor indexed="64"/>
      </patternFill>
    </fill>
    <fill>
      <patternFill patternType="solid">
        <fgColor indexed="43"/>
        <bgColor indexed="64"/>
      </patternFill>
    </fill>
    <fill>
      <patternFill patternType="solid">
        <fgColor theme="0" tint="-0.14999847407452621"/>
        <bgColor indexed="64"/>
      </patternFill>
    </fill>
    <fill>
      <patternFill patternType="solid">
        <fgColor rgb="FF99FF99"/>
        <bgColor indexed="64"/>
      </patternFill>
    </fill>
    <fill>
      <patternFill patternType="solid">
        <fgColor theme="6" tint="0.59999389629810485"/>
        <bgColor indexed="64"/>
      </patternFill>
    </fill>
    <fill>
      <patternFill patternType="solid">
        <fgColor rgb="FFCCFFCC"/>
        <bgColor indexed="64"/>
      </patternFill>
    </fill>
    <fill>
      <patternFill patternType="solid">
        <fgColor theme="0" tint="-0.249977111117893"/>
        <bgColor indexed="64"/>
      </patternFill>
    </fill>
  </fills>
  <borders count="94">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hair">
        <color indexed="64"/>
      </left>
      <right/>
      <top/>
      <bottom/>
      <diagonal/>
    </border>
    <border>
      <left/>
      <right style="hair">
        <color indexed="64"/>
      </right>
      <top/>
      <bottom/>
      <diagonal/>
    </border>
    <border>
      <left style="hair">
        <color indexed="64"/>
      </left>
      <right style="hair">
        <color indexed="64"/>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top/>
      <bottom style="medium">
        <color indexed="64"/>
      </bottom>
      <diagonal/>
    </border>
    <border>
      <left/>
      <right/>
      <top/>
      <bottom style="medium">
        <color indexed="64"/>
      </bottom>
      <diagonal/>
    </border>
    <border>
      <left style="hair">
        <color indexed="64"/>
      </left>
      <right/>
      <top/>
      <bottom style="medium">
        <color indexed="64"/>
      </bottom>
      <diagonal/>
    </border>
    <border>
      <left/>
      <right style="hair">
        <color indexed="64"/>
      </right>
      <top/>
      <bottom style="medium">
        <color indexed="64"/>
      </bottom>
      <diagonal/>
    </border>
    <border>
      <left style="hair">
        <color indexed="64"/>
      </left>
      <right style="hair">
        <color indexed="64"/>
      </right>
      <top/>
      <bottom style="medium">
        <color indexed="64"/>
      </bottom>
      <diagonal/>
    </border>
    <border>
      <left style="thin">
        <color indexed="64"/>
      </left>
      <right style="thin">
        <color indexed="64"/>
      </right>
      <top/>
      <bottom/>
      <diagonal/>
    </border>
    <border>
      <left/>
      <right/>
      <top style="medium">
        <color indexed="64"/>
      </top>
      <bottom style="hair">
        <color indexed="64"/>
      </bottom>
      <diagonal/>
    </border>
    <border>
      <left style="hair">
        <color indexed="64"/>
      </left>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right/>
      <top style="hair">
        <color indexed="64"/>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thin">
        <color indexed="64"/>
      </left>
      <right style="thin">
        <color indexed="64"/>
      </right>
      <top/>
      <bottom style="thin">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style="hair">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hair">
        <color indexed="64"/>
      </left>
      <right style="hair">
        <color indexed="64"/>
      </right>
      <top style="hair">
        <color indexed="64"/>
      </top>
      <bottom style="medium">
        <color indexed="64"/>
      </bottom>
      <diagonal/>
    </border>
    <border>
      <left style="hair">
        <color indexed="64"/>
      </left>
      <right style="thin">
        <color indexed="64"/>
      </right>
      <top/>
      <bottom/>
      <diagonal/>
    </border>
    <border>
      <left style="thin">
        <color indexed="64"/>
      </left>
      <right style="thin">
        <color indexed="64"/>
      </right>
      <top style="thin">
        <color indexed="64"/>
      </top>
      <bottom style="thin">
        <color indexed="64"/>
      </bottom>
      <diagonal/>
    </border>
    <border>
      <left/>
      <right style="hair">
        <color indexed="64"/>
      </right>
      <top style="medium">
        <color indexed="64"/>
      </top>
      <bottom/>
      <diagonal/>
    </border>
    <border>
      <left style="hair">
        <color indexed="64"/>
      </left>
      <right style="hair">
        <color indexed="64"/>
      </right>
      <top style="hair">
        <color indexed="64"/>
      </top>
      <bottom/>
      <diagonal/>
    </border>
    <border>
      <left/>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right style="hair">
        <color indexed="64"/>
      </right>
      <top/>
      <bottom style="double">
        <color indexed="64"/>
      </bottom>
      <diagonal/>
    </border>
    <border>
      <left style="hair">
        <color indexed="64"/>
      </left>
      <right style="hair">
        <color indexed="64"/>
      </right>
      <top/>
      <bottom style="double">
        <color indexed="64"/>
      </bottom>
      <diagonal/>
    </border>
    <border>
      <left/>
      <right/>
      <top style="hair">
        <color indexed="64"/>
      </top>
      <bottom style="thin">
        <color indexed="64"/>
      </bottom>
      <diagonal/>
    </border>
    <border>
      <left/>
      <right/>
      <top style="hair">
        <color indexed="64"/>
      </top>
      <bottom/>
      <diagonal/>
    </border>
    <border>
      <left/>
      <right/>
      <top style="thin">
        <color indexed="64"/>
      </top>
      <bottom style="hair">
        <color indexed="64"/>
      </bottom>
      <diagonal/>
    </border>
    <border>
      <left/>
      <right style="thin">
        <color indexed="64"/>
      </right>
      <top style="hair">
        <color indexed="64"/>
      </top>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medium">
        <color indexed="64"/>
      </top>
      <bottom/>
      <diagonal/>
    </border>
    <border>
      <left style="hair">
        <color indexed="64"/>
      </left>
      <right style="hair">
        <color indexed="64"/>
      </right>
      <top style="hair">
        <color indexed="64"/>
      </top>
      <bottom style="hair">
        <color indexed="64"/>
      </bottom>
      <diagonal/>
    </border>
    <border>
      <left/>
      <right style="medium">
        <color indexed="64"/>
      </right>
      <top/>
      <bottom/>
      <diagonal/>
    </border>
    <border>
      <left/>
      <right style="medium">
        <color indexed="64"/>
      </right>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double">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thin">
        <color indexed="64"/>
      </top>
      <bottom style="thin">
        <color indexed="64"/>
      </bottom>
      <diagonal/>
    </border>
    <border>
      <left/>
      <right/>
      <top/>
      <bottom style="double">
        <color indexed="64"/>
      </bottom>
      <diagonal/>
    </border>
    <border>
      <left style="hair">
        <color indexed="64"/>
      </left>
      <right style="hair">
        <color indexed="64"/>
      </right>
      <top style="thin">
        <color indexed="64"/>
      </top>
      <bottom style="double">
        <color indexed="64"/>
      </bottom>
      <diagonal/>
    </border>
    <border>
      <left/>
      <right style="thin">
        <color indexed="64"/>
      </right>
      <top/>
      <bottom style="double">
        <color indexed="64"/>
      </bottom>
      <diagonal/>
    </border>
    <border>
      <left/>
      <right style="thin">
        <color indexed="64"/>
      </right>
      <top style="double">
        <color indexed="64"/>
      </top>
      <bottom style="thin">
        <color indexed="64"/>
      </bottom>
      <diagonal/>
    </border>
    <border>
      <left style="hair">
        <color indexed="64"/>
      </left>
      <right/>
      <top style="thin">
        <color indexed="64"/>
      </top>
      <bottom style="medium">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top style="thin">
        <color indexed="64"/>
      </top>
      <bottom style="hair">
        <color indexed="64"/>
      </bottom>
      <diagonal/>
    </border>
    <border>
      <left/>
      <right style="hair">
        <color indexed="64"/>
      </right>
      <top style="thin">
        <color indexed="64"/>
      </top>
      <bottom style="medium">
        <color indexed="64"/>
      </bottom>
      <diagonal/>
    </border>
    <border>
      <left/>
      <right style="hair">
        <color indexed="64"/>
      </right>
      <top style="thin">
        <color indexed="64"/>
      </top>
      <bottom/>
      <diagonal/>
    </border>
    <border>
      <left style="hair">
        <color indexed="64"/>
      </left>
      <right/>
      <top/>
      <bottom style="double">
        <color indexed="64"/>
      </bottom>
      <diagonal/>
    </border>
    <border>
      <left style="hair">
        <color indexed="64"/>
      </left>
      <right/>
      <top style="thin">
        <color indexed="64"/>
      </top>
      <bottom/>
      <diagonal/>
    </border>
    <border>
      <left/>
      <right style="hair">
        <color indexed="64"/>
      </right>
      <top style="thin">
        <color indexed="64"/>
      </top>
      <bottom style="hair">
        <color indexed="64"/>
      </bottom>
      <diagonal/>
    </border>
    <border>
      <left style="thin">
        <color indexed="64"/>
      </left>
      <right/>
      <top style="hair">
        <color indexed="64"/>
      </top>
      <bottom style="thin">
        <color indexed="64"/>
      </bottom>
      <diagonal/>
    </border>
  </borders>
  <cellStyleXfs count="12">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30" fillId="0" borderId="0"/>
    <xf numFmtId="43" fontId="1" fillId="0" borderId="0" applyFont="0" applyFill="0" applyBorder="0" applyAlignment="0" applyProtection="0"/>
    <xf numFmtId="40" fontId="41" fillId="0" borderId="0" applyFont="0" applyFill="0" applyBorder="0" applyAlignment="0" applyProtection="0"/>
    <xf numFmtId="4" fontId="42" fillId="0" borderId="0" applyFont="0" applyFill="0" applyBorder="0" applyAlignment="0" applyProtection="0"/>
    <xf numFmtId="43" fontId="43" fillId="0" borderId="0" applyFont="0" applyFill="0" applyBorder="0" applyAlignment="0" applyProtection="0"/>
    <xf numFmtId="44" fontId="42" fillId="0" borderId="0" applyFont="0" applyFill="0" applyBorder="0" applyAlignment="0" applyProtection="0"/>
    <xf numFmtId="44" fontId="43" fillId="0" borderId="0" applyFont="0" applyFill="0" applyBorder="0" applyAlignment="0" applyProtection="0"/>
    <xf numFmtId="0" fontId="43" fillId="0" borderId="0"/>
  </cellStyleXfs>
  <cellXfs count="728">
    <xf numFmtId="0" fontId="0" fillId="0" borderId="0" xfId="0"/>
    <xf numFmtId="0" fontId="2" fillId="0" borderId="0" xfId="0" applyFont="1" applyAlignment="1">
      <alignment horizontal="right"/>
    </xf>
    <xf numFmtId="0" fontId="4" fillId="0" borderId="0" xfId="0" applyFont="1"/>
    <xf numFmtId="0" fontId="2" fillId="0" borderId="0" xfId="0" applyFont="1"/>
    <xf numFmtId="0" fontId="6" fillId="0" borderId="0" xfId="0" applyFont="1" applyAlignment="1">
      <alignment horizontal="center" vertical="center"/>
    </xf>
    <xf numFmtId="0" fontId="2" fillId="0" borderId="5" xfId="0" applyFont="1" applyBorder="1"/>
    <xf numFmtId="0" fontId="2" fillId="0" borderId="0" xfId="0" applyFont="1" applyBorder="1"/>
    <xf numFmtId="0" fontId="2" fillId="0" borderId="6" xfId="0" applyFont="1" applyBorder="1"/>
    <xf numFmtId="0" fontId="2" fillId="0" borderId="7" xfId="0" applyFont="1" applyBorder="1" applyAlignment="1">
      <alignment horizontal="center"/>
    </xf>
    <xf numFmtId="0" fontId="2" fillId="0" borderId="8" xfId="0" applyFont="1" applyBorder="1" applyAlignment="1">
      <alignment horizontal="center" wrapText="1"/>
    </xf>
    <xf numFmtId="0" fontId="4" fillId="0" borderId="9" xfId="0" applyFont="1" applyBorder="1" applyAlignment="1">
      <alignment horizontal="center"/>
    </xf>
    <xf numFmtId="0" fontId="8" fillId="0" borderId="10" xfId="0" applyFont="1" applyBorder="1" applyAlignment="1">
      <alignment horizontal="center" wrapText="1"/>
    </xf>
    <xf numFmtId="0" fontId="4" fillId="0" borderId="11" xfId="0" applyFont="1" applyBorder="1"/>
    <xf numFmtId="0" fontId="2" fillId="0" borderId="12" xfId="0" applyFont="1" applyBorder="1"/>
    <xf numFmtId="0" fontId="2" fillId="0" borderId="13" xfId="0" applyFont="1" applyBorder="1"/>
    <xf numFmtId="0" fontId="2" fillId="0" borderId="14" xfId="0" applyFont="1" applyBorder="1" applyAlignment="1">
      <alignment horizontal="center"/>
    </xf>
    <xf numFmtId="0" fontId="2" fillId="0" borderId="15" xfId="0" applyFont="1" applyBorder="1" applyAlignment="1">
      <alignment horizontal="center"/>
    </xf>
    <xf numFmtId="0" fontId="4" fillId="0" borderId="16" xfId="0" applyFont="1" applyBorder="1"/>
    <xf numFmtId="0" fontId="4" fillId="0" borderId="5" xfId="0" applyFont="1" applyBorder="1"/>
    <xf numFmtId="0" fontId="4" fillId="0" borderId="18" xfId="0" applyFont="1" applyBorder="1" applyAlignment="1">
      <alignment horizontal="center"/>
    </xf>
    <xf numFmtId="0" fontId="4" fillId="0" borderId="19" xfId="0" applyFont="1" applyBorder="1" applyAlignment="1">
      <alignment horizontal="center"/>
    </xf>
    <xf numFmtId="0" fontId="4" fillId="0" borderId="20" xfId="0" applyFont="1" applyBorder="1" applyAlignment="1">
      <alignment horizontal="center"/>
    </xf>
    <xf numFmtId="0" fontId="9" fillId="0" borderId="10" xfId="0" applyFont="1" applyBorder="1" applyAlignment="1">
      <alignment horizontal="center"/>
    </xf>
    <xf numFmtId="0" fontId="4" fillId="0" borderId="22" xfId="0" applyFont="1" applyBorder="1" applyAlignment="1">
      <alignment horizontal="right"/>
    </xf>
    <xf numFmtId="43" fontId="4" fillId="0" borderId="23" xfId="0" applyNumberFormat="1" applyFont="1" applyBorder="1"/>
    <xf numFmtId="43" fontId="4" fillId="0" borderId="24" xfId="0" applyNumberFormat="1" applyFont="1" applyBorder="1"/>
    <xf numFmtId="43" fontId="4" fillId="0" borderId="23" xfId="0" applyNumberFormat="1" applyFont="1" applyBorder="1" applyAlignment="1">
      <alignment horizontal="center"/>
    </xf>
    <xf numFmtId="10" fontId="9" fillId="0" borderId="25" xfId="3" applyNumberFormat="1" applyFont="1" applyBorder="1"/>
    <xf numFmtId="0" fontId="4" fillId="0" borderId="26" xfId="0" applyFont="1" applyBorder="1"/>
    <xf numFmtId="43" fontId="4" fillId="0" borderId="23" xfId="1" applyFont="1" applyBorder="1" applyAlignment="1">
      <alignment horizontal="center"/>
    </xf>
    <xf numFmtId="43" fontId="4" fillId="3" borderId="24" xfId="1" applyFont="1" applyFill="1" applyBorder="1" applyAlignment="1">
      <alignment horizontal="center"/>
    </xf>
    <xf numFmtId="0" fontId="4" fillId="0" borderId="23" xfId="0" applyFont="1" applyBorder="1" applyAlignment="1">
      <alignment horizontal="center"/>
    </xf>
    <xf numFmtId="0" fontId="4" fillId="0" borderId="24" xfId="0" applyFont="1" applyBorder="1" applyAlignment="1">
      <alignment horizontal="center"/>
    </xf>
    <xf numFmtId="0" fontId="4" fillId="0" borderId="9" xfId="0" applyFont="1" applyBorder="1"/>
    <xf numFmtId="43" fontId="4" fillId="0" borderId="27" xfId="0" applyNumberFormat="1" applyFont="1" applyBorder="1"/>
    <xf numFmtId="0" fontId="4" fillId="0" borderId="26" xfId="0" applyFont="1" applyBorder="1" applyAlignment="1">
      <alignment horizontal="right"/>
    </xf>
    <xf numFmtId="43" fontId="4" fillId="0" borderId="23" xfId="0" applyNumberFormat="1" applyFont="1" applyBorder="1" applyAlignment="1"/>
    <xf numFmtId="0" fontId="4" fillId="0" borderId="0" xfId="0" applyFont="1" applyFill="1"/>
    <xf numFmtId="0" fontId="4" fillId="0" borderId="29" xfId="0" applyFont="1" applyBorder="1"/>
    <xf numFmtId="43" fontId="4" fillId="0" borderId="30" xfId="0" applyNumberFormat="1" applyFont="1" applyBorder="1"/>
    <xf numFmtId="0" fontId="4" fillId="0" borderId="31" xfId="0" applyFont="1" applyBorder="1" applyAlignment="1">
      <alignment horizontal="right"/>
    </xf>
    <xf numFmtId="43" fontId="4" fillId="0" borderId="32" xfId="0" applyNumberFormat="1" applyFont="1" applyBorder="1"/>
    <xf numFmtId="0" fontId="4" fillId="0" borderId="22" xfId="0" applyFont="1" applyBorder="1"/>
    <xf numFmtId="0" fontId="4" fillId="0" borderId="0" xfId="0" applyFont="1" applyBorder="1" applyAlignment="1"/>
    <xf numFmtId="0" fontId="0" fillId="0" borderId="0" xfId="0" applyBorder="1"/>
    <xf numFmtId="0" fontId="4" fillId="0" borderId="26" xfId="0" applyFont="1" applyFill="1" applyBorder="1"/>
    <xf numFmtId="0" fontId="12" fillId="0" borderId="0" xfId="0" applyFont="1" applyFill="1"/>
    <xf numFmtId="0" fontId="13" fillId="0" borderId="26" xfId="0" applyFont="1" applyFill="1" applyBorder="1"/>
    <xf numFmtId="43" fontId="4" fillId="0" borderId="27" xfId="0" applyNumberFormat="1" applyFont="1" applyFill="1" applyBorder="1"/>
    <xf numFmtId="0" fontId="4" fillId="0" borderId="29" xfId="0" applyFont="1" applyFill="1" applyBorder="1"/>
    <xf numFmtId="43" fontId="4" fillId="0" borderId="30" xfId="0" applyNumberFormat="1" applyFont="1" applyFill="1" applyBorder="1"/>
    <xf numFmtId="43" fontId="4" fillId="0" borderId="32" xfId="0" applyNumberFormat="1" applyFont="1" applyFill="1" applyBorder="1"/>
    <xf numFmtId="0" fontId="11" fillId="0" borderId="21" xfId="0" applyFont="1" applyBorder="1"/>
    <xf numFmtId="0" fontId="4" fillId="0" borderId="33" xfId="0" applyFont="1" applyBorder="1"/>
    <xf numFmtId="0" fontId="11" fillId="0" borderId="1" xfId="0" applyFont="1" applyBorder="1"/>
    <xf numFmtId="0" fontId="11" fillId="0" borderId="34" xfId="0" applyFont="1" applyBorder="1"/>
    <xf numFmtId="0" fontId="4" fillId="0" borderId="35" xfId="0" applyFont="1" applyBorder="1" applyAlignment="1">
      <alignment horizontal="right"/>
    </xf>
    <xf numFmtId="43" fontId="4" fillId="0" borderId="34" xfId="0" applyNumberFormat="1" applyFont="1" applyFill="1" applyBorder="1"/>
    <xf numFmtId="43" fontId="4" fillId="0" borderId="34" xfId="0" applyNumberFormat="1" applyFont="1" applyFill="1" applyBorder="1" applyAlignment="1">
      <alignment horizontal="center"/>
    </xf>
    <xf numFmtId="0" fontId="4" fillId="0" borderId="36" xfId="0" applyFont="1" applyBorder="1"/>
    <xf numFmtId="0" fontId="0" fillId="0" borderId="0" xfId="0" applyFill="1"/>
    <xf numFmtId="0" fontId="4" fillId="0" borderId="0" xfId="0" applyFont="1" applyFill="1" applyBorder="1"/>
    <xf numFmtId="0" fontId="4" fillId="0" borderId="0" xfId="0" applyFont="1" applyBorder="1"/>
    <xf numFmtId="0" fontId="4" fillId="0" borderId="39" xfId="0" applyFont="1" applyBorder="1"/>
    <xf numFmtId="0" fontId="4" fillId="0" borderId="40" xfId="0" applyFont="1" applyBorder="1"/>
    <xf numFmtId="0" fontId="4" fillId="0" borderId="0" xfId="0" applyFont="1" applyBorder="1" applyAlignment="1">
      <alignment horizontal="right"/>
    </xf>
    <xf numFmtId="43" fontId="4" fillId="0" borderId="0" xfId="0" applyNumberFormat="1" applyFont="1" applyFill="1" applyBorder="1"/>
    <xf numFmtId="0" fontId="0" fillId="0" borderId="0" xfId="0" applyFill="1" applyBorder="1"/>
    <xf numFmtId="0" fontId="16" fillId="0" borderId="0" xfId="0" applyFont="1" applyAlignment="1">
      <alignment horizontal="centerContinuous"/>
    </xf>
    <xf numFmtId="0" fontId="0" fillId="0" borderId="0" xfId="0" applyAlignment="1">
      <alignment horizontal="centerContinuous"/>
    </xf>
    <xf numFmtId="0" fontId="17" fillId="0" borderId="0" xfId="0" applyFont="1" applyAlignment="1">
      <alignment horizontal="centerContinuous"/>
    </xf>
    <xf numFmtId="0" fontId="18" fillId="0" borderId="0" xfId="0" applyFont="1" applyAlignment="1">
      <alignment horizontal="center"/>
    </xf>
    <xf numFmtId="0" fontId="1" fillId="0" borderId="0" xfId="0" applyFont="1"/>
    <xf numFmtId="0" fontId="2" fillId="0" borderId="0" xfId="0" applyFont="1" applyBorder="1" applyAlignment="1">
      <alignment horizontal="right"/>
    </xf>
    <xf numFmtId="0" fontId="2" fillId="0" borderId="0" xfId="0" applyFont="1" applyBorder="1" applyAlignment="1"/>
    <xf numFmtId="0" fontId="5" fillId="0" borderId="0" xfId="0" applyFont="1" applyBorder="1" applyAlignment="1">
      <alignment horizontal="centerContinuous"/>
    </xf>
    <xf numFmtId="0" fontId="2" fillId="0" borderId="0" xfId="0" applyFont="1" applyBorder="1" applyAlignment="1">
      <alignment horizontal="centerContinuous"/>
    </xf>
    <xf numFmtId="0" fontId="4" fillId="0" borderId="0" xfId="0" applyFont="1" applyBorder="1" applyAlignment="1">
      <alignment horizontal="centerContinuous"/>
    </xf>
    <xf numFmtId="0" fontId="2" fillId="0" borderId="37" xfId="0" applyFont="1" applyBorder="1" applyAlignment="1">
      <alignment horizontal="left"/>
    </xf>
    <xf numFmtId="0" fontId="2" fillId="0" borderId="38" xfId="0" applyFont="1" applyBorder="1" applyAlignment="1">
      <alignment horizontal="left"/>
    </xf>
    <xf numFmtId="0" fontId="4" fillId="0" borderId="38" xfId="0" applyFont="1" applyBorder="1" applyAlignment="1">
      <alignment horizontal="left"/>
    </xf>
    <xf numFmtId="0" fontId="2" fillId="0" borderId="39" xfId="0" applyFont="1" applyBorder="1" applyAlignment="1">
      <alignment horizontal="center"/>
    </xf>
    <xf numFmtId="0" fontId="4" fillId="0" borderId="10" xfId="0" applyFont="1" applyBorder="1"/>
    <xf numFmtId="0" fontId="2" fillId="0" borderId="5" xfId="0" applyFont="1" applyBorder="1" applyAlignment="1">
      <alignment horizontal="left"/>
    </xf>
    <xf numFmtId="44" fontId="2" fillId="0" borderId="1" xfId="2" applyFont="1" applyBorder="1" applyAlignment="1">
      <alignment horizontal="right"/>
    </xf>
    <xf numFmtId="44" fontId="4" fillId="0" borderId="0" xfId="2" applyFont="1" applyBorder="1" applyAlignment="1">
      <alignment horizontal="left"/>
    </xf>
    <xf numFmtId="0" fontId="4" fillId="0" borderId="16" xfId="0" applyFont="1" applyBorder="1" applyAlignment="1">
      <alignment horizontal="right"/>
    </xf>
    <xf numFmtId="37" fontId="4" fillId="0" borderId="9" xfId="2" applyNumberFormat="1" applyFont="1" applyFill="1" applyBorder="1" applyAlignment="1">
      <alignment horizontal="right"/>
    </xf>
    <xf numFmtId="0" fontId="2" fillId="0" borderId="0" xfId="0" applyFont="1" applyBorder="1" applyAlignment="1">
      <alignment horizontal="left"/>
    </xf>
    <xf numFmtId="0" fontId="2" fillId="0" borderId="33" xfId="0" applyFont="1" applyBorder="1" applyAlignment="1">
      <alignment horizontal="left"/>
    </xf>
    <xf numFmtId="0" fontId="2" fillId="0" borderId="1" xfId="0" applyFont="1" applyBorder="1" applyAlignment="1">
      <alignment horizontal="left"/>
    </xf>
    <xf numFmtId="44" fontId="4" fillId="0" borderId="2" xfId="2" applyFont="1" applyBorder="1" applyAlignment="1">
      <alignment horizontal="left"/>
    </xf>
    <xf numFmtId="0" fontId="4" fillId="0" borderId="25" xfId="0" applyFont="1" applyBorder="1" applyAlignment="1">
      <alignment horizontal="right"/>
    </xf>
    <xf numFmtId="0" fontId="2" fillId="0" borderId="3" xfId="0" applyFont="1" applyBorder="1" applyAlignment="1">
      <alignment horizontal="left"/>
    </xf>
    <xf numFmtId="0" fontId="2" fillId="0" borderId="2" xfId="0" applyFont="1" applyBorder="1" applyAlignment="1">
      <alignment horizontal="left"/>
    </xf>
    <xf numFmtId="44" fontId="4" fillId="0" borderId="2" xfId="0" applyNumberFormat="1" applyFont="1" applyBorder="1" applyAlignment="1">
      <alignment horizontal="left"/>
    </xf>
    <xf numFmtId="0" fontId="4" fillId="0" borderId="25" xfId="0" applyFont="1" applyBorder="1"/>
    <xf numFmtId="37" fontId="4" fillId="0" borderId="4" xfId="2" applyNumberFormat="1" applyFont="1" applyBorder="1" applyAlignment="1">
      <alignment horizontal="right"/>
    </xf>
    <xf numFmtId="0" fontId="18" fillId="0" borderId="0" xfId="0" applyFont="1" applyBorder="1" applyAlignment="1">
      <alignment horizontal="left"/>
    </xf>
    <xf numFmtId="0" fontId="4" fillId="0" borderId="0" xfId="0" applyFont="1" applyBorder="1" applyAlignment="1">
      <alignment horizontal="left"/>
    </xf>
    <xf numFmtId="37" fontId="4" fillId="0" borderId="4" xfId="0" applyNumberFormat="1" applyFont="1" applyBorder="1" applyAlignment="1">
      <alignment horizontal="right"/>
    </xf>
    <xf numFmtId="0" fontId="4" fillId="0" borderId="37" xfId="0" applyFont="1" applyBorder="1"/>
    <xf numFmtId="0" fontId="4" fillId="0" borderId="38" xfId="0" applyFont="1" applyBorder="1"/>
    <xf numFmtId="0" fontId="4" fillId="0" borderId="0" xfId="0" applyFont="1" applyAlignment="1">
      <alignment horizontal="center"/>
    </xf>
    <xf numFmtId="0" fontId="2" fillId="0" borderId="38" xfId="0" applyFont="1" applyBorder="1" applyAlignment="1">
      <alignment horizontal="centerContinuous" vertical="center"/>
    </xf>
    <xf numFmtId="0" fontId="4" fillId="0" borderId="38" xfId="0" applyFont="1" applyBorder="1" applyAlignment="1">
      <alignment horizontal="centerContinuous"/>
    </xf>
    <xf numFmtId="0" fontId="2" fillId="0" borderId="38" xfId="0" applyFont="1" applyBorder="1" applyAlignment="1">
      <alignment horizontal="centerContinuous"/>
    </xf>
    <xf numFmtId="0" fontId="2" fillId="0" borderId="41" xfId="0" applyFont="1" applyBorder="1" applyAlignment="1">
      <alignment wrapText="1"/>
    </xf>
    <xf numFmtId="0" fontId="2" fillId="0" borderId="41" xfId="0" applyFont="1" applyBorder="1" applyAlignment="1">
      <alignment horizontal="center" wrapText="1"/>
    </xf>
    <xf numFmtId="0" fontId="4" fillId="0" borderId="42" xfId="0" applyFont="1" applyBorder="1"/>
    <xf numFmtId="0" fontId="23" fillId="4" borderId="43" xfId="0" applyFont="1" applyFill="1" applyBorder="1" applyAlignment="1">
      <alignment horizontal="center" wrapText="1"/>
    </xf>
    <xf numFmtId="0" fontId="23" fillId="0" borderId="0" xfId="0" applyFont="1" applyFill="1" applyBorder="1" applyAlignment="1">
      <alignment horizontal="center" wrapText="1"/>
    </xf>
    <xf numFmtId="0" fontId="2" fillId="0" borderId="44" xfId="0" applyFont="1" applyBorder="1"/>
    <xf numFmtId="42" fontId="2" fillId="0" borderId="45" xfId="0" applyNumberFormat="1" applyFont="1" applyBorder="1" applyAlignment="1">
      <alignment horizontal="center"/>
    </xf>
    <xf numFmtId="42" fontId="2" fillId="0" borderId="25" xfId="0" applyNumberFormat="1" applyFont="1" applyBorder="1"/>
    <xf numFmtId="42" fontId="2" fillId="0" borderId="0" xfId="0" applyNumberFormat="1" applyFont="1" applyBorder="1"/>
    <xf numFmtId="0" fontId="24" fillId="0" borderId="0" xfId="0" applyFont="1"/>
    <xf numFmtId="42" fontId="2" fillId="0" borderId="8" xfId="0" applyNumberFormat="1" applyFont="1" applyBorder="1" applyAlignment="1">
      <alignment horizontal="center"/>
    </xf>
    <xf numFmtId="42" fontId="4" fillId="0" borderId="8" xfId="0" applyNumberFormat="1" applyFont="1" applyBorder="1" applyAlignment="1">
      <alignment horizontal="center"/>
    </xf>
    <xf numFmtId="0" fontId="25" fillId="0" borderId="0" xfId="0" applyFont="1"/>
    <xf numFmtId="0" fontId="2" fillId="0" borderId="0" xfId="0" applyFont="1" applyBorder="1" applyAlignment="1">
      <alignment wrapText="1"/>
    </xf>
    <xf numFmtId="0" fontId="2" fillId="0" borderId="46" xfId="0" applyFont="1" applyBorder="1"/>
    <xf numFmtId="42" fontId="2" fillId="0" borderId="47" xfId="0" applyNumberFormat="1" applyFont="1" applyBorder="1"/>
    <xf numFmtId="0" fontId="2" fillId="0" borderId="14" xfId="0" applyFont="1" applyBorder="1"/>
    <xf numFmtId="3" fontId="2" fillId="0" borderId="15" xfId="0" applyNumberFormat="1" applyFont="1" applyBorder="1"/>
    <xf numFmtId="0" fontId="4" fillId="0" borderId="8" xfId="0" applyFont="1" applyBorder="1"/>
    <xf numFmtId="0" fontId="2" fillId="0" borderId="48" xfId="0" applyFont="1" applyBorder="1"/>
    <xf numFmtId="44" fontId="2" fillId="0" borderId="49" xfId="0" applyNumberFormat="1" applyFont="1" applyBorder="1"/>
    <xf numFmtId="0" fontId="4" fillId="0" borderId="1" xfId="0" applyFont="1" applyBorder="1"/>
    <xf numFmtId="0" fontId="4" fillId="0" borderId="1" xfId="0" applyFont="1" applyFill="1" applyBorder="1"/>
    <xf numFmtId="0" fontId="0" fillId="0" borderId="5" xfId="0" applyBorder="1"/>
    <xf numFmtId="0" fontId="0" fillId="0" borderId="9" xfId="0" applyBorder="1"/>
    <xf numFmtId="0" fontId="0" fillId="0" borderId="33" xfId="0" applyBorder="1"/>
    <xf numFmtId="0" fontId="0" fillId="0" borderId="40" xfId="0" applyBorder="1"/>
    <xf numFmtId="0" fontId="12" fillId="0" borderId="0" xfId="0" applyFont="1"/>
    <xf numFmtId="0" fontId="0" fillId="0" borderId="39" xfId="0" applyBorder="1"/>
    <xf numFmtId="0" fontId="2" fillId="0" borderId="37" xfId="0" applyFont="1" applyBorder="1"/>
    <xf numFmtId="0" fontId="4" fillId="0" borderId="0" xfId="0" applyFont="1" applyBorder="1" applyAlignment="1">
      <alignment horizontal="centerContinuous" vertical="top" wrapText="1"/>
    </xf>
    <xf numFmtId="0" fontId="4" fillId="0" borderId="0" xfId="0" applyFont="1" applyBorder="1" applyAlignment="1">
      <alignment horizontal="centerContinuous" wrapText="1"/>
    </xf>
    <xf numFmtId="0" fontId="2" fillId="0" borderId="38" xfId="0" applyFont="1" applyBorder="1"/>
    <xf numFmtId="0" fontId="2" fillId="0" borderId="0" xfId="0" applyFont="1" applyBorder="1" applyAlignment="1">
      <alignment horizontal="center"/>
    </xf>
    <xf numFmtId="0" fontId="2" fillId="0" borderId="12" xfId="0" applyFont="1" applyBorder="1" applyAlignment="1">
      <alignment horizontal="center"/>
    </xf>
    <xf numFmtId="0" fontId="4" fillId="0" borderId="17" xfId="0" applyFont="1" applyBorder="1"/>
    <xf numFmtId="42" fontId="4" fillId="0" borderId="17" xfId="0" applyNumberFormat="1" applyFont="1" applyBorder="1"/>
    <xf numFmtId="0" fontId="0" fillId="0" borderId="37" xfId="0" applyBorder="1"/>
    <xf numFmtId="0" fontId="0" fillId="0" borderId="38" xfId="0" applyBorder="1"/>
    <xf numFmtId="0" fontId="0" fillId="0" borderId="9" xfId="0" applyBorder="1" applyAlignment="1">
      <alignment horizontal="center" vertical="center" wrapText="1"/>
    </xf>
    <xf numFmtId="0" fontId="0" fillId="0" borderId="0" xfId="0" applyAlignment="1">
      <alignment horizontal="center" vertical="center" wrapText="1"/>
    </xf>
    <xf numFmtId="0" fontId="5" fillId="0" borderId="0" xfId="0" applyFont="1" applyBorder="1" applyAlignment="1">
      <alignment horizontal="center" vertical="center" wrapText="1"/>
    </xf>
    <xf numFmtId="0" fontId="28" fillId="0" borderId="0" xfId="0" applyFont="1" applyBorder="1" applyAlignment="1">
      <alignment horizontal="center" vertical="center" wrapText="1"/>
    </xf>
    <xf numFmtId="0" fontId="5" fillId="0" borderId="1" xfId="0" applyFont="1" applyBorder="1" applyAlignment="1">
      <alignment horizontal="center" vertical="center" wrapText="1"/>
    </xf>
    <xf numFmtId="0" fontId="28" fillId="0" borderId="1" xfId="0" applyFont="1" applyBorder="1" applyAlignment="1">
      <alignment horizontal="center" vertical="center" wrapText="1"/>
    </xf>
    <xf numFmtId="0" fontId="28" fillId="0" borderId="40" xfId="0" applyFont="1" applyBorder="1" applyAlignment="1">
      <alignment horizontal="center" vertical="center" wrapText="1"/>
    </xf>
    <xf numFmtId="0" fontId="5" fillId="0" borderId="38" xfId="0" applyFont="1" applyBorder="1" applyAlignment="1">
      <alignment horizontal="center" wrapText="1"/>
    </xf>
    <xf numFmtId="0" fontId="28" fillId="0" borderId="38" xfId="0" applyFont="1" applyBorder="1" applyAlignment="1">
      <alignment horizontal="center" wrapText="1"/>
    </xf>
    <xf numFmtId="0" fontId="28" fillId="0" borderId="39" xfId="0" applyFont="1" applyBorder="1" applyAlignment="1">
      <alignment horizontal="center" wrapText="1"/>
    </xf>
    <xf numFmtId="0" fontId="28" fillId="0" borderId="0" xfId="0" applyFont="1" applyBorder="1" applyAlignment="1">
      <alignment horizontal="center" wrapText="1"/>
    </xf>
    <xf numFmtId="0" fontId="5" fillId="0" borderId="0" xfId="0" applyFont="1" applyBorder="1" applyAlignment="1">
      <alignment horizontal="center" wrapText="1"/>
    </xf>
    <xf numFmtId="0" fontId="2" fillId="0" borderId="9" xfId="0" applyFont="1" applyBorder="1" applyAlignment="1">
      <alignment horizontal="center"/>
    </xf>
    <xf numFmtId="43" fontId="4" fillId="0" borderId="17" xfId="0" applyNumberFormat="1" applyFont="1" applyFill="1" applyBorder="1"/>
    <xf numFmtId="44" fontId="4" fillId="0" borderId="9" xfId="0" applyNumberFormat="1" applyFont="1" applyBorder="1"/>
    <xf numFmtId="0" fontId="4" fillId="0" borderId="21" xfId="0" applyFont="1" applyBorder="1"/>
    <xf numFmtId="43" fontId="4" fillId="0" borderId="21" xfId="0" applyNumberFormat="1" applyFont="1" applyFill="1" applyBorder="1"/>
    <xf numFmtId="0" fontId="4" fillId="6" borderId="50" xfId="0" applyFont="1" applyFill="1" applyBorder="1" applyAlignment="1">
      <alignment horizontal="left"/>
    </xf>
    <xf numFmtId="43" fontId="4" fillId="6" borderId="50" xfId="0" applyNumberFormat="1" applyFont="1" applyFill="1" applyBorder="1"/>
    <xf numFmtId="44" fontId="4" fillId="0" borderId="9" xfId="0" applyNumberFormat="1" applyFont="1" applyFill="1" applyBorder="1"/>
    <xf numFmtId="43" fontId="4" fillId="0" borderId="28" xfId="0" applyNumberFormat="1" applyFont="1" applyBorder="1"/>
    <xf numFmtId="0" fontId="4" fillId="0" borderId="51" xfId="0" applyFont="1" applyBorder="1"/>
    <xf numFmtId="43" fontId="4" fillId="0" borderId="51" xfId="0" applyNumberFormat="1" applyFont="1" applyBorder="1"/>
    <xf numFmtId="0" fontId="16" fillId="0" borderId="3" xfId="0" applyFont="1" applyBorder="1"/>
    <xf numFmtId="43" fontId="16" fillId="0" borderId="2" xfId="0" applyNumberFormat="1" applyFont="1" applyBorder="1"/>
    <xf numFmtId="43" fontId="16" fillId="0" borderId="4" xfId="0" applyNumberFormat="1" applyFont="1" applyFill="1" applyBorder="1"/>
    <xf numFmtId="0" fontId="16" fillId="0" borderId="9" xfId="0" applyFont="1" applyFill="1" applyBorder="1"/>
    <xf numFmtId="43" fontId="16" fillId="0" borderId="4" xfId="0" applyNumberFormat="1" applyFont="1" applyBorder="1"/>
    <xf numFmtId="0" fontId="16" fillId="0" borderId="9" xfId="0" applyFont="1" applyBorder="1"/>
    <xf numFmtId="0" fontId="4" fillId="0" borderId="28" xfId="0" applyFont="1" applyBorder="1"/>
    <xf numFmtId="43" fontId="4" fillId="0" borderId="52" xfId="0" applyNumberFormat="1" applyFont="1" applyFill="1" applyBorder="1"/>
    <xf numFmtId="0" fontId="0" fillId="7" borderId="0" xfId="0" applyFill="1" applyBorder="1"/>
    <xf numFmtId="0" fontId="4" fillId="6" borderId="0" xfId="0" applyFont="1" applyFill="1" applyBorder="1" applyAlignment="1">
      <alignment horizontal="left"/>
    </xf>
    <xf numFmtId="43" fontId="4" fillId="6" borderId="50" xfId="0" applyNumberFormat="1" applyFont="1" applyFill="1" applyBorder="1" applyAlignment="1">
      <alignment horizontal="center"/>
    </xf>
    <xf numFmtId="164" fontId="4" fillId="0" borderId="53" xfId="3" applyNumberFormat="1" applyFont="1" applyBorder="1"/>
    <xf numFmtId="44" fontId="16" fillId="0" borderId="1" xfId="0" applyNumberFormat="1" applyFont="1" applyBorder="1"/>
    <xf numFmtId="44" fontId="16" fillId="0" borderId="4" xfId="0" applyNumberFormat="1" applyFont="1" applyBorder="1"/>
    <xf numFmtId="44" fontId="16" fillId="0" borderId="2" xfId="0" applyNumberFormat="1" applyFont="1" applyBorder="1"/>
    <xf numFmtId="0" fontId="0" fillId="0" borderId="4" xfId="0" applyBorder="1" applyAlignment="1">
      <alignment vertical="top" wrapText="1"/>
    </xf>
    <xf numFmtId="0" fontId="0" fillId="0" borderId="0" xfId="0" applyBorder="1" applyAlignment="1">
      <alignment vertical="top" wrapText="1"/>
    </xf>
    <xf numFmtId="0" fontId="4" fillId="0" borderId="0" xfId="0" applyFont="1" applyBorder="1" applyAlignment="1">
      <alignment vertical="top" wrapText="1"/>
    </xf>
    <xf numFmtId="0" fontId="5" fillId="0" borderId="0" xfId="0" applyFont="1" applyAlignment="1">
      <alignment horizontal="center" wrapText="1"/>
    </xf>
    <xf numFmtId="0" fontId="17" fillId="0" borderId="0" xfId="4" applyFont="1" applyAlignment="1">
      <alignment horizontal="centerContinuous"/>
    </xf>
    <xf numFmtId="0" fontId="30" fillId="0" borderId="0" xfId="4" applyAlignment="1">
      <alignment horizontal="centerContinuous"/>
    </xf>
    <xf numFmtId="0" fontId="30" fillId="0" borderId="0" xfId="4"/>
    <xf numFmtId="0" fontId="31" fillId="0" borderId="0" xfId="4" applyFont="1"/>
    <xf numFmtId="0" fontId="32" fillId="0" borderId="0" xfId="4" applyFont="1"/>
    <xf numFmtId="0" fontId="4" fillId="0" borderId="0" xfId="4" applyFont="1"/>
    <xf numFmtId="0" fontId="2" fillId="0" borderId="0" xfId="4" applyFont="1" applyAlignment="1">
      <alignment horizontal="centerContinuous"/>
    </xf>
    <xf numFmtId="0" fontId="5" fillId="0" borderId="0" xfId="4" applyFont="1" applyAlignment="1">
      <alignment horizontal="centerContinuous"/>
    </xf>
    <xf numFmtId="0" fontId="33" fillId="0" borderId="0" xfId="4" applyFont="1"/>
    <xf numFmtId="0" fontId="34" fillId="0" borderId="0" xfId="4" applyFont="1"/>
    <xf numFmtId="0" fontId="5" fillId="0" borderId="43" xfId="4" applyFont="1" applyBorder="1" applyAlignment="1">
      <alignment horizontal="center"/>
    </xf>
    <xf numFmtId="0" fontId="35" fillId="0" borderId="0" xfId="4" applyFont="1"/>
    <xf numFmtId="0" fontId="37" fillId="0" borderId="0" xfId="4" applyFont="1"/>
    <xf numFmtId="0" fontId="5" fillId="3" borderId="43" xfId="4" applyFont="1" applyFill="1" applyBorder="1" applyAlignment="1">
      <alignment horizontal="centerContinuous"/>
    </xf>
    <xf numFmtId="0" fontId="5" fillId="3" borderId="43" xfId="4" applyFont="1" applyFill="1" applyBorder="1" applyAlignment="1">
      <alignment horizontal="center"/>
    </xf>
    <xf numFmtId="0" fontId="5" fillId="3" borderId="4" xfId="4" applyFont="1" applyFill="1" applyBorder="1" applyAlignment="1">
      <alignment horizontal="center"/>
    </xf>
    <xf numFmtId="0" fontId="5" fillId="0" borderId="54" xfId="4" applyFont="1" applyBorder="1"/>
    <xf numFmtId="41" fontId="5" fillId="0" borderId="55" xfId="2" applyNumberFormat="1" applyFont="1" applyBorder="1"/>
    <xf numFmtId="0" fontId="5" fillId="3" borderId="55" xfId="4" applyFont="1" applyFill="1" applyBorder="1" applyAlignment="1">
      <alignment horizontal="right"/>
    </xf>
    <xf numFmtId="0" fontId="5" fillId="0" borderId="56" xfId="4" applyFont="1" applyBorder="1"/>
    <xf numFmtId="41" fontId="5" fillId="0" borderId="57" xfId="2" applyNumberFormat="1" applyFont="1" applyBorder="1"/>
    <xf numFmtId="0" fontId="5" fillId="3" borderId="57" xfId="4" applyFont="1" applyFill="1" applyBorder="1" applyAlignment="1">
      <alignment horizontal="right"/>
    </xf>
    <xf numFmtId="0" fontId="5" fillId="0" borderId="16" xfId="4" applyFont="1" applyBorder="1"/>
    <xf numFmtId="0" fontId="5" fillId="3" borderId="9" xfId="4" applyFont="1" applyFill="1" applyBorder="1" applyAlignment="1">
      <alignment horizontal="right"/>
    </xf>
    <xf numFmtId="0" fontId="5" fillId="0" borderId="58" xfId="4" applyFont="1" applyBorder="1"/>
    <xf numFmtId="41" fontId="5" fillId="0" borderId="59" xfId="2" applyNumberFormat="1" applyFont="1" applyBorder="1"/>
    <xf numFmtId="0" fontId="26" fillId="3" borderId="59" xfId="4" applyFont="1" applyFill="1" applyBorder="1" applyAlignment="1">
      <alignment horizontal="left"/>
    </xf>
    <xf numFmtId="0" fontId="5" fillId="0" borderId="0" xfId="4" applyFont="1"/>
    <xf numFmtId="0" fontId="36" fillId="0" borderId="0" xfId="4" applyFont="1"/>
    <xf numFmtId="0" fontId="5" fillId="0" borderId="9" xfId="4" applyFont="1" applyBorder="1" applyAlignment="1">
      <alignment horizontal="right"/>
    </xf>
    <xf numFmtId="0" fontId="35" fillId="0" borderId="58" xfId="4" applyFont="1" applyBorder="1" applyAlignment="1"/>
    <xf numFmtId="41" fontId="35" fillId="0" borderId="59" xfId="2" applyNumberFormat="1" applyFont="1" applyBorder="1"/>
    <xf numFmtId="164" fontId="35" fillId="0" borderId="59" xfId="3" applyNumberFormat="1" applyFont="1" applyBorder="1" applyAlignment="1">
      <alignment horizontal="right"/>
    </xf>
    <xf numFmtId="0" fontId="35" fillId="0" borderId="60" xfId="4" applyFont="1" applyBorder="1"/>
    <xf numFmtId="41" fontId="35" fillId="0" borderId="56" xfId="2" applyNumberFormat="1" applyFont="1" applyBorder="1"/>
    <xf numFmtId="0" fontId="35" fillId="0" borderId="56" xfId="4" applyFont="1" applyBorder="1" applyAlignment="1">
      <alignment horizontal="left"/>
    </xf>
    <xf numFmtId="41" fontId="35" fillId="0" borderId="57" xfId="2" applyNumberFormat="1" applyFont="1" applyBorder="1"/>
    <xf numFmtId="164" fontId="35" fillId="0" borderId="57" xfId="3" applyNumberFormat="1" applyFont="1" applyBorder="1" applyAlignment="1">
      <alignment horizontal="right"/>
    </xf>
    <xf numFmtId="0" fontId="5" fillId="0" borderId="0" xfId="4" applyFont="1" applyBorder="1"/>
    <xf numFmtId="0" fontId="36" fillId="0" borderId="0" xfId="4" applyFont="1" applyBorder="1"/>
    <xf numFmtId="0" fontId="35" fillId="0" borderId="56" xfId="4" applyFont="1" applyFill="1" applyBorder="1" applyAlignment="1"/>
    <xf numFmtId="164" fontId="35" fillId="0" borderId="57" xfId="3" applyNumberFormat="1" applyFont="1" applyFill="1" applyBorder="1" applyAlignment="1">
      <alignment horizontal="right"/>
    </xf>
    <xf numFmtId="41" fontId="35" fillId="0" borderId="59" xfId="2" applyNumberFormat="1" applyFont="1" applyBorder="1" applyAlignment="1">
      <alignment horizontal="centerContinuous"/>
    </xf>
    <xf numFmtId="0" fontId="35" fillId="0" borderId="0" xfId="4" applyFont="1" applyAlignment="1">
      <alignment horizontal="centerContinuous"/>
    </xf>
    <xf numFmtId="0" fontId="38" fillId="0" borderId="58" xfId="4" applyFont="1" applyBorder="1"/>
    <xf numFmtId="164" fontId="5" fillId="0" borderId="59" xfId="3" applyNumberFormat="1" applyFont="1" applyBorder="1" applyAlignment="1">
      <alignment horizontal="right"/>
    </xf>
    <xf numFmtId="0" fontId="5" fillId="0" borderId="25" xfId="4" applyFont="1" applyBorder="1"/>
    <xf numFmtId="41" fontId="5" fillId="0" borderId="40" xfId="2" applyNumberFormat="1" applyFont="1" applyBorder="1"/>
    <xf numFmtId="0" fontId="26" fillId="3" borderId="61" xfId="4" applyFont="1" applyFill="1" applyBorder="1" applyAlignment="1">
      <alignment horizontal="left"/>
    </xf>
    <xf numFmtId="41" fontId="5" fillId="0" borderId="0" xfId="2" applyNumberFormat="1" applyFont="1" applyBorder="1"/>
    <xf numFmtId="0" fontId="26" fillId="0" borderId="0" xfId="4" applyFont="1" applyFill="1" applyBorder="1" applyAlignment="1">
      <alignment horizontal="left"/>
    </xf>
    <xf numFmtId="0" fontId="4" fillId="0" borderId="0" xfId="4" applyFont="1" applyBorder="1"/>
    <xf numFmtId="0" fontId="40" fillId="0" borderId="0" xfId="4" applyFont="1" applyBorder="1"/>
    <xf numFmtId="0" fontId="40" fillId="0" borderId="37" xfId="4" applyFont="1" applyBorder="1" applyAlignment="1">
      <alignment horizontal="right"/>
    </xf>
    <xf numFmtId="0" fontId="35" fillId="0" borderId="38" xfId="4" applyFont="1" applyBorder="1"/>
    <xf numFmtId="0" fontId="35" fillId="0" borderId="39" xfId="4" applyFont="1" applyBorder="1"/>
    <xf numFmtId="0" fontId="35" fillId="0" borderId="5" xfId="4" applyFont="1" applyFill="1" applyBorder="1" applyAlignment="1">
      <alignment horizontal="right"/>
    </xf>
    <xf numFmtId="41" fontId="4" fillId="0" borderId="0" xfId="4" applyNumberFormat="1" applyFont="1" applyBorder="1"/>
    <xf numFmtId="0" fontId="4" fillId="0" borderId="9" xfId="4" applyFont="1" applyBorder="1"/>
    <xf numFmtId="0" fontId="30" fillId="0" borderId="65" xfId="4" applyBorder="1" applyAlignment="1">
      <alignment horizontal="right"/>
    </xf>
    <xf numFmtId="41" fontId="30" fillId="0" borderId="46" xfId="4" applyNumberFormat="1" applyBorder="1"/>
    <xf numFmtId="0" fontId="30" fillId="0" borderId="9" xfId="4" applyBorder="1"/>
    <xf numFmtId="0" fontId="30" fillId="0" borderId="33" xfId="4" applyBorder="1"/>
    <xf numFmtId="0" fontId="30" fillId="0" borderId="1" xfId="4" applyBorder="1"/>
    <xf numFmtId="0" fontId="30" fillId="0" borderId="40" xfId="4" applyBorder="1"/>
    <xf numFmtId="3" fontId="12" fillId="0" borderId="20" xfId="6" applyNumberFormat="1" applyFont="1" applyBorder="1" applyAlignment="1">
      <alignment horizontal="center" vertical="center" wrapText="1"/>
    </xf>
    <xf numFmtId="3" fontId="12" fillId="0" borderId="19" xfId="6" applyNumberFormat="1" applyFont="1" applyBorder="1" applyAlignment="1">
      <alignment horizontal="center" vertical="center" wrapText="1"/>
    </xf>
    <xf numFmtId="0" fontId="30" fillId="0" borderId="67" xfId="4" applyBorder="1"/>
    <xf numFmtId="165" fontId="30" fillId="0" borderId="68" xfId="4" applyNumberFormat="1" applyBorder="1"/>
    <xf numFmtId="165" fontId="30" fillId="0" borderId="27" xfId="4" applyNumberFormat="1" applyBorder="1"/>
    <xf numFmtId="0" fontId="30" fillId="5" borderId="68" xfId="4" applyFill="1" applyBorder="1" applyAlignment="1">
      <alignment horizontal="center"/>
    </xf>
    <xf numFmtId="165" fontId="30" fillId="0" borderId="26" xfId="4" applyNumberFormat="1" applyBorder="1"/>
    <xf numFmtId="0" fontId="30" fillId="0" borderId="69" xfId="4" applyBorder="1"/>
    <xf numFmtId="0" fontId="30" fillId="0" borderId="15" xfId="4" applyBorder="1"/>
    <xf numFmtId="0" fontId="30" fillId="0" borderId="12" xfId="4" applyBorder="1"/>
    <xf numFmtId="0" fontId="30" fillId="0" borderId="12" xfId="4" applyBorder="1" applyAlignment="1">
      <alignment horizontal="center"/>
    </xf>
    <xf numFmtId="0" fontId="30" fillId="0" borderId="70" xfId="4" applyBorder="1"/>
    <xf numFmtId="0" fontId="2" fillId="0" borderId="0" xfId="4" applyFont="1"/>
    <xf numFmtId="0" fontId="5" fillId="0" borderId="37" xfId="4" applyFont="1" applyFill="1" applyBorder="1"/>
    <xf numFmtId="41" fontId="5" fillId="0" borderId="38" xfId="2" applyNumberFormat="1" applyFont="1" applyFill="1" applyBorder="1"/>
    <xf numFmtId="0" fontId="26" fillId="0" borderId="38" xfId="4" applyFont="1" applyFill="1" applyBorder="1" applyAlignment="1">
      <alignment horizontal="left"/>
    </xf>
    <xf numFmtId="0" fontId="35" fillId="0" borderId="39" xfId="4" applyFont="1" applyFill="1" applyBorder="1"/>
    <xf numFmtId="0" fontId="5" fillId="0" borderId="11" xfId="4" applyFont="1" applyFill="1" applyBorder="1"/>
    <xf numFmtId="0" fontId="5" fillId="0" borderId="12" xfId="4" applyFont="1" applyFill="1" applyBorder="1" applyAlignment="1">
      <alignment horizontal="center"/>
    </xf>
    <xf numFmtId="0" fontId="5" fillId="0" borderId="62" xfId="4" applyFont="1" applyFill="1" applyBorder="1" applyAlignment="1">
      <alignment horizontal="center"/>
    </xf>
    <xf numFmtId="0" fontId="35" fillId="0" borderId="63" xfId="4" applyFont="1" applyFill="1" applyBorder="1"/>
    <xf numFmtId="165" fontId="35" fillId="0" borderId="17" xfId="5" applyNumberFormat="1" applyFont="1" applyFill="1" applyBorder="1"/>
    <xf numFmtId="165" fontId="35" fillId="0" borderId="64" xfId="5" applyNumberFormat="1" applyFont="1" applyFill="1" applyBorder="1"/>
    <xf numFmtId="0" fontId="5" fillId="0" borderId="3" xfId="4" applyFont="1" applyFill="1" applyBorder="1"/>
    <xf numFmtId="165" fontId="35" fillId="0" borderId="2" xfId="5" applyNumberFormat="1" applyFont="1" applyFill="1" applyBorder="1"/>
    <xf numFmtId="165" fontId="35" fillId="0" borderId="4" xfId="5" applyNumberFormat="1" applyFont="1" applyFill="1" applyBorder="1"/>
    <xf numFmtId="0" fontId="5" fillId="0" borderId="65" xfId="4" applyFont="1" applyFill="1" applyBorder="1"/>
    <xf numFmtId="41" fontId="5" fillId="0" borderId="46" xfId="2" applyNumberFormat="1" applyFont="1" applyFill="1" applyBorder="1"/>
    <xf numFmtId="0" fontId="5" fillId="0" borderId="46" xfId="4" applyFont="1" applyFill="1" applyBorder="1" applyAlignment="1">
      <alignment horizontal="center"/>
    </xf>
    <xf numFmtId="0" fontId="5" fillId="0" borderId="66" xfId="4" applyFont="1" applyFill="1" applyBorder="1" applyAlignment="1">
      <alignment horizontal="center"/>
    </xf>
    <xf numFmtId="0" fontId="44" fillId="0" borderId="0" xfId="4" applyFont="1" applyBorder="1"/>
    <xf numFmtId="0" fontId="0" fillId="0" borderId="0" xfId="0" applyFont="1"/>
    <xf numFmtId="0" fontId="1" fillId="0" borderId="0" xfId="0" applyFont="1" applyFill="1"/>
    <xf numFmtId="0" fontId="30" fillId="0" borderId="0" xfId="4" applyBorder="1"/>
    <xf numFmtId="0" fontId="30" fillId="0" borderId="0" xfId="4" applyFont="1" applyBorder="1"/>
    <xf numFmtId="0" fontId="30" fillId="0" borderId="0" xfId="4" applyFont="1" applyBorder="1" applyAlignment="1">
      <alignment horizontal="center"/>
    </xf>
    <xf numFmtId="0" fontId="39" fillId="0" borderId="0" xfId="4" applyFont="1" applyBorder="1"/>
    <xf numFmtId="0" fontId="4" fillId="0" borderId="0" xfId="4" applyFont="1" applyFill="1" applyBorder="1"/>
    <xf numFmtId="0" fontId="34" fillId="0" borderId="0" xfId="4" applyFont="1" applyFill="1" applyBorder="1"/>
    <xf numFmtId="0" fontId="36" fillId="0" borderId="0" xfId="4" applyFont="1" applyFill="1" applyBorder="1"/>
    <xf numFmtId="0" fontId="37" fillId="0" borderId="0" xfId="4" applyFont="1" applyFill="1" applyBorder="1"/>
    <xf numFmtId="0" fontId="30" fillId="0" borderId="0" xfId="4" applyFill="1" applyBorder="1"/>
    <xf numFmtId="0" fontId="30" fillId="0" borderId="0" xfId="4" applyFont="1" applyFill="1" applyBorder="1"/>
    <xf numFmtId="0" fontId="20" fillId="0" borderId="0" xfId="0" applyFont="1" applyAlignment="1">
      <alignment horizontal="centerContinuous"/>
    </xf>
    <xf numFmtId="0" fontId="0" fillId="0" borderId="9" xfId="0" applyFill="1" applyBorder="1"/>
    <xf numFmtId="0" fontId="0" fillId="0" borderId="1" xfId="0" applyBorder="1"/>
    <xf numFmtId="0" fontId="2" fillId="0" borderId="43" xfId="0" applyFont="1" applyBorder="1" applyAlignment="1">
      <alignment horizontal="center"/>
    </xf>
    <xf numFmtId="37" fontId="2" fillId="0" borderId="43" xfId="2" applyNumberFormat="1" applyFont="1" applyBorder="1" applyAlignment="1">
      <alignment horizontal="right"/>
    </xf>
    <xf numFmtId="0" fontId="3" fillId="0" borderId="0" xfId="0" applyFont="1"/>
    <xf numFmtId="0" fontId="0" fillId="0" borderId="0" xfId="0" applyAlignment="1">
      <alignment vertical="top" wrapText="1"/>
    </xf>
    <xf numFmtId="0" fontId="35" fillId="0" borderId="0" xfId="0" applyFont="1" applyAlignment="1">
      <alignment vertical="top" wrapText="1"/>
    </xf>
    <xf numFmtId="0" fontId="45" fillId="0" borderId="0" xfId="0" applyFont="1"/>
    <xf numFmtId="0" fontId="4" fillId="0" borderId="0" xfId="0" applyFont="1" applyAlignment="1">
      <alignment horizontal="centerContinuous"/>
    </xf>
    <xf numFmtId="0" fontId="5" fillId="0" borderId="0" xfId="0" applyFont="1" applyAlignment="1">
      <alignment horizontal="centerContinuous"/>
    </xf>
    <xf numFmtId="0" fontId="4" fillId="4" borderId="33" xfId="0" applyFont="1" applyFill="1" applyBorder="1" applyAlignment="1">
      <alignment vertical="top" wrapText="1"/>
    </xf>
    <xf numFmtId="0" fontId="4" fillId="4" borderId="71" xfId="0" applyFont="1" applyFill="1" applyBorder="1" applyAlignment="1">
      <alignment horizontal="center" vertical="top" wrapText="1"/>
    </xf>
    <xf numFmtId="0" fontId="4" fillId="4" borderId="9" xfId="0" applyFont="1" applyFill="1" applyBorder="1" applyAlignment="1">
      <alignment vertical="top" wrapText="1"/>
    </xf>
    <xf numFmtId="0" fontId="2" fillId="0" borderId="33" xfId="0" applyFont="1" applyBorder="1"/>
    <xf numFmtId="0" fontId="2" fillId="0" borderId="1" xfId="0" applyFont="1" applyBorder="1"/>
    <xf numFmtId="0" fontId="2" fillId="0" borderId="73" xfId="0" applyFont="1" applyBorder="1" applyAlignment="1">
      <alignment horizontal="center"/>
    </xf>
    <xf numFmtId="0" fontId="2" fillId="0" borderId="34" xfId="0" applyFont="1" applyBorder="1" applyAlignment="1">
      <alignment horizontal="center"/>
    </xf>
    <xf numFmtId="43" fontId="4" fillId="0" borderId="20" xfId="0" applyNumberFormat="1" applyFont="1" applyBorder="1" applyAlignment="1">
      <alignment horizontal="center"/>
    </xf>
    <xf numFmtId="43" fontId="4" fillId="0" borderId="19" xfId="0" applyNumberFormat="1" applyFont="1" applyBorder="1" applyAlignment="1">
      <alignment horizontal="center"/>
    </xf>
    <xf numFmtId="43" fontId="4" fillId="0" borderId="24" xfId="0" applyNumberFormat="1" applyFont="1" applyBorder="1" applyAlignment="1">
      <alignment horizontal="center"/>
    </xf>
    <xf numFmtId="43" fontId="4" fillId="0" borderId="68" xfId="0" applyNumberFormat="1" applyFont="1" applyBorder="1"/>
    <xf numFmtId="43" fontId="4" fillId="0" borderId="45" xfId="0" applyNumberFormat="1" applyFont="1" applyBorder="1"/>
    <xf numFmtId="43" fontId="4" fillId="0" borderId="72" xfId="0" applyNumberFormat="1" applyFont="1" applyBorder="1"/>
    <xf numFmtId="43" fontId="4" fillId="0" borderId="68" xfId="0" applyNumberFormat="1" applyFont="1" applyFill="1" applyBorder="1"/>
    <xf numFmtId="0" fontId="4" fillId="0" borderId="28" xfId="0" applyFont="1" applyFill="1" applyBorder="1" applyAlignment="1"/>
    <xf numFmtId="43" fontId="4" fillId="0" borderId="45" xfId="0" applyNumberFormat="1" applyFont="1" applyFill="1" applyBorder="1"/>
    <xf numFmtId="43" fontId="4" fillId="0" borderId="72" xfId="0" applyNumberFormat="1" applyFont="1" applyFill="1" applyBorder="1"/>
    <xf numFmtId="43" fontId="4" fillId="0" borderId="73" xfId="0" applyNumberFormat="1" applyFont="1" applyFill="1" applyBorder="1"/>
    <xf numFmtId="0" fontId="4" fillId="0" borderId="0" xfId="0" applyFont="1" applyBorder="1" applyAlignment="1">
      <alignment wrapText="1"/>
    </xf>
    <xf numFmtId="0" fontId="0" fillId="0" borderId="0" xfId="0" applyBorder="1" applyAlignment="1">
      <alignment wrapText="1"/>
    </xf>
    <xf numFmtId="0" fontId="5" fillId="0" borderId="5" xfId="0" applyFont="1" applyBorder="1" applyAlignment="1">
      <alignment horizontal="center" vertical="top" wrapText="1"/>
    </xf>
    <xf numFmtId="0" fontId="5" fillId="0" borderId="0" xfId="0" applyFont="1" applyBorder="1" applyAlignment="1">
      <alignment horizontal="center" vertical="top" wrapText="1"/>
    </xf>
    <xf numFmtId="0" fontId="0" fillId="0" borderId="9" xfId="0" applyBorder="1" applyAlignment="1">
      <alignment horizontal="centerContinuous"/>
    </xf>
    <xf numFmtId="44" fontId="2" fillId="0" borderId="49" xfId="0" applyNumberFormat="1" applyFont="1" applyFill="1" applyBorder="1"/>
    <xf numFmtId="44" fontId="2" fillId="0" borderId="74" xfId="0" applyNumberFormat="1" applyFont="1" applyBorder="1"/>
    <xf numFmtId="0" fontId="2" fillId="0" borderId="32" xfId="0" applyFont="1" applyBorder="1" applyAlignment="1">
      <alignment horizontal="center" wrapText="1"/>
    </xf>
    <xf numFmtId="0" fontId="2" fillId="0" borderId="4" xfId="0" applyFont="1" applyBorder="1" applyAlignment="1">
      <alignment horizontal="center" wrapText="1"/>
    </xf>
    <xf numFmtId="0" fontId="3" fillId="0" borderId="0" xfId="0" applyFont="1" applyBorder="1" applyAlignment="1">
      <alignment vertical="top" wrapText="1"/>
    </xf>
    <xf numFmtId="166" fontId="2" fillId="0" borderId="8" xfId="0" applyNumberFormat="1" applyFont="1" applyBorder="1"/>
    <xf numFmtId="166" fontId="2" fillId="0" borderId="42" xfId="0" applyNumberFormat="1" applyFont="1" applyBorder="1"/>
    <xf numFmtId="166" fontId="4" fillId="0" borderId="8" xfId="0" applyNumberFormat="1" applyFont="1" applyBorder="1"/>
    <xf numFmtId="166" fontId="4" fillId="0" borderId="42" xfId="0" applyNumberFormat="1" applyFont="1" applyBorder="1"/>
    <xf numFmtId="0" fontId="2" fillId="0" borderId="2" xfId="0" applyFont="1" applyBorder="1"/>
    <xf numFmtId="0" fontId="4" fillId="0" borderId="2" xfId="0" applyFont="1" applyBorder="1"/>
    <xf numFmtId="166" fontId="2" fillId="0" borderId="72" xfId="0" applyNumberFormat="1" applyFont="1" applyBorder="1"/>
    <xf numFmtId="166" fontId="2" fillId="0" borderId="77" xfId="0" applyNumberFormat="1" applyFont="1" applyBorder="1"/>
    <xf numFmtId="0" fontId="2" fillId="0" borderId="78" xfId="0" applyFont="1" applyBorder="1"/>
    <xf numFmtId="0" fontId="4" fillId="0" borderId="78" xfId="0" applyFont="1" applyBorder="1"/>
    <xf numFmtId="166" fontId="2" fillId="0" borderId="79" xfId="0" applyNumberFormat="1" applyFont="1" applyBorder="1"/>
    <xf numFmtId="166" fontId="2" fillId="0" borderId="80" xfId="0" applyNumberFormat="1" applyFont="1" applyBorder="1"/>
    <xf numFmtId="0" fontId="0" fillId="0" borderId="81" xfId="0" applyBorder="1"/>
    <xf numFmtId="0" fontId="2" fillId="0" borderId="82" xfId="0" applyFont="1" applyBorder="1"/>
    <xf numFmtId="0" fontId="4" fillId="0" borderId="46" xfId="0" applyFont="1" applyBorder="1"/>
    <xf numFmtId="0" fontId="2" fillId="0" borderId="47" xfId="0" applyFont="1" applyBorder="1" applyAlignment="1">
      <alignment horizontal="center" wrapText="1"/>
    </xf>
    <xf numFmtId="0" fontId="2" fillId="0" borderId="0" xfId="0" applyFont="1" applyBorder="1" applyAlignment="1">
      <alignment horizontal="center" wrapText="1"/>
    </xf>
    <xf numFmtId="0" fontId="2" fillId="0" borderId="47" xfId="0" applyFont="1" applyFill="1" applyBorder="1" applyAlignment="1">
      <alignment horizontal="center" wrapText="1"/>
    </xf>
    <xf numFmtId="0" fontId="2" fillId="0" borderId="72" xfId="0" applyFont="1" applyBorder="1" applyAlignment="1">
      <alignment horizontal="center" wrapText="1"/>
    </xf>
    <xf numFmtId="44" fontId="2" fillId="0" borderId="20" xfId="0" applyNumberFormat="1" applyFont="1" applyBorder="1"/>
    <xf numFmtId="0" fontId="4" fillId="0" borderId="26" xfId="0" applyFont="1" applyBorder="1" applyAlignment="1">
      <alignment horizontal="left"/>
    </xf>
    <xf numFmtId="0" fontId="4" fillId="0" borderId="21" xfId="0" applyFont="1" applyBorder="1" applyAlignment="1">
      <alignment horizontal="center"/>
    </xf>
    <xf numFmtId="43" fontId="4" fillId="0" borderId="68" xfId="0" applyNumberFormat="1" applyFont="1" applyBorder="1" applyAlignment="1">
      <alignment horizontal="center"/>
    </xf>
    <xf numFmtId="0" fontId="4" fillId="6" borderId="83" xfId="0" applyFont="1" applyFill="1" applyBorder="1" applyAlignment="1">
      <alignment horizontal="left"/>
    </xf>
    <xf numFmtId="0" fontId="4" fillId="6" borderId="50" xfId="0" applyFont="1" applyFill="1" applyBorder="1"/>
    <xf numFmtId="43" fontId="4" fillId="6" borderId="84" xfId="0" applyNumberFormat="1" applyFont="1" applyFill="1" applyBorder="1"/>
    <xf numFmtId="0" fontId="4" fillId="0" borderId="5" xfId="0" applyFont="1" applyBorder="1" applyAlignment="1">
      <alignment horizontal="center"/>
    </xf>
    <xf numFmtId="0" fontId="4" fillId="0" borderId="85" xfId="0" applyFont="1" applyBorder="1" applyAlignment="1">
      <alignment horizontal="left"/>
    </xf>
    <xf numFmtId="0" fontId="4" fillId="0" borderId="28" xfId="0" applyFont="1" applyBorder="1" applyAlignment="1">
      <alignment horizontal="center"/>
    </xf>
    <xf numFmtId="0" fontId="4" fillId="0" borderId="83" xfId="0" applyFont="1" applyBorder="1" applyAlignment="1">
      <alignment horizontal="left"/>
    </xf>
    <xf numFmtId="0" fontId="4" fillId="0" borderId="51" xfId="0" applyFont="1" applyBorder="1" applyAlignment="1">
      <alignment horizontal="center"/>
    </xf>
    <xf numFmtId="43" fontId="4" fillId="0" borderId="45" xfId="0" applyNumberFormat="1" applyFont="1" applyBorder="1" applyAlignment="1">
      <alignment horizontal="center"/>
    </xf>
    <xf numFmtId="0" fontId="4" fillId="0" borderId="3" xfId="0" applyFont="1" applyBorder="1" applyAlignment="1">
      <alignment horizontal="left"/>
    </xf>
    <xf numFmtId="0" fontId="4" fillId="0" borderId="2" xfId="0" applyFont="1" applyBorder="1" applyAlignment="1">
      <alignment horizontal="center"/>
    </xf>
    <xf numFmtId="0" fontId="4" fillId="0" borderId="85" xfId="0" applyFont="1" applyBorder="1"/>
    <xf numFmtId="43" fontId="4" fillId="0" borderId="75" xfId="0" applyNumberFormat="1" applyFont="1" applyBorder="1"/>
    <xf numFmtId="0" fontId="4" fillId="6" borderId="35" xfId="0" applyFont="1" applyFill="1" applyBorder="1" applyAlignment="1">
      <alignment horizontal="left"/>
    </xf>
    <xf numFmtId="0" fontId="4" fillId="6" borderId="0" xfId="0" applyFont="1" applyFill="1" applyBorder="1" applyAlignment="1">
      <alignment horizontal="center"/>
    </xf>
    <xf numFmtId="0" fontId="4" fillId="6" borderId="0" xfId="0" applyFont="1" applyFill="1" applyBorder="1"/>
    <xf numFmtId="43" fontId="4" fillId="6" borderId="86" xfId="0" applyNumberFormat="1" applyFont="1" applyFill="1" applyBorder="1" applyAlignment="1">
      <alignment horizontal="center"/>
    </xf>
    <xf numFmtId="44" fontId="16" fillId="0" borderId="72" xfId="0" applyNumberFormat="1" applyFont="1" applyBorder="1"/>
    <xf numFmtId="0" fontId="4" fillId="0" borderId="0" xfId="0" applyFont="1" applyAlignment="1">
      <alignment horizontal="left"/>
    </xf>
    <xf numFmtId="0" fontId="0" fillId="0" borderId="0" xfId="0" applyAlignment="1">
      <alignment horizontal="left"/>
    </xf>
    <xf numFmtId="0" fontId="2" fillId="9" borderId="71" xfId="0" applyFont="1" applyFill="1" applyBorder="1" applyAlignment="1">
      <alignment horizontal="center" vertical="center" wrapText="1"/>
    </xf>
    <xf numFmtId="166" fontId="2" fillId="10" borderId="43" xfId="0" applyNumberFormat="1" applyFont="1" applyFill="1" applyBorder="1" applyAlignment="1">
      <alignment horizontal="center" vertical="center"/>
    </xf>
    <xf numFmtId="0" fontId="2" fillId="10" borderId="3" xfId="0" applyFont="1" applyFill="1" applyBorder="1" applyAlignment="1">
      <alignment horizontal="center" wrapText="1"/>
    </xf>
    <xf numFmtId="166" fontId="2" fillId="5" borderId="75" xfId="0" applyNumberFormat="1" applyFont="1" applyFill="1" applyBorder="1"/>
    <xf numFmtId="166" fontId="2" fillId="5" borderId="76" xfId="0" applyNumberFormat="1" applyFont="1" applyFill="1" applyBorder="1"/>
    <xf numFmtId="166" fontId="2" fillId="5" borderId="16" xfId="0" applyNumberFormat="1" applyFont="1" applyFill="1" applyBorder="1" applyAlignment="1">
      <alignment horizontal="center" vertical="center"/>
    </xf>
    <xf numFmtId="0" fontId="4" fillId="5" borderId="1" xfId="0" applyFont="1" applyFill="1" applyBorder="1"/>
    <xf numFmtId="166" fontId="2" fillId="5" borderId="43" xfId="0" applyNumberFormat="1" applyFont="1" applyFill="1" applyBorder="1" applyAlignment="1">
      <alignment horizontal="center" vertical="center"/>
    </xf>
    <xf numFmtId="0" fontId="4" fillId="0" borderId="0" xfId="0" applyFont="1" applyAlignment="1">
      <alignment horizontal="center" vertical="center"/>
    </xf>
    <xf numFmtId="0" fontId="2" fillId="5" borderId="1" xfId="0" applyFont="1" applyFill="1" applyBorder="1"/>
    <xf numFmtId="166" fontId="2" fillId="5" borderId="73" xfId="0" applyNumberFormat="1" applyFont="1" applyFill="1" applyBorder="1"/>
    <xf numFmtId="166" fontId="2" fillId="5" borderId="36" xfId="0" applyNumberFormat="1" applyFont="1" applyFill="1" applyBorder="1"/>
    <xf numFmtId="1" fontId="2" fillId="5" borderId="16" xfId="1" applyNumberFormat="1" applyFont="1" applyFill="1" applyBorder="1" applyAlignment="1">
      <alignment horizontal="center" vertical="center"/>
    </xf>
    <xf numFmtId="1" fontId="2" fillId="5" borderId="43" xfId="1" applyNumberFormat="1" applyFont="1" applyFill="1" applyBorder="1" applyAlignment="1">
      <alignment horizontal="center" vertical="center"/>
    </xf>
    <xf numFmtId="0" fontId="47" fillId="0" borderId="0" xfId="0" applyFont="1"/>
    <xf numFmtId="0" fontId="4" fillId="0" borderId="28" xfId="0" applyFont="1" applyFill="1" applyBorder="1" applyAlignment="1"/>
    <xf numFmtId="0" fontId="2" fillId="0" borderId="0" xfId="0" applyFont="1" applyAlignment="1">
      <alignment horizontal="right"/>
    </xf>
    <xf numFmtId="0" fontId="5" fillId="0" borderId="0" xfId="0" applyFont="1" applyAlignment="1">
      <alignment horizontal="center" wrapText="1"/>
    </xf>
    <xf numFmtId="0" fontId="17" fillId="0" borderId="0" xfId="0" applyFont="1" applyBorder="1" applyAlignment="1">
      <alignment horizontal="centerContinuous"/>
    </xf>
    <xf numFmtId="0" fontId="48" fillId="0" borderId="0" xfId="0" applyFont="1" applyAlignment="1">
      <alignment horizontal="center"/>
    </xf>
    <xf numFmtId="0" fontId="35" fillId="8" borderId="0" xfId="0" applyFont="1" applyFill="1" applyAlignment="1">
      <alignment horizontal="center" vertical="center" wrapText="1"/>
    </xf>
    <xf numFmtId="0" fontId="49" fillId="5" borderId="5" xfId="4" applyFont="1" applyFill="1" applyBorder="1"/>
    <xf numFmtId="165" fontId="49" fillId="5" borderId="0" xfId="5" applyNumberFormat="1" applyFont="1" applyFill="1" applyBorder="1"/>
    <xf numFmtId="165" fontId="49" fillId="5" borderId="0" xfId="5" applyNumberFormat="1" applyFont="1" applyFill="1" applyBorder="1" applyAlignment="1">
      <alignment horizontal="center"/>
    </xf>
    <xf numFmtId="165" fontId="49" fillId="5" borderId="9" xfId="5" applyNumberFormat="1" applyFont="1" applyFill="1" applyBorder="1"/>
    <xf numFmtId="0" fontId="49" fillId="0" borderId="0" xfId="4" applyFont="1" applyBorder="1"/>
    <xf numFmtId="0" fontId="49" fillId="0" borderId="0" xfId="4" applyFont="1" applyBorder="1" applyAlignment="1">
      <alignment horizontal="right"/>
    </xf>
    <xf numFmtId="0" fontId="50" fillId="0" borderId="5" xfId="0" applyFont="1" applyFill="1" applyBorder="1"/>
    <xf numFmtId="0" fontId="4" fillId="0" borderId="9" xfId="0" applyFont="1" applyFill="1" applyBorder="1"/>
    <xf numFmtId="0" fontId="50" fillId="0" borderId="9" xfId="0" applyFont="1" applyFill="1" applyBorder="1"/>
    <xf numFmtId="0" fontId="51" fillId="0" borderId="0" xfId="0" applyFont="1" applyAlignment="1">
      <alignment horizontal="centerContinuous"/>
    </xf>
    <xf numFmtId="0" fontId="52" fillId="0" borderId="0" xfId="0" applyFont="1"/>
    <xf numFmtId="0" fontId="2" fillId="0" borderId="34" xfId="0" applyFont="1" applyBorder="1"/>
    <xf numFmtId="0" fontId="4" fillId="0" borderId="3" xfId="0" applyFont="1" applyBorder="1"/>
    <xf numFmtId="0" fontId="2" fillId="6" borderId="1" xfId="0" applyFont="1" applyFill="1" applyBorder="1"/>
    <xf numFmtId="0" fontId="2" fillId="3" borderId="35" xfId="0" applyFont="1" applyFill="1" applyBorder="1" applyAlignment="1">
      <alignment horizontal="center"/>
    </xf>
    <xf numFmtId="0" fontId="2" fillId="0" borderId="31" xfId="0" applyFont="1" applyBorder="1" applyAlignment="1">
      <alignment horizontal="center" wrapText="1"/>
    </xf>
    <xf numFmtId="0" fontId="0" fillId="0" borderId="88" xfId="0" applyBorder="1" applyAlignment="1">
      <alignment horizontal="center" wrapText="1"/>
    </xf>
    <xf numFmtId="0" fontId="0" fillId="6" borderId="0" xfId="0" applyFill="1"/>
    <xf numFmtId="0" fontId="4" fillId="0" borderId="22" xfId="0" applyFont="1" applyBorder="1" applyAlignment="1">
      <alignment horizontal="center"/>
    </xf>
    <xf numFmtId="44" fontId="4" fillId="0" borderId="22" xfId="0" applyNumberFormat="1" applyFont="1" applyBorder="1" applyAlignment="1">
      <alignment horizontal="right"/>
    </xf>
    <xf numFmtId="44" fontId="4" fillId="0" borderId="26" xfId="0" applyNumberFormat="1" applyFont="1" applyBorder="1" applyAlignment="1">
      <alignment horizontal="right"/>
    </xf>
    <xf numFmtId="44" fontId="4" fillId="0" borderId="26" xfId="0" applyNumberFormat="1" applyFont="1" applyBorder="1"/>
    <xf numFmtId="44" fontId="4" fillId="0" borderId="26" xfId="0" applyNumberFormat="1" applyFont="1" applyFill="1" applyBorder="1"/>
    <xf numFmtId="44" fontId="4" fillId="0" borderId="29" xfId="0" applyNumberFormat="1" applyFont="1" applyFill="1" applyBorder="1"/>
    <xf numFmtId="0" fontId="4" fillId="0" borderId="31" xfId="0" applyFont="1" applyFill="1" applyBorder="1"/>
    <xf numFmtId="44" fontId="4" fillId="0" borderId="31" xfId="0" applyNumberFormat="1" applyFont="1" applyFill="1" applyBorder="1"/>
    <xf numFmtId="0" fontId="4" fillId="0" borderId="22" xfId="0" applyFont="1" applyFill="1" applyBorder="1"/>
    <xf numFmtId="43" fontId="4" fillId="0" borderId="23" xfId="0" applyNumberFormat="1" applyFont="1" applyFill="1" applyBorder="1"/>
    <xf numFmtId="44" fontId="4" fillId="0" borderId="22" xfId="0" applyNumberFormat="1" applyFont="1" applyFill="1" applyBorder="1"/>
    <xf numFmtId="44" fontId="4" fillId="0" borderId="22" xfId="0" applyNumberFormat="1" applyFont="1" applyBorder="1"/>
    <xf numFmtId="0" fontId="53" fillId="0" borderId="0" xfId="0" applyFont="1" applyFill="1"/>
    <xf numFmtId="0" fontId="4" fillId="0" borderId="26" xfId="0" applyFont="1" applyFill="1" applyBorder="1" applyAlignment="1">
      <alignment horizontal="center"/>
    </xf>
    <xf numFmtId="44" fontId="4" fillId="0" borderId="26" xfId="0" applyNumberFormat="1" applyFont="1" applyFill="1" applyBorder="1" applyAlignment="1">
      <alignment horizontal="center"/>
    </xf>
    <xf numFmtId="0" fontId="4" fillId="0" borderId="26" xfId="0" applyFont="1" applyBorder="1" applyAlignment="1">
      <alignment horizontal="center"/>
    </xf>
    <xf numFmtId="44" fontId="4" fillId="0" borderId="26" xfId="0" applyNumberFormat="1" applyFont="1" applyBorder="1" applyAlignment="1">
      <alignment horizontal="center"/>
    </xf>
    <xf numFmtId="0" fontId="4" fillId="0" borderId="35" xfId="0" applyFont="1" applyBorder="1" applyAlignment="1">
      <alignment horizontal="center"/>
    </xf>
    <xf numFmtId="44" fontId="4" fillId="0" borderId="35" xfId="0" applyNumberFormat="1" applyFont="1" applyFill="1" applyBorder="1" applyAlignment="1">
      <alignment horizontal="center"/>
    </xf>
    <xf numFmtId="0" fontId="4" fillId="0" borderId="2" xfId="0" applyFont="1" applyBorder="1" applyAlignment="1">
      <alignment horizontal="right"/>
    </xf>
    <xf numFmtId="43" fontId="4" fillId="0" borderId="2" xfId="0" applyNumberFormat="1" applyFont="1" applyFill="1" applyBorder="1"/>
    <xf numFmtId="44" fontId="4" fillId="0" borderId="2" xfId="0" applyNumberFormat="1" applyFont="1" applyFill="1" applyBorder="1" applyAlignment="1">
      <alignment horizontal="right"/>
    </xf>
    <xf numFmtId="44" fontId="4" fillId="0" borderId="2" xfId="0" applyNumberFormat="1" applyFont="1" applyBorder="1"/>
    <xf numFmtId="0" fontId="4" fillId="0" borderId="4" xfId="0" applyFont="1" applyBorder="1"/>
    <xf numFmtId="44" fontId="4" fillId="0" borderId="0" xfId="0" applyNumberFormat="1" applyFont="1" applyFill="1" applyBorder="1" applyAlignment="1">
      <alignment horizontal="right"/>
    </xf>
    <xf numFmtId="44" fontId="4" fillId="0" borderId="0" xfId="0" applyNumberFormat="1" applyFont="1" applyBorder="1"/>
    <xf numFmtId="0" fontId="4" fillId="0" borderId="0" xfId="0" applyFont="1" applyBorder="1" applyAlignment="1">
      <alignment horizontal="centerContinuous" vertical="center"/>
    </xf>
    <xf numFmtId="0" fontId="2" fillId="0" borderId="3" xfId="0" applyFont="1" applyBorder="1" applyAlignment="1">
      <alignment horizontal="left" vertical="center"/>
    </xf>
    <xf numFmtId="0" fontId="35" fillId="0" borderId="2" xfId="0" applyFont="1" applyBorder="1" applyAlignment="1">
      <alignment horizontal="center" vertical="center" wrapText="1"/>
    </xf>
    <xf numFmtId="0" fontId="2" fillId="0" borderId="3" xfId="0" applyFont="1" applyBorder="1"/>
    <xf numFmtId="0" fontId="2" fillId="0" borderId="31" xfId="0" applyFont="1" applyBorder="1" applyAlignment="1">
      <alignment horizontal="right"/>
    </xf>
    <xf numFmtId="43" fontId="2" fillId="0" borderId="32" xfId="0" applyNumberFormat="1" applyFont="1" applyBorder="1"/>
    <xf numFmtId="43" fontId="2" fillId="0" borderId="2" xfId="0" applyNumberFormat="1" applyFont="1" applyBorder="1" applyAlignment="1">
      <alignment horizontal="right"/>
    </xf>
    <xf numFmtId="43" fontId="2" fillId="0" borderId="2" xfId="0" applyNumberFormat="1" applyFont="1" applyBorder="1"/>
    <xf numFmtId="43" fontId="2" fillId="0" borderId="31" xfId="0" applyNumberFormat="1" applyFont="1" applyBorder="1" applyAlignment="1">
      <alignment horizontal="right"/>
    </xf>
    <xf numFmtId="43" fontId="2" fillId="0" borderId="4" xfId="0" applyNumberFormat="1" applyFont="1" applyBorder="1"/>
    <xf numFmtId="0" fontId="0" fillId="0" borderId="2" xfId="0" applyBorder="1"/>
    <xf numFmtId="0" fontId="35" fillId="0" borderId="31" xfId="0" applyFont="1" applyBorder="1" applyAlignment="1">
      <alignment horizontal="center" vertical="center" wrapText="1"/>
    </xf>
    <xf numFmtId="0" fontId="2" fillId="0" borderId="32" xfId="0" applyFont="1" applyBorder="1" applyAlignment="1">
      <alignment horizontal="center" vertical="center" wrapText="1"/>
    </xf>
    <xf numFmtId="0" fontId="2" fillId="0" borderId="2" xfId="0" applyFont="1" applyBorder="1" applyAlignment="1">
      <alignment horizontal="center" vertical="center" wrapText="1"/>
    </xf>
    <xf numFmtId="0" fontId="2" fillId="0" borderId="4" xfId="0" applyFont="1" applyBorder="1" applyAlignment="1">
      <alignment horizontal="center" vertical="center" wrapText="1"/>
    </xf>
    <xf numFmtId="0" fontId="4" fillId="3" borderId="31" xfId="0" applyFont="1" applyFill="1" applyBorder="1"/>
    <xf numFmtId="0" fontId="4" fillId="3" borderId="32" xfId="0" applyFont="1" applyFill="1" applyBorder="1"/>
    <xf numFmtId="0" fontId="4" fillId="3" borderId="2" xfId="0" applyFont="1" applyFill="1" applyBorder="1"/>
    <xf numFmtId="0" fontId="0" fillId="3" borderId="4" xfId="0" applyFill="1" applyBorder="1"/>
    <xf numFmtId="41" fontId="2" fillId="0" borderId="23" xfId="0" applyNumberFormat="1" applyFont="1" applyBorder="1"/>
    <xf numFmtId="0" fontId="4" fillId="0" borderId="6" xfId="0" applyFont="1" applyBorder="1" applyAlignment="1">
      <alignment horizontal="right"/>
    </xf>
    <xf numFmtId="41" fontId="2" fillId="0" borderId="7" xfId="0" applyNumberFormat="1" applyFont="1" applyBorder="1"/>
    <xf numFmtId="41" fontId="4" fillId="0" borderId="7" xfId="0" applyNumberFormat="1" applyFont="1" applyBorder="1"/>
    <xf numFmtId="165" fontId="2" fillId="0" borderId="32" xfId="0" applyNumberFormat="1" applyFont="1" applyBorder="1"/>
    <xf numFmtId="165" fontId="4" fillId="0" borderId="2" xfId="0" applyNumberFormat="1" applyFont="1" applyBorder="1"/>
    <xf numFmtId="165" fontId="4" fillId="0" borderId="31" xfId="0" applyNumberFormat="1" applyFont="1" applyBorder="1"/>
    <xf numFmtId="165" fontId="2" fillId="0" borderId="34" xfId="0" applyNumberFormat="1" applyFont="1" applyBorder="1"/>
    <xf numFmtId="165" fontId="4" fillId="0" borderId="1" xfId="0" applyNumberFormat="1" applyFont="1" applyBorder="1"/>
    <xf numFmtId="165" fontId="4" fillId="0" borderId="35" xfId="0" applyNumberFormat="1" applyFont="1" applyBorder="1"/>
    <xf numFmtId="0" fontId="4" fillId="0" borderId="6" xfId="0" applyFont="1" applyBorder="1"/>
    <xf numFmtId="165" fontId="4" fillId="0" borderId="7" xfId="0" applyNumberFormat="1" applyFont="1" applyBorder="1"/>
    <xf numFmtId="165" fontId="4" fillId="0" borderId="0" xfId="0" applyNumberFormat="1" applyFont="1" applyBorder="1"/>
    <xf numFmtId="165" fontId="4" fillId="0" borderId="6" xfId="0" applyNumberFormat="1" applyFont="1" applyBorder="1"/>
    <xf numFmtId="165" fontId="0" fillId="0" borderId="89" xfId="0" applyNumberFormat="1" applyBorder="1"/>
    <xf numFmtId="43" fontId="2" fillId="0" borderId="48" xfId="0" applyNumberFormat="1" applyFont="1" applyBorder="1"/>
    <xf numFmtId="165" fontId="4" fillId="0" borderId="78" xfId="0" applyNumberFormat="1" applyFont="1" applyBorder="1" applyAlignment="1">
      <alignment horizontal="right"/>
    </xf>
    <xf numFmtId="43" fontId="4" fillId="0" borderId="90" xfId="0" applyNumberFormat="1" applyFont="1" applyBorder="1" applyAlignment="1">
      <alignment horizontal="right"/>
    </xf>
    <xf numFmtId="0" fontId="5" fillId="0" borderId="91" xfId="0" applyFont="1" applyBorder="1" applyAlignment="1">
      <alignment horizontal="center" wrapText="1"/>
    </xf>
    <xf numFmtId="0" fontId="4" fillId="0" borderId="89" xfId="0" applyFont="1" applyBorder="1"/>
    <xf numFmtId="0" fontId="4" fillId="0" borderId="12" xfId="0" applyFont="1" applyBorder="1"/>
    <xf numFmtId="0" fontId="4" fillId="0" borderId="14" xfId="0" applyFont="1" applyBorder="1"/>
    <xf numFmtId="0" fontId="2" fillId="0" borderId="18" xfId="0" applyFont="1" applyBorder="1" applyAlignment="1">
      <alignment horizontal="right"/>
    </xf>
    <xf numFmtId="43" fontId="2" fillId="0" borderId="19" xfId="0" applyNumberFormat="1" applyFont="1" applyBorder="1"/>
    <xf numFmtId="0" fontId="2" fillId="0" borderId="17" xfId="0" applyFont="1" applyBorder="1" applyAlignment="1">
      <alignment horizontal="right"/>
    </xf>
    <xf numFmtId="43" fontId="2" fillId="0" borderId="17" xfId="0" applyNumberFormat="1" applyFont="1" applyBorder="1"/>
    <xf numFmtId="43" fontId="4" fillId="0" borderId="21" xfId="0" applyNumberFormat="1" applyFont="1" applyBorder="1"/>
    <xf numFmtId="43" fontId="4" fillId="0" borderId="26" xfId="0" applyNumberFormat="1" applyFont="1" applyBorder="1"/>
    <xf numFmtId="0" fontId="4" fillId="0" borderId="27" xfId="0" applyFont="1" applyBorder="1" applyAlignment="1">
      <alignment horizontal="center"/>
    </xf>
    <xf numFmtId="43" fontId="4" fillId="0" borderId="27" xfId="0" applyNumberFormat="1" applyFont="1" applyBorder="1" applyAlignment="1">
      <alignment horizontal="center"/>
    </xf>
    <xf numFmtId="43" fontId="4" fillId="0" borderId="21" xfId="0" applyNumberFormat="1" applyFont="1" applyBorder="1" applyAlignment="1">
      <alignment horizontal="center"/>
    </xf>
    <xf numFmtId="0" fontId="4" fillId="0" borderId="27" xfId="0" applyFont="1" applyBorder="1"/>
    <xf numFmtId="0" fontId="4" fillId="6" borderId="84" xfId="0" applyFont="1" applyFill="1" applyBorder="1"/>
    <xf numFmtId="0" fontId="4" fillId="6" borderId="83" xfId="0" applyFont="1" applyFill="1" applyBorder="1"/>
    <xf numFmtId="43" fontId="4" fillId="6" borderId="83" xfId="0" applyNumberFormat="1" applyFont="1" applyFill="1" applyBorder="1"/>
    <xf numFmtId="0" fontId="4" fillId="0" borderId="22" xfId="0" applyFont="1" applyBorder="1" applyAlignment="1">
      <alignment horizontal="left"/>
    </xf>
    <xf numFmtId="43" fontId="4" fillId="0" borderId="28" xfId="0" applyNumberFormat="1" applyFont="1" applyBorder="1" applyAlignment="1">
      <alignment horizontal="center"/>
    </xf>
    <xf numFmtId="43" fontId="4" fillId="0" borderId="22" xfId="0" applyNumberFormat="1" applyFont="1" applyBorder="1"/>
    <xf numFmtId="0" fontId="4" fillId="0" borderId="50" xfId="0" applyFont="1" applyBorder="1" applyAlignment="1">
      <alignment horizontal="center"/>
    </xf>
    <xf numFmtId="0" fontId="4" fillId="0" borderId="84" xfId="0" applyFont="1" applyBorder="1" applyAlignment="1">
      <alignment horizontal="center"/>
    </xf>
    <xf numFmtId="0" fontId="4" fillId="0" borderId="29" xfId="0" applyFont="1" applyBorder="1" applyAlignment="1">
      <alignment horizontal="center"/>
    </xf>
    <xf numFmtId="43" fontId="4" fillId="0" borderId="30" xfId="0" applyNumberFormat="1" applyFont="1" applyBorder="1" applyAlignment="1">
      <alignment horizontal="center"/>
    </xf>
    <xf numFmtId="43" fontId="4" fillId="0" borderId="51" xfId="0" applyNumberFormat="1" applyFont="1" applyBorder="1" applyAlignment="1">
      <alignment horizontal="center"/>
    </xf>
    <xf numFmtId="43" fontId="4" fillId="0" borderId="29" xfId="0" applyNumberFormat="1" applyFont="1" applyBorder="1"/>
    <xf numFmtId="0" fontId="4" fillId="0" borderId="31" xfId="0" applyFont="1" applyBorder="1" applyAlignment="1">
      <alignment horizontal="center"/>
    </xf>
    <xf numFmtId="43" fontId="16" fillId="0" borderId="32" xfId="0" applyNumberFormat="1" applyFont="1" applyBorder="1"/>
    <xf numFmtId="43" fontId="4" fillId="0" borderId="92" xfId="0" applyNumberFormat="1" applyFont="1" applyBorder="1"/>
    <xf numFmtId="43" fontId="4" fillId="0" borderId="85" xfId="0" applyNumberFormat="1" applyFont="1" applyBorder="1"/>
    <xf numFmtId="43" fontId="4" fillId="0" borderId="26" xfId="0" applyNumberFormat="1" applyFont="1" applyBorder="1" applyAlignment="1">
      <alignment horizontal="center"/>
    </xf>
    <xf numFmtId="0" fontId="4" fillId="6" borderId="6" xfId="0" applyFont="1" applyFill="1" applyBorder="1" applyAlignment="1">
      <alignment horizontal="center"/>
    </xf>
    <xf numFmtId="43" fontId="4" fillId="6" borderId="34" xfId="0" applyNumberFormat="1" applyFont="1" applyFill="1" applyBorder="1" applyAlignment="1">
      <alignment horizontal="center"/>
    </xf>
    <xf numFmtId="43" fontId="4" fillId="6" borderId="6" xfId="0" applyNumberFormat="1" applyFont="1" applyFill="1" applyBorder="1" applyAlignment="1">
      <alignment horizontal="center"/>
    </xf>
    <xf numFmtId="43" fontId="4" fillId="6" borderId="35" xfId="0" applyNumberFormat="1" applyFont="1" applyFill="1" applyBorder="1"/>
    <xf numFmtId="0" fontId="0" fillId="0" borderId="16" xfId="0" applyBorder="1"/>
    <xf numFmtId="0" fontId="4" fillId="0" borderId="87" xfId="0" applyFont="1" applyBorder="1" applyAlignment="1">
      <alignment horizontal="left"/>
    </xf>
    <xf numFmtId="0" fontId="4" fillId="0" borderId="52" xfId="0" applyFont="1" applyBorder="1"/>
    <xf numFmtId="43" fontId="4" fillId="0" borderId="92" xfId="1" applyFont="1" applyBorder="1"/>
    <xf numFmtId="43" fontId="4" fillId="0" borderId="85" xfId="1" applyFont="1" applyBorder="1"/>
    <xf numFmtId="0" fontId="0" fillId="0" borderId="25" xfId="0" applyBorder="1"/>
    <xf numFmtId="0" fontId="4" fillId="0" borderId="93" xfId="0" applyFont="1" applyFill="1" applyBorder="1" applyAlignment="1">
      <alignment horizontal="left"/>
    </xf>
    <xf numFmtId="0" fontId="4" fillId="0" borderId="50" xfId="0" applyFont="1" applyBorder="1"/>
    <xf numFmtId="0" fontId="4" fillId="0" borderId="83" xfId="0" applyFont="1" applyBorder="1"/>
    <xf numFmtId="43" fontId="4" fillId="0" borderId="84" xfId="1" applyFont="1" applyBorder="1"/>
    <xf numFmtId="43" fontId="4" fillId="0" borderId="83" xfId="1" applyFont="1" applyBorder="1"/>
    <xf numFmtId="0" fontId="50" fillId="0" borderId="22" xfId="0" applyFont="1" applyBorder="1" applyAlignment="1">
      <alignment horizontal="right"/>
    </xf>
    <xf numFmtId="41" fontId="19" fillId="0" borderId="23" xfId="0" applyNumberFormat="1" applyFont="1" applyBorder="1"/>
    <xf numFmtId="0" fontId="50" fillId="0" borderId="28" xfId="0" applyFont="1" applyBorder="1" applyAlignment="1">
      <alignment horizontal="right"/>
    </xf>
    <xf numFmtId="0" fontId="19" fillId="0" borderId="2" xfId="0" applyFont="1" applyBorder="1"/>
    <xf numFmtId="0" fontId="50" fillId="0" borderId="2" xfId="0" applyFont="1" applyBorder="1"/>
    <xf numFmtId="0" fontId="50" fillId="0" borderId="31" xfId="0" applyFont="1" applyBorder="1"/>
    <xf numFmtId="165" fontId="19" fillId="0" borderId="32" xfId="0" applyNumberFormat="1" applyFont="1" applyBorder="1"/>
    <xf numFmtId="0" fontId="19" fillId="0" borderId="1" xfId="0" applyFont="1" applyBorder="1"/>
    <xf numFmtId="0" fontId="50" fillId="0" borderId="1" xfId="0" applyFont="1" applyBorder="1"/>
    <xf numFmtId="0" fontId="50" fillId="0" borderId="35" xfId="0" applyFont="1" applyBorder="1"/>
    <xf numFmtId="165" fontId="19" fillId="0" borderId="34" xfId="0" applyNumberFormat="1" applyFont="1" applyBorder="1"/>
    <xf numFmtId="0" fontId="19" fillId="0" borderId="78" xfId="0" applyFont="1" applyBorder="1"/>
    <xf numFmtId="0" fontId="50" fillId="0" borderId="78" xfId="0" applyFont="1" applyBorder="1"/>
    <xf numFmtId="0" fontId="50" fillId="0" borderId="90" xfId="0" applyFont="1" applyBorder="1" applyAlignment="1">
      <alignment horizontal="right"/>
    </xf>
    <xf numFmtId="43" fontId="19" fillId="0" borderId="48" xfId="0" applyNumberFormat="1" applyFont="1" applyBorder="1"/>
    <xf numFmtId="0" fontId="50" fillId="0" borderId="2" xfId="0" applyFont="1" applyBorder="1" applyAlignment="1">
      <alignment horizontal="center"/>
    </xf>
    <xf numFmtId="0" fontId="50" fillId="0" borderId="31" xfId="0" applyFont="1" applyBorder="1" applyAlignment="1">
      <alignment horizontal="center"/>
    </xf>
    <xf numFmtId="43" fontId="55" fillId="0" borderId="32" xfId="0" applyNumberFormat="1" applyFont="1" applyBorder="1"/>
    <xf numFmtId="0" fontId="19" fillId="0" borderId="32" xfId="0" applyFont="1" applyBorder="1" applyAlignment="1">
      <alignment horizontal="center" vertical="center" wrapText="1"/>
    </xf>
    <xf numFmtId="0" fontId="0" fillId="6" borderId="34" xfId="0" applyFill="1" applyBorder="1" applyAlignment="1">
      <alignment horizontal="center"/>
    </xf>
    <xf numFmtId="0" fontId="2" fillId="5" borderId="4" xfId="0" applyFont="1" applyFill="1" applyBorder="1" applyAlignment="1">
      <alignment horizontal="left" wrapText="1"/>
    </xf>
    <xf numFmtId="0" fontId="4" fillId="0" borderId="28" xfId="0" applyFont="1" applyBorder="1" applyAlignment="1">
      <alignment horizontal="right"/>
    </xf>
    <xf numFmtId="0" fontId="4" fillId="5" borderId="40" xfId="0" applyFont="1" applyFill="1" applyBorder="1"/>
    <xf numFmtId="166" fontId="4" fillId="0" borderId="0" xfId="0" applyNumberFormat="1" applyFont="1" applyFill="1" applyBorder="1"/>
    <xf numFmtId="0" fontId="4" fillId="0" borderId="31" xfId="0" applyFont="1" applyBorder="1"/>
    <xf numFmtId="0" fontId="4" fillId="0" borderId="35" xfId="0" applyFont="1" applyBorder="1"/>
    <xf numFmtId="49" fontId="4" fillId="5" borderId="43" xfId="0" applyNumberFormat="1" applyFont="1" applyFill="1" applyBorder="1" applyAlignment="1">
      <alignment horizontal="center"/>
    </xf>
    <xf numFmtId="0" fontId="4" fillId="0" borderId="90" xfId="0" applyFont="1" applyBorder="1" applyAlignment="1">
      <alignment horizontal="right"/>
    </xf>
    <xf numFmtId="165" fontId="4" fillId="0" borderId="90" xfId="0" applyNumberFormat="1" applyFont="1" applyBorder="1" applyAlignment="1">
      <alignment horizontal="right"/>
    </xf>
    <xf numFmtId="167" fontId="2" fillId="0" borderId="48" xfId="0" applyNumberFormat="1" applyFont="1" applyBorder="1"/>
    <xf numFmtId="44" fontId="50" fillId="5" borderId="5" xfId="0" applyNumberFormat="1" applyFont="1" applyFill="1" applyBorder="1"/>
    <xf numFmtId="166" fontId="50" fillId="5" borderId="3" xfId="0" applyNumberFormat="1" applyFont="1" applyFill="1" applyBorder="1"/>
    <xf numFmtId="165" fontId="0" fillId="5" borderId="5" xfId="0" applyNumberFormat="1" applyFill="1" applyBorder="1"/>
    <xf numFmtId="0" fontId="0" fillId="0" borderId="0" xfId="0" applyAlignment="1">
      <alignment vertical="top" wrapText="1"/>
    </xf>
    <xf numFmtId="0" fontId="56" fillId="5" borderId="4" xfId="0" applyFont="1" applyFill="1" applyBorder="1"/>
    <xf numFmtId="0" fontId="2" fillId="12" borderId="4" xfId="0" applyFont="1" applyFill="1" applyBorder="1"/>
    <xf numFmtId="0" fontId="4" fillId="5" borderId="25" xfId="0" applyFont="1" applyFill="1" applyBorder="1"/>
    <xf numFmtId="0" fontId="2" fillId="12" borderId="54" xfId="0" applyFont="1" applyFill="1" applyBorder="1"/>
    <xf numFmtId="0" fontId="4" fillId="5" borderId="33" xfId="0" applyFont="1" applyFill="1" applyBorder="1"/>
    <xf numFmtId="37" fontId="0" fillId="5" borderId="3" xfId="0" applyNumberFormat="1" applyFill="1" applyBorder="1"/>
    <xf numFmtId="0" fontId="2" fillId="12" borderId="43" xfId="0" applyFont="1" applyFill="1" applyBorder="1"/>
    <xf numFmtId="0" fontId="4" fillId="5" borderId="43" xfId="0" applyFont="1" applyFill="1" applyBorder="1"/>
    <xf numFmtId="0" fontId="0" fillId="12" borderId="87" xfId="0" applyFill="1" applyBorder="1"/>
    <xf numFmtId="0" fontId="0" fillId="12" borderId="0" xfId="0" applyFill="1"/>
    <xf numFmtId="0" fontId="4" fillId="3" borderId="31" xfId="0" applyFont="1" applyFill="1" applyBorder="1" applyAlignment="1">
      <alignment vertical="center"/>
    </xf>
    <xf numFmtId="0" fontId="4" fillId="3" borderId="32" xfId="0" applyFont="1" applyFill="1" applyBorder="1" applyAlignment="1">
      <alignment vertical="center"/>
    </xf>
    <xf numFmtId="0" fontId="4" fillId="3" borderId="2" xfId="0" applyFont="1" applyFill="1" applyBorder="1" applyAlignment="1">
      <alignment vertical="center"/>
    </xf>
    <xf numFmtId="0" fontId="0" fillId="3" borderId="4" xfId="0" applyFill="1" applyBorder="1" applyAlignment="1">
      <alignment vertical="center"/>
    </xf>
    <xf numFmtId="0" fontId="0" fillId="0" borderId="0" xfId="0" applyAlignment="1">
      <alignment vertical="center"/>
    </xf>
    <xf numFmtId="44" fontId="50" fillId="5" borderId="3" xfId="0" applyNumberFormat="1" applyFont="1" applyFill="1" applyBorder="1" applyAlignment="1">
      <alignment vertical="center"/>
    </xf>
    <xf numFmtId="0" fontId="2" fillId="5" borderId="3" xfId="0" applyFont="1" applyFill="1" applyBorder="1" applyAlignment="1">
      <alignment horizontal="left" wrapText="1"/>
    </xf>
    <xf numFmtId="37" fontId="0" fillId="5" borderId="33" xfId="0" applyNumberFormat="1" applyFill="1" applyBorder="1"/>
    <xf numFmtId="0" fontId="16" fillId="5" borderId="43" xfId="0" applyFont="1" applyFill="1" applyBorder="1"/>
    <xf numFmtId="42" fontId="4" fillId="5" borderId="43" xfId="0" applyNumberFormat="1" applyFont="1" applyFill="1" applyBorder="1"/>
    <xf numFmtId="166" fontId="4" fillId="5" borderId="43" xfId="0" applyNumberFormat="1" applyFont="1" applyFill="1" applyBorder="1"/>
    <xf numFmtId="49" fontId="4" fillId="12" borderId="43" xfId="0" applyNumberFormat="1" applyFont="1" applyFill="1" applyBorder="1" applyAlignment="1">
      <alignment horizontal="center"/>
    </xf>
    <xf numFmtId="3" fontId="4" fillId="5" borderId="43" xfId="0" applyNumberFormat="1" applyFont="1" applyFill="1" applyBorder="1" applyAlignment="1">
      <alignment horizontal="center"/>
    </xf>
    <xf numFmtId="0" fontId="0" fillId="12" borderId="43" xfId="0" applyFill="1" applyBorder="1"/>
    <xf numFmtId="1" fontId="2" fillId="5" borderId="43" xfId="0" applyNumberFormat="1" applyFont="1" applyFill="1" applyBorder="1" applyAlignment="1">
      <alignment horizontal="center" vertical="center"/>
    </xf>
    <xf numFmtId="0" fontId="49" fillId="0" borderId="0" xfId="4" applyFont="1" applyAlignment="1">
      <alignment horizontal="centerContinuous"/>
    </xf>
    <xf numFmtId="0" fontId="36" fillId="0" borderId="56" xfId="4" applyFont="1" applyBorder="1"/>
    <xf numFmtId="41" fontId="5" fillId="0" borderId="56" xfId="4" applyNumberFormat="1" applyFont="1" applyBorder="1"/>
    <xf numFmtId="0" fontId="5" fillId="0" borderId="0" xfId="0" applyFont="1" applyBorder="1" applyAlignment="1">
      <alignment horizontal="center" vertical="center" wrapText="1"/>
    </xf>
    <xf numFmtId="0" fontId="0" fillId="0" borderId="0" xfId="0" applyBorder="1" applyAlignment="1">
      <alignment horizontal="center" vertical="center" wrapText="1"/>
    </xf>
    <xf numFmtId="0" fontId="4" fillId="0" borderId="3" xfId="0" applyFont="1" applyBorder="1" applyAlignment="1">
      <alignment vertical="top" wrapText="1"/>
    </xf>
    <xf numFmtId="0" fontId="0" fillId="0" borderId="2" xfId="0" applyBorder="1" applyAlignment="1">
      <alignment vertical="top" wrapText="1"/>
    </xf>
    <xf numFmtId="0" fontId="2" fillId="0" borderId="1" xfId="0" applyFont="1" applyBorder="1" applyAlignment="1"/>
    <xf numFmtId="0" fontId="4" fillId="0" borderId="1" xfId="0" applyFont="1" applyBorder="1" applyAlignment="1"/>
    <xf numFmtId="0" fontId="7" fillId="0" borderId="0" xfId="0" applyFont="1" applyBorder="1" applyAlignment="1">
      <alignment horizontal="left" vertical="top" wrapText="1"/>
    </xf>
    <xf numFmtId="0" fontId="21" fillId="0" borderId="0" xfId="0" applyFont="1" applyAlignment="1">
      <alignment horizontal="left" vertical="top" wrapText="1"/>
    </xf>
    <xf numFmtId="0" fontId="22" fillId="0" borderId="3" xfId="0" applyFont="1" applyBorder="1" applyAlignment="1">
      <alignment horizontal="center" vertical="top"/>
    </xf>
    <xf numFmtId="0" fontId="22" fillId="0" borderId="2" xfId="0" applyFont="1" applyBorder="1" applyAlignment="1">
      <alignment horizontal="center" vertical="top"/>
    </xf>
    <xf numFmtId="0" fontId="22" fillId="0" borderId="4" xfId="0" applyFont="1" applyBorder="1" applyAlignment="1">
      <alignment horizontal="center" vertical="top"/>
    </xf>
    <xf numFmtId="0" fontId="27" fillId="0" borderId="1" xfId="0" applyFont="1" applyBorder="1" applyAlignment="1">
      <alignment vertical="top" wrapText="1"/>
    </xf>
    <xf numFmtId="0" fontId="5" fillId="0" borderId="37" xfId="0" applyFont="1" applyBorder="1" applyAlignment="1">
      <alignment horizontal="center" wrapText="1"/>
    </xf>
    <xf numFmtId="0" fontId="5" fillId="0" borderId="38" xfId="0" applyFont="1" applyBorder="1" applyAlignment="1">
      <alignment horizontal="center" wrapText="1"/>
    </xf>
    <xf numFmtId="0" fontId="5" fillId="0" borderId="5" xfId="0" applyFont="1" applyBorder="1" applyAlignment="1">
      <alignment horizontal="center" wrapText="1"/>
    </xf>
    <xf numFmtId="0" fontId="5" fillId="0" borderId="0" xfId="0" applyFont="1" applyBorder="1" applyAlignment="1">
      <alignment horizontal="center" wrapText="1"/>
    </xf>
    <xf numFmtId="0" fontId="5" fillId="0" borderId="3" xfId="4" applyNumberFormat="1" applyFont="1" applyBorder="1" applyAlignment="1">
      <alignment horizontal="left"/>
    </xf>
    <xf numFmtId="0" fontId="5" fillId="0" borderId="4" xfId="4" applyNumberFormat="1" applyFont="1" applyBorder="1" applyAlignment="1">
      <alignment horizontal="left"/>
    </xf>
    <xf numFmtId="0" fontId="57" fillId="0" borderId="0" xfId="4" applyFont="1" applyAlignment="1">
      <alignment horizontal="center"/>
    </xf>
    <xf numFmtId="0" fontId="0" fillId="0" borderId="0" xfId="0" applyBorder="1" applyAlignment="1">
      <alignment horizontal="center"/>
    </xf>
    <xf numFmtId="0" fontId="11" fillId="0" borderId="28" xfId="0" applyFont="1" applyBorder="1" applyAlignment="1"/>
    <xf numFmtId="0" fontId="12" fillId="4" borderId="0" xfId="0" applyFont="1" applyFill="1" applyBorder="1" applyAlignment="1">
      <alignment vertical="top" wrapText="1"/>
    </xf>
    <xf numFmtId="0" fontId="4" fillId="4" borderId="0" xfId="0" applyFont="1" applyFill="1" applyAlignment="1">
      <alignment vertical="top" wrapText="1"/>
    </xf>
    <xf numFmtId="0" fontId="12" fillId="4" borderId="0" xfId="0" applyFont="1" applyFill="1" applyBorder="1" applyAlignment="1">
      <alignment wrapText="1"/>
    </xf>
    <xf numFmtId="0" fontId="4" fillId="4" borderId="0" xfId="0" applyFont="1" applyFill="1" applyAlignment="1">
      <alignment wrapText="1"/>
    </xf>
    <xf numFmtId="0" fontId="4" fillId="0" borderId="37" xfId="0" applyFont="1" applyBorder="1" applyAlignment="1">
      <alignment wrapText="1"/>
    </xf>
    <xf numFmtId="0" fontId="0" fillId="0" borderId="38" xfId="0" applyBorder="1" applyAlignment="1">
      <alignment wrapText="1"/>
    </xf>
    <xf numFmtId="0" fontId="0" fillId="0" borderId="1" xfId="0" applyBorder="1" applyAlignment="1"/>
    <xf numFmtId="0" fontId="11" fillId="0" borderId="2" xfId="0" applyFont="1" applyBorder="1" applyAlignment="1"/>
    <xf numFmtId="0" fontId="10" fillId="0" borderId="21" xfId="0" applyFont="1" applyFill="1" applyBorder="1" applyAlignment="1"/>
    <xf numFmtId="0" fontId="10" fillId="0" borderId="27" xfId="0" applyFont="1" applyFill="1" applyBorder="1" applyAlignment="1"/>
    <xf numFmtId="0" fontId="14" fillId="0" borderId="21" xfId="0" applyFont="1" applyBorder="1" applyAlignment="1"/>
    <xf numFmtId="0" fontId="14" fillId="0" borderId="27" xfId="0" applyFont="1" applyBorder="1" applyAlignment="1"/>
    <xf numFmtId="0" fontId="4" fillId="0" borderId="28" xfId="0" applyFont="1" applyBorder="1" applyAlignment="1"/>
    <xf numFmtId="0" fontId="4" fillId="0" borderId="0" xfId="0" applyFont="1" applyBorder="1" applyAlignment="1"/>
    <xf numFmtId="0" fontId="10" fillId="0" borderId="21" xfId="0" applyFont="1" applyBorder="1" applyAlignment="1"/>
    <xf numFmtId="0" fontId="4" fillId="0" borderId="28" xfId="0" applyFont="1" applyFill="1" applyBorder="1" applyAlignment="1"/>
    <xf numFmtId="0" fontId="2" fillId="0" borderId="28" xfId="0" applyFont="1" applyBorder="1" applyAlignment="1"/>
    <xf numFmtId="0" fontId="10" fillId="0" borderId="28" xfId="0" applyFont="1" applyFill="1" applyBorder="1" applyAlignment="1"/>
    <xf numFmtId="0" fontId="10" fillId="0" borderId="21" xfId="0" applyFont="1" applyFill="1" applyBorder="1" applyAlignment="1">
      <alignment horizontal="left"/>
    </xf>
    <xf numFmtId="0" fontId="2" fillId="0" borderId="21" xfId="0" applyFont="1" applyFill="1" applyBorder="1" applyAlignment="1"/>
    <xf numFmtId="0" fontId="4" fillId="0" borderId="21" xfId="0" applyFont="1" applyFill="1" applyBorder="1" applyAlignment="1"/>
    <xf numFmtId="0" fontId="2" fillId="0" borderId="0" xfId="0" applyFont="1" applyAlignment="1">
      <alignment horizontal="right"/>
    </xf>
    <xf numFmtId="0" fontId="3" fillId="0" borderId="1" xfId="0" applyFont="1" applyBorder="1" applyAlignment="1"/>
    <xf numFmtId="0" fontId="2" fillId="0" borderId="0" xfId="0" applyFont="1" applyAlignment="1">
      <alignment horizontal="center"/>
    </xf>
    <xf numFmtId="0" fontId="2" fillId="0" borderId="2" xfId="0" applyFont="1" applyBorder="1" applyAlignment="1"/>
    <xf numFmtId="0" fontId="5" fillId="0" borderId="0" xfId="0" applyFont="1" applyAlignment="1">
      <alignment horizontal="center" wrapText="1"/>
    </xf>
    <xf numFmtId="0" fontId="4" fillId="2" borderId="3" xfId="0" applyFont="1" applyFill="1" applyBorder="1" applyAlignment="1">
      <alignment vertical="top" wrapText="1"/>
    </xf>
    <xf numFmtId="0" fontId="4" fillId="2" borderId="2" xfId="0" applyFont="1" applyFill="1" applyBorder="1" applyAlignment="1">
      <alignment vertical="top" wrapText="1"/>
    </xf>
    <xf numFmtId="0" fontId="4" fillId="2" borderId="4" xfId="0" applyFont="1" applyFill="1" applyBorder="1" applyAlignment="1">
      <alignment vertical="top" wrapText="1"/>
    </xf>
    <xf numFmtId="0" fontId="2" fillId="0" borderId="17" xfId="0" applyFont="1" applyFill="1" applyBorder="1" applyAlignment="1"/>
    <xf numFmtId="0" fontId="0" fillId="0" borderId="17" xfId="0" applyFill="1" applyBorder="1" applyAlignment="1"/>
    <xf numFmtId="0" fontId="0" fillId="0" borderId="21" xfId="0" applyFill="1" applyBorder="1" applyAlignment="1"/>
    <xf numFmtId="0" fontId="4" fillId="0" borderId="18" xfId="0" applyFont="1" applyBorder="1" applyAlignment="1"/>
    <xf numFmtId="0" fontId="4" fillId="0" borderId="17" xfId="0" applyFont="1" applyBorder="1" applyAlignment="1"/>
    <xf numFmtId="0" fontId="4" fillId="0" borderId="26" xfId="0" applyFont="1" applyBorder="1" applyAlignment="1"/>
    <xf numFmtId="0" fontId="4" fillId="0" borderId="21" xfId="0" applyFont="1" applyBorder="1" applyAlignment="1"/>
    <xf numFmtId="0" fontId="2" fillId="0" borderId="2" xfId="0" applyFont="1" applyBorder="1" applyAlignment="1">
      <alignment wrapText="1"/>
    </xf>
    <xf numFmtId="0" fontId="0" fillId="0" borderId="2" xfId="0" applyBorder="1" applyAlignment="1">
      <alignment wrapText="1"/>
    </xf>
    <xf numFmtId="0" fontId="0" fillId="0" borderId="32" xfId="0" applyBorder="1" applyAlignment="1">
      <alignment wrapText="1"/>
    </xf>
    <xf numFmtId="0" fontId="2" fillId="5" borderId="28" xfId="0" applyFont="1" applyFill="1" applyBorder="1" applyAlignment="1">
      <alignment vertical="top" wrapText="1"/>
    </xf>
    <xf numFmtId="0" fontId="3" fillId="5" borderId="28" xfId="0" applyFont="1" applyFill="1" applyBorder="1" applyAlignment="1">
      <alignment vertical="top" wrapText="1"/>
    </xf>
    <xf numFmtId="0" fontId="2" fillId="0" borderId="0" xfId="0" applyFont="1" applyBorder="1" applyAlignment="1">
      <alignment vertical="top" wrapText="1"/>
    </xf>
    <xf numFmtId="0" fontId="0" fillId="0" borderId="0" xfId="0" applyBorder="1" applyAlignment="1">
      <alignment vertical="top" wrapText="1"/>
    </xf>
    <xf numFmtId="0" fontId="5" fillId="0" borderId="38" xfId="0" applyFont="1" applyBorder="1" applyAlignment="1">
      <alignment horizontal="center" vertical="center" wrapText="1"/>
    </xf>
    <xf numFmtId="0" fontId="4" fillId="0" borderId="38" xfId="0" applyFont="1" applyBorder="1" applyAlignment="1">
      <alignment horizontal="center" vertical="center" wrapText="1"/>
    </xf>
    <xf numFmtId="0" fontId="4" fillId="0" borderId="38" xfId="0" applyFont="1" applyBorder="1" applyAlignment="1"/>
    <xf numFmtId="0" fontId="4" fillId="0" borderId="0" xfId="0" applyFont="1" applyBorder="1" applyAlignment="1">
      <alignment horizontal="center" vertical="center" wrapText="1"/>
    </xf>
    <xf numFmtId="0" fontId="2" fillId="9" borderId="2" xfId="0" applyFont="1" applyFill="1" applyBorder="1" applyAlignment="1">
      <alignment horizontal="right" vertical="center" wrapText="1"/>
    </xf>
    <xf numFmtId="0" fontId="0" fillId="9" borderId="4" xfId="0" applyFill="1" applyBorder="1" applyAlignment="1">
      <alignment horizontal="right" vertical="center" wrapText="1"/>
    </xf>
    <xf numFmtId="0" fontId="12" fillId="0" borderId="0" xfId="0" applyFont="1" applyBorder="1" applyAlignment="1">
      <alignment wrapText="1"/>
    </xf>
    <xf numFmtId="0" fontId="4" fillId="0" borderId="0" xfId="0" applyFont="1" applyAlignment="1">
      <alignment wrapText="1"/>
    </xf>
    <xf numFmtId="0" fontId="4" fillId="0" borderId="37" xfId="0" applyFont="1" applyBorder="1" applyAlignment="1">
      <alignment vertical="top" wrapText="1"/>
    </xf>
    <xf numFmtId="0" fontId="0" fillId="0" borderId="38" xfId="0" applyBorder="1" applyAlignment="1">
      <alignment vertical="top" wrapText="1"/>
    </xf>
    <xf numFmtId="0" fontId="4" fillId="0" borderId="1" xfId="0" applyFont="1" applyBorder="1" applyAlignment="1">
      <alignment wrapText="1"/>
    </xf>
    <xf numFmtId="0" fontId="0" fillId="0" borderId="1" xfId="0" applyBorder="1" applyAlignment="1">
      <alignment wrapText="1"/>
    </xf>
    <xf numFmtId="0" fontId="5" fillId="0" borderId="37" xfId="0" applyFont="1" applyBorder="1" applyAlignment="1">
      <alignment horizontal="center" vertical="top" wrapText="1"/>
    </xf>
    <xf numFmtId="0" fontId="5" fillId="0" borderId="38" xfId="0" applyFont="1" applyBorder="1" applyAlignment="1">
      <alignment horizontal="center" vertical="top" wrapText="1"/>
    </xf>
    <xf numFmtId="0" fontId="0" fillId="0" borderId="39" xfId="0" applyBorder="1" applyAlignment="1"/>
    <xf numFmtId="0" fontId="46" fillId="0" borderId="38" xfId="0" applyFont="1" applyBorder="1" applyAlignment="1">
      <alignment horizontal="center" wrapText="1"/>
    </xf>
    <xf numFmtId="0" fontId="46" fillId="0" borderId="38" xfId="0" applyFont="1" applyBorder="1" applyAlignment="1">
      <alignment horizontal="center" vertical="top" wrapText="1"/>
    </xf>
    <xf numFmtId="0" fontId="0" fillId="0" borderId="39" xfId="0" applyBorder="1" applyAlignment="1">
      <alignment wrapText="1"/>
    </xf>
    <xf numFmtId="0" fontId="4" fillId="0" borderId="27" xfId="0" applyFont="1" applyFill="1" applyBorder="1" applyAlignment="1"/>
    <xf numFmtId="0" fontId="0" fillId="0" borderId="21" xfId="0" applyBorder="1" applyAlignment="1"/>
    <xf numFmtId="0" fontId="0" fillId="0" borderId="27" xfId="0" applyBorder="1" applyAlignment="1"/>
    <xf numFmtId="0" fontId="4" fillId="0" borderId="21" xfId="0" applyFont="1" applyFill="1" applyBorder="1" applyAlignment="1">
      <alignment wrapText="1"/>
    </xf>
    <xf numFmtId="0" fontId="4" fillId="0" borderId="27" xfId="0" applyFont="1" applyFill="1" applyBorder="1" applyAlignment="1">
      <alignment wrapText="1"/>
    </xf>
    <xf numFmtId="0" fontId="4" fillId="0" borderId="0" xfId="0" applyFont="1" applyFill="1" applyBorder="1" applyAlignment="1"/>
    <xf numFmtId="0" fontId="11" fillId="0" borderId="2" xfId="0" applyFont="1" applyFill="1" applyBorder="1" applyAlignment="1"/>
    <xf numFmtId="0" fontId="2" fillId="0" borderId="28" xfId="0" applyFont="1" applyFill="1" applyBorder="1" applyAlignment="1"/>
    <xf numFmtId="0" fontId="2" fillId="0" borderId="21" xfId="0" applyFont="1" applyBorder="1" applyAlignment="1"/>
    <xf numFmtId="0" fontId="4" fillId="0" borderId="21" xfId="0" applyFont="1" applyFill="1" applyBorder="1" applyAlignment="1">
      <alignment horizontal="left"/>
    </xf>
    <xf numFmtId="0" fontId="0" fillId="0" borderId="0" xfId="0" applyFont="1" applyAlignment="1">
      <alignment wrapText="1"/>
    </xf>
    <xf numFmtId="0" fontId="1" fillId="0" borderId="0" xfId="0" applyFont="1" applyAlignment="1">
      <alignment wrapText="1"/>
    </xf>
    <xf numFmtId="0" fontId="0" fillId="0" borderId="0" xfId="0" applyAlignment="1">
      <alignment wrapText="1"/>
    </xf>
    <xf numFmtId="0" fontId="2" fillId="4" borderId="2" xfId="0" applyFont="1" applyFill="1" applyBorder="1" applyAlignment="1">
      <alignment horizontal="right" vertical="center" wrapText="1"/>
    </xf>
    <xf numFmtId="0" fontId="0" fillId="0" borderId="4" xfId="0" applyBorder="1" applyAlignment="1">
      <alignment horizontal="right" vertical="center" wrapText="1"/>
    </xf>
    <xf numFmtId="0" fontId="2" fillId="0" borderId="17" xfId="0" applyFont="1" applyBorder="1" applyAlignment="1"/>
    <xf numFmtId="0" fontId="0" fillId="0" borderId="17" xfId="0" applyBorder="1" applyAlignment="1"/>
    <xf numFmtId="0" fontId="4" fillId="4" borderId="3" xfId="0" applyFont="1" applyFill="1" applyBorder="1" applyAlignment="1">
      <alignment horizontal="left" vertical="top" wrapText="1"/>
    </xf>
    <xf numFmtId="0" fontId="4" fillId="4" borderId="2" xfId="0" applyFont="1" applyFill="1" applyBorder="1" applyAlignment="1">
      <alignment horizontal="left" vertical="top" wrapText="1"/>
    </xf>
    <xf numFmtId="0" fontId="4" fillId="4" borderId="4" xfId="0" applyFont="1" applyFill="1" applyBorder="1" applyAlignment="1">
      <alignment horizontal="left" vertical="top" wrapText="1"/>
    </xf>
    <xf numFmtId="0" fontId="4" fillId="4" borderId="3" xfId="0" applyFont="1" applyFill="1" applyBorder="1" applyAlignment="1">
      <alignment vertical="top" wrapText="1"/>
    </xf>
    <xf numFmtId="0" fontId="4" fillId="4" borderId="2" xfId="0" applyFont="1" applyFill="1" applyBorder="1" applyAlignment="1">
      <alignment vertical="top" wrapText="1"/>
    </xf>
    <xf numFmtId="0" fontId="4" fillId="4" borderId="4" xfId="0" applyFont="1" applyFill="1" applyBorder="1" applyAlignment="1">
      <alignment vertical="top" wrapText="1"/>
    </xf>
    <xf numFmtId="0" fontId="5" fillId="0" borderId="1" xfId="0" applyFont="1" applyBorder="1" applyAlignment="1">
      <alignment horizontal="center" vertical="top" wrapText="1"/>
    </xf>
    <xf numFmtId="0" fontId="0" fillId="0" borderId="1" xfId="0" applyBorder="1" applyAlignment="1">
      <alignment horizontal="center" wrapText="1"/>
    </xf>
    <xf numFmtId="0" fontId="4" fillId="4" borderId="87" xfId="0" applyFont="1" applyFill="1" applyBorder="1" applyAlignment="1">
      <alignment horizontal="left" vertical="top" wrapText="1"/>
    </xf>
    <xf numFmtId="0" fontId="4" fillId="4" borderId="52" xfId="0" applyFont="1" applyFill="1" applyBorder="1" applyAlignment="1">
      <alignment wrapText="1"/>
    </xf>
    <xf numFmtId="0" fontId="0" fillId="4" borderId="52" xfId="0" applyFill="1" applyBorder="1" applyAlignment="1">
      <alignment wrapText="1"/>
    </xf>
    <xf numFmtId="0" fontId="0" fillId="4" borderId="55" xfId="0" applyFill="1" applyBorder="1" applyAlignment="1">
      <alignment wrapText="1"/>
    </xf>
    <xf numFmtId="0" fontId="2" fillId="0" borderId="35" xfId="0" applyFont="1" applyBorder="1" applyAlignment="1">
      <alignment horizontal="center"/>
    </xf>
    <xf numFmtId="0" fontId="0" fillId="0" borderId="34" xfId="0" applyBorder="1" applyAlignment="1">
      <alignment horizontal="center"/>
    </xf>
    <xf numFmtId="0" fontId="19" fillId="0" borderId="31" xfId="0" applyFont="1" applyBorder="1" applyAlignment="1">
      <alignment horizontal="center" wrapText="1"/>
    </xf>
    <xf numFmtId="0" fontId="47" fillId="0" borderId="32" xfId="0" applyFont="1" applyBorder="1" applyAlignment="1">
      <alignment horizontal="center" wrapText="1"/>
    </xf>
    <xf numFmtId="0" fontId="2" fillId="0" borderId="31" xfId="0" applyFont="1" applyBorder="1" applyAlignment="1">
      <alignment horizontal="center" wrapText="1"/>
    </xf>
    <xf numFmtId="0" fontId="0" fillId="0" borderId="32" xfId="0" applyBorder="1" applyAlignment="1">
      <alignment horizontal="center" wrapText="1"/>
    </xf>
    <xf numFmtId="0" fontId="11" fillId="0" borderId="28" xfId="0" applyFont="1" applyFill="1" applyBorder="1" applyAlignment="1"/>
    <xf numFmtId="0" fontId="11" fillId="0" borderId="21" xfId="0" applyFont="1" applyBorder="1" applyAlignment="1"/>
    <xf numFmtId="0" fontId="19" fillId="0" borderId="28" xfId="0" applyFont="1" applyBorder="1" applyAlignment="1">
      <alignment vertical="top" wrapText="1"/>
    </xf>
    <xf numFmtId="0" fontId="54" fillId="0" borderId="28" xfId="0" applyFont="1" applyBorder="1" applyAlignment="1">
      <alignment vertical="top" wrapText="1"/>
    </xf>
    <xf numFmtId="0" fontId="0" fillId="0" borderId="38" xfId="0" applyBorder="1" applyAlignment="1"/>
    <xf numFmtId="0" fontId="2" fillId="0" borderId="1" xfId="0" applyFont="1" applyBorder="1" applyAlignment="1">
      <alignment horizontal="center"/>
    </xf>
    <xf numFmtId="0" fontId="0" fillId="0" borderId="1" xfId="0" applyBorder="1" applyAlignment="1">
      <alignment horizontal="center"/>
    </xf>
    <xf numFmtId="0" fontId="0" fillId="0" borderId="40" xfId="0" applyBorder="1" applyAlignment="1">
      <alignment horizontal="center"/>
    </xf>
    <xf numFmtId="0" fontId="0" fillId="0" borderId="4" xfId="0" applyBorder="1" applyAlignment="1">
      <alignment horizontal="center" wrapText="1"/>
    </xf>
    <xf numFmtId="0" fontId="0" fillId="0" borderId="0" xfId="0" applyAlignment="1">
      <alignment vertical="top" wrapText="1"/>
    </xf>
    <xf numFmtId="0" fontId="0" fillId="0" borderId="7" xfId="0" applyBorder="1" applyAlignment="1">
      <alignment vertical="top" wrapText="1"/>
    </xf>
    <xf numFmtId="0" fontId="2" fillId="0" borderId="31" xfId="0" applyFont="1" applyBorder="1" applyAlignment="1">
      <alignment horizontal="center"/>
    </xf>
    <xf numFmtId="0" fontId="4" fillId="0" borderId="32" xfId="0" applyFont="1" applyBorder="1" applyAlignment="1">
      <alignment horizontal="center"/>
    </xf>
    <xf numFmtId="0" fontId="19" fillId="0" borderId="82" xfId="0" applyFont="1" applyBorder="1" applyAlignment="1">
      <alignment horizontal="center" wrapText="1"/>
    </xf>
    <xf numFmtId="0" fontId="47" fillId="0" borderId="88" xfId="0" applyFont="1" applyBorder="1" applyAlignment="1">
      <alignment horizontal="center" wrapText="1"/>
    </xf>
    <xf numFmtId="0" fontId="2" fillId="0" borderId="82" xfId="0" applyFont="1" applyBorder="1" applyAlignment="1">
      <alignment horizontal="center" wrapText="1"/>
    </xf>
    <xf numFmtId="0" fontId="0" fillId="0" borderId="88" xfId="0" applyBorder="1" applyAlignment="1">
      <alignment horizontal="center" wrapText="1"/>
    </xf>
    <xf numFmtId="0" fontId="4" fillId="0" borderId="19" xfId="0" applyFont="1" applyBorder="1" applyAlignment="1"/>
    <xf numFmtId="0" fontId="4" fillId="0" borderId="27" xfId="0" applyFont="1" applyBorder="1" applyAlignment="1"/>
    <xf numFmtId="0" fontId="2" fillId="0" borderId="28" xfId="0" applyFont="1" applyBorder="1" applyAlignment="1">
      <alignment vertical="top" wrapText="1"/>
    </xf>
    <xf numFmtId="0" fontId="3" fillId="0" borderId="28" xfId="0" applyFont="1" applyBorder="1" applyAlignment="1">
      <alignment vertical="top" wrapText="1"/>
    </xf>
    <xf numFmtId="0" fontId="2" fillId="11" borderId="31" xfId="0" applyFont="1" applyFill="1" applyBorder="1" applyAlignment="1">
      <alignment horizontal="center"/>
    </xf>
    <xf numFmtId="0" fontId="0" fillId="11" borderId="32" xfId="0" applyFill="1" applyBorder="1" applyAlignment="1">
      <alignment horizontal="center"/>
    </xf>
  </cellXfs>
  <cellStyles count="12">
    <cellStyle name="Comma" xfId="1" builtinId="3"/>
    <cellStyle name="Comma 2" xfId="5" xr:uid="{00000000-0005-0000-0000-000001000000}"/>
    <cellStyle name="Comma 3" xfId="7" xr:uid="{00000000-0005-0000-0000-000002000000}"/>
    <cellStyle name="Comma 4" xfId="8" xr:uid="{00000000-0005-0000-0000-000003000000}"/>
    <cellStyle name="Comma_DB-1-2" xfId="6" xr:uid="{00000000-0005-0000-0000-000004000000}"/>
    <cellStyle name="Currency" xfId="2" builtinId="4"/>
    <cellStyle name="Currency 2" xfId="9" xr:uid="{00000000-0005-0000-0000-000006000000}"/>
    <cellStyle name="Currency 3" xfId="10" xr:uid="{00000000-0005-0000-0000-000007000000}"/>
    <cellStyle name="Normal" xfId="0" builtinId="0"/>
    <cellStyle name="Normal 2" xfId="4" xr:uid="{00000000-0005-0000-0000-000009000000}"/>
    <cellStyle name="Normal 3" xfId="11" xr:uid="{00000000-0005-0000-0000-00000A000000}"/>
    <cellStyle name="Percent" xfId="3" builtinId="5"/>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1</xdr:col>
      <xdr:colOff>1333498</xdr:colOff>
      <xdr:row>22</xdr:row>
      <xdr:rowOff>114300</xdr:rowOff>
    </xdr:from>
    <xdr:to>
      <xdr:col>1</xdr:col>
      <xdr:colOff>5029199</xdr:colOff>
      <xdr:row>28</xdr:row>
      <xdr:rowOff>180975</xdr:rowOff>
    </xdr:to>
    <xdr:sp macro="" textlink="">
      <xdr:nvSpPr>
        <xdr:cNvPr id="2" name="Rectangle 1">
          <a:extLst>
            <a:ext uri="{FF2B5EF4-FFF2-40B4-BE49-F238E27FC236}">
              <a16:creationId xmlns:a16="http://schemas.microsoft.com/office/drawing/2014/main" id="{00000000-0008-0000-0000-000002000000}"/>
            </a:ext>
          </a:extLst>
        </xdr:cNvPr>
        <xdr:cNvSpPr/>
      </xdr:nvSpPr>
      <xdr:spPr>
        <a:xfrm>
          <a:off x="1219198" y="3838575"/>
          <a:ext cx="1" cy="1019175"/>
        </a:xfrm>
        <a:prstGeom prst="rect">
          <a:avLst/>
        </a:prstGeom>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scene3d>
            <a:camera prst="orthographicFront">
              <a:rot lat="0" lon="0" rev="0"/>
            </a:camera>
            <a:lightRig rig="contrasting" dir="t">
              <a:rot lat="0" lon="0" rev="4500000"/>
            </a:lightRig>
          </a:scene3d>
          <a:sp3d contourW="6350" prstMaterial="metal">
            <a:bevelT w="127000" h="31750" prst="relaxedInset"/>
            <a:contourClr>
              <a:schemeClr val="accent1">
                <a:shade val="75000"/>
              </a:schemeClr>
            </a:contourClr>
          </a:sp3d>
        </a:bodyPr>
        <a:lstStyle/>
        <a:p>
          <a:pPr algn="ctr"/>
          <a:r>
            <a:rPr lang="en-US" sz="1100" b="1" u="sng" cap="all" spc="0">
              <a:ln w="0"/>
              <a:solidFill>
                <a:schemeClr val="tx1"/>
              </a:solidFill>
              <a:effectLst>
                <a:reflection blurRad="12700" stA="50000" endPos="50000" dist="5000" dir="5400000" sy="-100000" rotWithShape="0"/>
              </a:effectLst>
            </a:rPr>
            <a:t>Worksheet - Acad Serv Fees Etc.</a:t>
          </a:r>
        </a:p>
        <a:p>
          <a:pPr algn="ctr"/>
          <a:endParaRPr lang="en-US" sz="1100" b="1" u="sng" cap="all" spc="0">
            <a:ln w="0"/>
            <a:solidFill>
              <a:schemeClr val="tx1"/>
            </a:solidFill>
            <a:effectLst>
              <a:reflection blurRad="12700" stA="50000" endPos="50000" dist="5000" dir="5400000" sy="-100000" rotWithShape="0"/>
            </a:effectLst>
          </a:endParaRPr>
        </a:p>
        <a:p>
          <a:pPr algn="ctr"/>
          <a:r>
            <a:rPr lang="en-US" sz="1100" b="1" u="sng" cap="all" spc="0">
              <a:ln w="0"/>
              <a:solidFill>
                <a:schemeClr val="tx1"/>
              </a:solidFill>
              <a:effectLst>
                <a:reflection blurRad="12700" stA="50000" endPos="50000" dist="5000" dir="5400000" sy="-100000" rotWithShape="0"/>
              </a:effectLst>
            </a:rPr>
            <a:t>Academic</a:t>
          </a:r>
          <a:r>
            <a:rPr lang="en-US" sz="1100" b="1" u="sng" cap="all" spc="0">
              <a:ln w="0"/>
              <a:gradFill flip="none">
                <a:gsLst>
                  <a:gs pos="0">
                    <a:schemeClr val="accent1">
                      <a:tint val="75000"/>
                      <a:shade val="75000"/>
                      <a:satMod val="170000"/>
                    </a:schemeClr>
                  </a:gs>
                  <a:gs pos="49000">
                    <a:schemeClr val="accent1">
                      <a:tint val="88000"/>
                      <a:shade val="65000"/>
                      <a:satMod val="172000"/>
                    </a:schemeClr>
                  </a:gs>
                  <a:gs pos="50000">
                    <a:schemeClr val="accent1">
                      <a:shade val="65000"/>
                      <a:satMod val="130000"/>
                    </a:schemeClr>
                  </a:gs>
                  <a:gs pos="92000">
                    <a:schemeClr val="accent1">
                      <a:shade val="50000"/>
                      <a:satMod val="120000"/>
                    </a:schemeClr>
                  </a:gs>
                  <a:gs pos="100000">
                    <a:schemeClr val="accent1">
                      <a:shade val="48000"/>
                      <a:satMod val="120000"/>
                    </a:schemeClr>
                  </a:gs>
                </a:gsLst>
                <a:lin ang="5400000"/>
              </a:gradFill>
              <a:effectLst>
                <a:reflection blurRad="12700" stA="50000" endPos="50000" dist="5000" dir="5400000" sy="-100000" rotWithShape="0"/>
              </a:effectLst>
            </a:rPr>
            <a:t> </a:t>
          </a:r>
          <a:r>
            <a:rPr lang="en-US" sz="1100" b="1" u="sng" cap="all" spc="0">
              <a:ln w="0"/>
              <a:solidFill>
                <a:sysClr val="windowText" lastClr="000000"/>
              </a:solidFill>
              <a:effectLst>
                <a:reflection blurRad="12700" stA="50000" endPos="50000" dist="5000" dir="5400000" sy="-100000" rotWithShape="0"/>
              </a:effectLst>
            </a:rPr>
            <a:t>Service</a:t>
          </a:r>
          <a:r>
            <a:rPr lang="en-US" sz="1100" b="1" u="sng" cap="all" spc="0">
              <a:ln w="0"/>
              <a:gradFill flip="none">
                <a:gsLst>
                  <a:gs pos="0">
                    <a:schemeClr val="accent1">
                      <a:tint val="75000"/>
                      <a:shade val="75000"/>
                      <a:satMod val="170000"/>
                    </a:schemeClr>
                  </a:gs>
                  <a:gs pos="49000">
                    <a:schemeClr val="accent1">
                      <a:tint val="88000"/>
                      <a:shade val="65000"/>
                      <a:satMod val="172000"/>
                    </a:schemeClr>
                  </a:gs>
                  <a:gs pos="50000">
                    <a:schemeClr val="accent1">
                      <a:shade val="65000"/>
                      <a:satMod val="130000"/>
                    </a:schemeClr>
                  </a:gs>
                  <a:gs pos="92000">
                    <a:schemeClr val="accent1">
                      <a:shade val="50000"/>
                      <a:satMod val="120000"/>
                    </a:schemeClr>
                  </a:gs>
                  <a:gs pos="100000">
                    <a:schemeClr val="accent1">
                      <a:shade val="48000"/>
                      <a:satMod val="120000"/>
                    </a:schemeClr>
                  </a:gs>
                </a:gsLst>
                <a:lin ang="5400000"/>
              </a:gradFill>
              <a:effectLst>
                <a:reflection blurRad="12700" stA="50000" endPos="50000" dist="5000" dir="5400000" sy="-100000" rotWithShape="0"/>
              </a:effectLst>
            </a:rPr>
            <a:t> </a:t>
          </a:r>
          <a:r>
            <a:rPr lang="en-US" sz="1100" b="1" u="sng" cap="all" spc="0">
              <a:ln w="0"/>
              <a:solidFill>
                <a:sysClr val="windowText" lastClr="000000"/>
              </a:solidFill>
              <a:effectLst>
                <a:reflection blurRad="12700" stA="50000" endPos="50000" dist="5000" dir="5400000" sy="-100000" rotWithShape="0"/>
              </a:effectLst>
            </a:rPr>
            <a:t>Fees</a:t>
          </a:r>
          <a:r>
            <a:rPr lang="en-US" sz="1100" b="1" u="sng" cap="all" spc="0" baseline="0">
              <a:ln w="0"/>
              <a:solidFill>
                <a:sysClr val="windowText" lastClr="000000"/>
              </a:solidFill>
              <a:effectLst>
                <a:reflection blurRad="12700" stA="50000" endPos="50000" dist="5000" dir="5400000" sy="-100000" rotWithShape="0"/>
              </a:effectLst>
            </a:rPr>
            <a:t> and Student FTE </a:t>
          </a:r>
        </a:p>
        <a:p>
          <a:pPr algn="ctr"/>
          <a:r>
            <a:rPr lang="en-US" sz="1100" b="1" u="sng" cap="all" spc="0" baseline="0">
              <a:ln w="0"/>
              <a:solidFill>
                <a:sysClr val="windowText" lastClr="000000"/>
              </a:solidFill>
              <a:effectLst>
                <a:reflection blurRad="12700" stA="50000" endPos="50000" dist="5000" dir="5400000" sy="-100000" rotWithShape="0"/>
              </a:effectLst>
            </a:rPr>
            <a:t>  </a:t>
          </a:r>
        </a:p>
        <a:p>
          <a:pPr algn="l"/>
          <a:endParaRPr lang="en-US" sz="1100" b="1" cap="all" spc="0" baseline="0">
            <a:ln w="0"/>
            <a:solidFill>
              <a:sysClr val="windowText" lastClr="000000"/>
            </a:solidFill>
            <a:effectLst>
              <a:reflection blurRad="12700" stA="50000" endPos="50000" dist="5000" dir="5400000" sy="-100000" rotWithShape="0"/>
            </a:effectLst>
          </a:endParaRPr>
        </a:p>
        <a:p>
          <a:pPr algn="ctr"/>
          <a:r>
            <a:rPr lang="en-US" sz="1100" b="1" cap="all" spc="0" baseline="0">
              <a:ln w="0"/>
              <a:solidFill>
                <a:sysClr val="windowText" lastClr="000000"/>
              </a:solidFill>
              <a:effectLst>
                <a:reflection blurRad="12700" stA="50000" endPos="50000" dist="5000" dir="5400000" sy="-100000" rotWithShape="0"/>
              </a:effectLst>
            </a:rPr>
            <a:t>Undergraduate                                       Graduate		                               </a:t>
          </a:r>
          <a:endParaRPr lang="en-US" sz="1100" b="1" cap="all" spc="0">
            <a:ln w="0"/>
            <a:solidFill>
              <a:sysClr val="windowText" lastClr="000000"/>
            </a:solidFill>
            <a:effectLst>
              <a:reflection blurRad="12700" stA="50000" endPos="50000" dist="5000" dir="5400000" sy="-100000" rotWithShape="0"/>
            </a:effectLst>
          </a:endParaRPr>
        </a:p>
      </xdr:txBody>
    </xdr:sp>
    <xdr:clientData/>
  </xdr:twoCellAnchor>
  <xdr:twoCellAnchor>
    <xdr:from>
      <xdr:col>1</xdr:col>
      <xdr:colOff>1428750</xdr:colOff>
      <xdr:row>32</xdr:row>
      <xdr:rowOff>19050</xdr:rowOff>
    </xdr:from>
    <xdr:to>
      <xdr:col>1</xdr:col>
      <xdr:colOff>3467099</xdr:colOff>
      <xdr:row>35</xdr:row>
      <xdr:rowOff>180975</xdr:rowOff>
    </xdr:to>
    <xdr:sp macro="" textlink="">
      <xdr:nvSpPr>
        <xdr:cNvPr id="3" name="Rectangle 2">
          <a:extLst>
            <a:ext uri="{FF2B5EF4-FFF2-40B4-BE49-F238E27FC236}">
              <a16:creationId xmlns:a16="http://schemas.microsoft.com/office/drawing/2014/main" id="{00000000-0008-0000-0000-000003000000}"/>
            </a:ext>
          </a:extLst>
        </xdr:cNvPr>
        <xdr:cNvSpPr/>
      </xdr:nvSpPr>
      <xdr:spPr>
        <a:xfrm>
          <a:off x="1704975" y="10506075"/>
          <a:ext cx="2038349" cy="733425"/>
        </a:xfrm>
        <a:prstGeom prst="rect">
          <a:avLst/>
        </a:prstGeom>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ctr"/>
          <a:r>
            <a:rPr lang="en-US" sz="1100" b="1">
              <a:solidFill>
                <a:sysClr val="windowText" lastClr="000000"/>
              </a:solidFill>
            </a:rPr>
            <a:t>Special Under-Grad 1</a:t>
          </a:r>
        </a:p>
        <a:p>
          <a:pPr algn="ctr"/>
          <a:endParaRPr lang="en-US" sz="1100" b="1">
            <a:solidFill>
              <a:sysClr val="windowText" lastClr="000000"/>
            </a:solidFill>
          </a:endParaRPr>
        </a:p>
        <a:p>
          <a:pPr algn="ctr"/>
          <a:r>
            <a:rPr lang="en-US" sz="1100" b="1">
              <a:solidFill>
                <a:sysClr val="windowText" lastClr="000000"/>
              </a:solidFill>
            </a:rPr>
            <a:t>Prog 1   Prog 2   Prog</a:t>
          </a:r>
          <a:r>
            <a:rPr lang="en-US" sz="1100" b="1" baseline="0">
              <a:solidFill>
                <a:sysClr val="windowText" lastClr="000000"/>
              </a:solidFill>
            </a:rPr>
            <a:t> 3   Prog 4</a:t>
          </a:r>
          <a:endParaRPr lang="en-US" sz="1100" b="1">
            <a:solidFill>
              <a:sysClr val="windowText" lastClr="000000"/>
            </a:solidFill>
          </a:endParaRPr>
        </a:p>
      </xdr:txBody>
    </xdr:sp>
    <xdr:clientData/>
  </xdr:twoCellAnchor>
  <xdr:twoCellAnchor>
    <xdr:from>
      <xdr:col>1</xdr:col>
      <xdr:colOff>1914525</xdr:colOff>
      <xdr:row>25</xdr:row>
      <xdr:rowOff>76200</xdr:rowOff>
    </xdr:from>
    <xdr:to>
      <xdr:col>1</xdr:col>
      <xdr:colOff>3190875</xdr:colOff>
      <xdr:row>27</xdr:row>
      <xdr:rowOff>95250</xdr:rowOff>
    </xdr:to>
    <xdr:cxnSp macro="">
      <xdr:nvCxnSpPr>
        <xdr:cNvPr id="4" name="Straight Arrow Connector 3">
          <a:extLst>
            <a:ext uri="{FF2B5EF4-FFF2-40B4-BE49-F238E27FC236}">
              <a16:creationId xmlns:a16="http://schemas.microsoft.com/office/drawing/2014/main" id="{00000000-0008-0000-0000-000004000000}"/>
            </a:ext>
          </a:extLst>
        </xdr:cNvPr>
        <xdr:cNvCxnSpPr/>
      </xdr:nvCxnSpPr>
      <xdr:spPr>
        <a:xfrm flipH="1">
          <a:off x="2190750" y="9229725"/>
          <a:ext cx="1276350" cy="40005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3248025</xdr:colOff>
      <xdr:row>25</xdr:row>
      <xdr:rowOff>57150</xdr:rowOff>
    </xdr:from>
    <xdr:to>
      <xdr:col>1</xdr:col>
      <xdr:colOff>4257675</xdr:colOff>
      <xdr:row>27</xdr:row>
      <xdr:rowOff>76200</xdr:rowOff>
    </xdr:to>
    <xdr:cxnSp macro="">
      <xdr:nvCxnSpPr>
        <xdr:cNvPr id="5" name="Straight Arrow Connector 4">
          <a:extLst>
            <a:ext uri="{FF2B5EF4-FFF2-40B4-BE49-F238E27FC236}">
              <a16:creationId xmlns:a16="http://schemas.microsoft.com/office/drawing/2014/main" id="{00000000-0008-0000-0000-000005000000}"/>
            </a:ext>
          </a:extLst>
        </xdr:cNvPr>
        <xdr:cNvCxnSpPr/>
      </xdr:nvCxnSpPr>
      <xdr:spPr>
        <a:xfrm>
          <a:off x="3524250" y="9210675"/>
          <a:ext cx="1009650" cy="40005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2828925</xdr:colOff>
      <xdr:row>24</xdr:row>
      <xdr:rowOff>104775</xdr:rowOff>
    </xdr:from>
    <xdr:to>
      <xdr:col>1</xdr:col>
      <xdr:colOff>3228976</xdr:colOff>
      <xdr:row>32</xdr:row>
      <xdr:rowOff>0</xdr:rowOff>
    </xdr:to>
    <xdr:cxnSp macro="">
      <xdr:nvCxnSpPr>
        <xdr:cNvPr id="6" name="Straight Arrow Connector 5">
          <a:extLst>
            <a:ext uri="{FF2B5EF4-FFF2-40B4-BE49-F238E27FC236}">
              <a16:creationId xmlns:a16="http://schemas.microsoft.com/office/drawing/2014/main" id="{00000000-0008-0000-0000-000006000000}"/>
            </a:ext>
          </a:extLst>
        </xdr:cNvPr>
        <xdr:cNvCxnSpPr/>
      </xdr:nvCxnSpPr>
      <xdr:spPr>
        <a:xfrm flipH="1">
          <a:off x="3105150" y="9067800"/>
          <a:ext cx="400051" cy="14192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1419225</xdr:colOff>
      <xdr:row>38</xdr:row>
      <xdr:rowOff>9526</xdr:rowOff>
    </xdr:from>
    <xdr:to>
      <xdr:col>1</xdr:col>
      <xdr:colOff>3400425</xdr:colOff>
      <xdr:row>42</xdr:row>
      <xdr:rowOff>19050</xdr:rowOff>
    </xdr:to>
    <xdr:sp macro="" textlink="">
      <xdr:nvSpPr>
        <xdr:cNvPr id="7" name="Rectangle 6">
          <a:extLst>
            <a:ext uri="{FF2B5EF4-FFF2-40B4-BE49-F238E27FC236}">
              <a16:creationId xmlns:a16="http://schemas.microsoft.com/office/drawing/2014/main" id="{00000000-0008-0000-0000-000007000000}"/>
            </a:ext>
          </a:extLst>
        </xdr:cNvPr>
        <xdr:cNvSpPr/>
      </xdr:nvSpPr>
      <xdr:spPr>
        <a:xfrm>
          <a:off x="1695450" y="11639551"/>
          <a:ext cx="1981200" cy="771524"/>
        </a:xfrm>
        <a:prstGeom prst="rect">
          <a:avLst/>
        </a:prstGeom>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ctr"/>
          <a:r>
            <a:rPr lang="en-US" sz="1100" b="1">
              <a:solidFill>
                <a:sysClr val="windowText" lastClr="000000"/>
              </a:solidFill>
            </a:rPr>
            <a:t>Special Under-Grad 2</a:t>
          </a:r>
        </a:p>
        <a:p>
          <a:pPr algn="ctr"/>
          <a:endParaRPr lang="en-US" sz="1100" b="1">
            <a:solidFill>
              <a:sysClr val="windowText" lastClr="000000"/>
            </a:solidFill>
          </a:endParaRPr>
        </a:p>
        <a:p>
          <a:pPr algn="ctr"/>
          <a:r>
            <a:rPr lang="en-US" sz="1100" b="1">
              <a:solidFill>
                <a:sysClr val="windowText" lastClr="000000"/>
              </a:solidFill>
            </a:rPr>
            <a:t>Prog 5   Prog 6   Prog</a:t>
          </a:r>
          <a:r>
            <a:rPr lang="en-US" sz="1100" b="1" baseline="0">
              <a:solidFill>
                <a:sysClr val="windowText" lastClr="000000"/>
              </a:solidFill>
            </a:rPr>
            <a:t> 7   Prog 8</a:t>
          </a:r>
          <a:endParaRPr lang="en-US" sz="1100" b="1">
            <a:solidFill>
              <a:sysClr val="windowText" lastClr="000000"/>
            </a:solidFill>
          </a:endParaRPr>
        </a:p>
      </xdr:txBody>
    </xdr:sp>
    <xdr:clientData/>
  </xdr:twoCellAnchor>
  <xdr:twoCellAnchor>
    <xdr:from>
      <xdr:col>1</xdr:col>
      <xdr:colOff>3800475</xdr:colOff>
      <xdr:row>32</xdr:row>
      <xdr:rowOff>9525</xdr:rowOff>
    </xdr:from>
    <xdr:to>
      <xdr:col>1</xdr:col>
      <xdr:colOff>5648325</xdr:colOff>
      <xdr:row>36</xdr:row>
      <xdr:rowOff>9525</xdr:rowOff>
    </xdr:to>
    <xdr:sp macro="" textlink="">
      <xdr:nvSpPr>
        <xdr:cNvPr id="8" name="Rectangle 7">
          <a:extLst>
            <a:ext uri="{FF2B5EF4-FFF2-40B4-BE49-F238E27FC236}">
              <a16:creationId xmlns:a16="http://schemas.microsoft.com/office/drawing/2014/main" id="{00000000-0008-0000-0000-000008000000}"/>
            </a:ext>
          </a:extLst>
        </xdr:cNvPr>
        <xdr:cNvSpPr/>
      </xdr:nvSpPr>
      <xdr:spPr>
        <a:xfrm>
          <a:off x="4076700" y="10496550"/>
          <a:ext cx="1847850" cy="762000"/>
        </a:xfrm>
        <a:prstGeom prst="rect">
          <a:avLst/>
        </a:prstGeom>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ctr"/>
          <a:r>
            <a:rPr lang="en-US" sz="1100" b="1">
              <a:solidFill>
                <a:sysClr val="windowText" lastClr="000000"/>
              </a:solidFill>
            </a:rPr>
            <a:t>Professional-1</a:t>
          </a:r>
        </a:p>
        <a:p>
          <a:pPr algn="ctr"/>
          <a:endParaRPr lang="en-US" sz="1100" b="1">
            <a:solidFill>
              <a:sysClr val="windowText" lastClr="000000"/>
            </a:solidFill>
          </a:endParaRPr>
        </a:p>
        <a:p>
          <a:pPr algn="ctr"/>
          <a:r>
            <a:rPr lang="en-US" sz="1100" b="1">
              <a:solidFill>
                <a:sysClr val="windowText" lastClr="000000"/>
              </a:solidFill>
            </a:rPr>
            <a:t>Prog 1   Prog 2   Prog</a:t>
          </a:r>
          <a:r>
            <a:rPr lang="en-US" sz="1100" b="1" baseline="0">
              <a:solidFill>
                <a:sysClr val="windowText" lastClr="000000"/>
              </a:solidFill>
            </a:rPr>
            <a:t> 3   </a:t>
          </a:r>
          <a:endParaRPr lang="en-US" sz="1100" b="1">
            <a:solidFill>
              <a:sysClr val="windowText" lastClr="000000"/>
            </a:solidFill>
          </a:endParaRPr>
        </a:p>
      </xdr:txBody>
    </xdr:sp>
    <xdr:clientData/>
  </xdr:twoCellAnchor>
  <xdr:twoCellAnchor>
    <xdr:from>
      <xdr:col>1</xdr:col>
      <xdr:colOff>3810000</xdr:colOff>
      <xdr:row>38</xdr:row>
      <xdr:rowOff>19050</xdr:rowOff>
    </xdr:from>
    <xdr:to>
      <xdr:col>1</xdr:col>
      <xdr:colOff>5657850</xdr:colOff>
      <xdr:row>41</xdr:row>
      <xdr:rowOff>152400</xdr:rowOff>
    </xdr:to>
    <xdr:sp macro="" textlink="">
      <xdr:nvSpPr>
        <xdr:cNvPr id="9" name="Rectangle 8">
          <a:extLst>
            <a:ext uri="{FF2B5EF4-FFF2-40B4-BE49-F238E27FC236}">
              <a16:creationId xmlns:a16="http://schemas.microsoft.com/office/drawing/2014/main" id="{00000000-0008-0000-0000-000009000000}"/>
            </a:ext>
          </a:extLst>
        </xdr:cNvPr>
        <xdr:cNvSpPr/>
      </xdr:nvSpPr>
      <xdr:spPr>
        <a:xfrm>
          <a:off x="4086225" y="11649075"/>
          <a:ext cx="1847850" cy="704850"/>
        </a:xfrm>
        <a:prstGeom prst="rect">
          <a:avLst/>
        </a:prstGeom>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ctr"/>
          <a:r>
            <a:rPr lang="en-US" sz="1100" b="1">
              <a:solidFill>
                <a:sysClr val="windowText" lastClr="000000"/>
              </a:solidFill>
            </a:rPr>
            <a:t>Professional-2</a:t>
          </a:r>
        </a:p>
        <a:p>
          <a:pPr algn="ctr"/>
          <a:endParaRPr lang="en-US" sz="1100" b="1">
            <a:solidFill>
              <a:sysClr val="windowText" lastClr="000000"/>
            </a:solidFill>
          </a:endParaRPr>
        </a:p>
        <a:p>
          <a:pPr algn="ctr"/>
          <a:r>
            <a:rPr lang="en-US" sz="1100" b="1">
              <a:solidFill>
                <a:sysClr val="windowText" lastClr="000000"/>
              </a:solidFill>
            </a:rPr>
            <a:t>Prog 4   Prog 5   Prog</a:t>
          </a:r>
          <a:r>
            <a:rPr lang="en-US" sz="1100" b="1" baseline="0">
              <a:solidFill>
                <a:sysClr val="windowText" lastClr="000000"/>
              </a:solidFill>
            </a:rPr>
            <a:t> 6</a:t>
          </a:r>
          <a:endParaRPr lang="en-US" sz="1100" b="1">
            <a:solidFill>
              <a:sysClr val="windowText" lastClr="000000"/>
            </a:solidFill>
          </a:endParaRPr>
        </a:p>
      </xdr:txBody>
    </xdr:sp>
    <xdr:clientData/>
  </xdr:twoCellAnchor>
  <xdr:twoCellAnchor>
    <xdr:from>
      <xdr:col>1</xdr:col>
      <xdr:colOff>3838575</xdr:colOff>
      <xdr:row>44</xdr:row>
      <xdr:rowOff>9526</xdr:rowOff>
    </xdr:from>
    <xdr:to>
      <xdr:col>1</xdr:col>
      <xdr:colOff>5705475</xdr:colOff>
      <xdr:row>47</xdr:row>
      <xdr:rowOff>161926</xdr:rowOff>
    </xdr:to>
    <xdr:sp macro="" textlink="">
      <xdr:nvSpPr>
        <xdr:cNvPr id="10" name="Rectangle 9">
          <a:extLst>
            <a:ext uri="{FF2B5EF4-FFF2-40B4-BE49-F238E27FC236}">
              <a16:creationId xmlns:a16="http://schemas.microsoft.com/office/drawing/2014/main" id="{00000000-0008-0000-0000-00000A000000}"/>
            </a:ext>
          </a:extLst>
        </xdr:cNvPr>
        <xdr:cNvSpPr/>
      </xdr:nvSpPr>
      <xdr:spPr>
        <a:xfrm>
          <a:off x="4114800" y="12782551"/>
          <a:ext cx="1866900" cy="723900"/>
        </a:xfrm>
        <a:prstGeom prst="rect">
          <a:avLst/>
        </a:prstGeom>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ctr"/>
          <a:r>
            <a:rPr lang="en-US" sz="1100" b="1">
              <a:solidFill>
                <a:sysClr val="windowText" lastClr="000000"/>
              </a:solidFill>
            </a:rPr>
            <a:t>Professional-3 etc</a:t>
          </a:r>
        </a:p>
        <a:p>
          <a:pPr algn="ctr"/>
          <a:endParaRPr lang="en-US" sz="1100" b="1">
            <a:solidFill>
              <a:sysClr val="windowText" lastClr="000000"/>
            </a:solidFill>
          </a:endParaRPr>
        </a:p>
        <a:p>
          <a:pPr algn="ctr"/>
          <a:r>
            <a:rPr lang="en-US" sz="1100" b="1">
              <a:solidFill>
                <a:sysClr val="windowText" lastClr="000000"/>
              </a:solidFill>
            </a:rPr>
            <a:t>Prog 7   Prog 8   Prog</a:t>
          </a:r>
          <a:r>
            <a:rPr lang="en-US" sz="1100" b="1" baseline="0">
              <a:solidFill>
                <a:sysClr val="windowText" lastClr="000000"/>
              </a:solidFill>
            </a:rPr>
            <a:t> 9</a:t>
          </a:r>
          <a:endParaRPr lang="en-US" sz="1100" b="1">
            <a:solidFill>
              <a:sysClr val="windowText" lastClr="000000"/>
            </a:solidFill>
          </a:endParaRPr>
        </a:p>
      </xdr:txBody>
    </xdr:sp>
    <xdr:clientData/>
  </xdr:twoCellAnchor>
  <xdr:twoCellAnchor>
    <xdr:from>
      <xdr:col>1</xdr:col>
      <xdr:colOff>3209925</xdr:colOff>
      <xdr:row>25</xdr:row>
      <xdr:rowOff>57150</xdr:rowOff>
    </xdr:from>
    <xdr:to>
      <xdr:col>1</xdr:col>
      <xdr:colOff>4514850</xdr:colOff>
      <xdr:row>32</xdr:row>
      <xdr:rowOff>9525</xdr:rowOff>
    </xdr:to>
    <xdr:cxnSp macro="">
      <xdr:nvCxnSpPr>
        <xdr:cNvPr id="11" name="Straight Arrow Connector 10">
          <a:extLst>
            <a:ext uri="{FF2B5EF4-FFF2-40B4-BE49-F238E27FC236}">
              <a16:creationId xmlns:a16="http://schemas.microsoft.com/office/drawing/2014/main" id="{00000000-0008-0000-0000-00000B000000}"/>
            </a:ext>
          </a:extLst>
        </xdr:cNvPr>
        <xdr:cNvCxnSpPr/>
      </xdr:nvCxnSpPr>
      <xdr:spPr>
        <a:xfrm>
          <a:off x="3486150" y="9210675"/>
          <a:ext cx="1304925" cy="128587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4924425</xdr:colOff>
      <xdr:row>35</xdr:row>
      <xdr:rowOff>180975</xdr:rowOff>
    </xdr:from>
    <xdr:to>
      <xdr:col>1</xdr:col>
      <xdr:colOff>4933950</xdr:colOff>
      <xdr:row>38</xdr:row>
      <xdr:rowOff>19050</xdr:rowOff>
    </xdr:to>
    <xdr:cxnSp macro="">
      <xdr:nvCxnSpPr>
        <xdr:cNvPr id="12" name="Straight Arrow Connector 11">
          <a:extLst>
            <a:ext uri="{FF2B5EF4-FFF2-40B4-BE49-F238E27FC236}">
              <a16:creationId xmlns:a16="http://schemas.microsoft.com/office/drawing/2014/main" id="{00000000-0008-0000-0000-00000C000000}"/>
            </a:ext>
          </a:extLst>
        </xdr:cNvPr>
        <xdr:cNvCxnSpPr/>
      </xdr:nvCxnSpPr>
      <xdr:spPr>
        <a:xfrm flipH="1">
          <a:off x="1219200" y="5991225"/>
          <a:ext cx="0" cy="34290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4933950</xdr:colOff>
      <xdr:row>41</xdr:row>
      <xdr:rowOff>142875</xdr:rowOff>
    </xdr:from>
    <xdr:to>
      <xdr:col>1</xdr:col>
      <xdr:colOff>4933950</xdr:colOff>
      <xdr:row>44</xdr:row>
      <xdr:rowOff>19050</xdr:rowOff>
    </xdr:to>
    <xdr:cxnSp macro="">
      <xdr:nvCxnSpPr>
        <xdr:cNvPr id="13" name="Straight Arrow Connector 12">
          <a:extLst>
            <a:ext uri="{FF2B5EF4-FFF2-40B4-BE49-F238E27FC236}">
              <a16:creationId xmlns:a16="http://schemas.microsoft.com/office/drawing/2014/main" id="{00000000-0008-0000-0000-00000D000000}"/>
            </a:ext>
          </a:extLst>
        </xdr:cNvPr>
        <xdr:cNvCxnSpPr/>
      </xdr:nvCxnSpPr>
      <xdr:spPr>
        <a:xfrm>
          <a:off x="1219200" y="6943725"/>
          <a:ext cx="0" cy="36195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2800351</xdr:colOff>
      <xdr:row>36</xdr:row>
      <xdr:rowOff>19050</xdr:rowOff>
    </xdr:from>
    <xdr:to>
      <xdr:col>1</xdr:col>
      <xdr:colOff>2809875</xdr:colOff>
      <xdr:row>37</xdr:row>
      <xdr:rowOff>180975</xdr:rowOff>
    </xdr:to>
    <xdr:cxnSp macro="">
      <xdr:nvCxnSpPr>
        <xdr:cNvPr id="19" name="Straight Arrow Connector 18">
          <a:extLst>
            <a:ext uri="{FF2B5EF4-FFF2-40B4-BE49-F238E27FC236}">
              <a16:creationId xmlns:a16="http://schemas.microsoft.com/office/drawing/2014/main" id="{00000000-0008-0000-0000-000013000000}"/>
            </a:ext>
          </a:extLst>
        </xdr:cNvPr>
        <xdr:cNvCxnSpPr/>
      </xdr:nvCxnSpPr>
      <xdr:spPr>
        <a:xfrm>
          <a:off x="3076576" y="11268075"/>
          <a:ext cx="9524" cy="3524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1333498</xdr:colOff>
      <xdr:row>23</xdr:row>
      <xdr:rowOff>114300</xdr:rowOff>
    </xdr:from>
    <xdr:to>
      <xdr:col>1</xdr:col>
      <xdr:colOff>5029199</xdr:colOff>
      <xdr:row>29</xdr:row>
      <xdr:rowOff>180975</xdr:rowOff>
    </xdr:to>
    <xdr:sp macro="" textlink="">
      <xdr:nvSpPr>
        <xdr:cNvPr id="2" name="Rectangle 1">
          <a:extLst>
            <a:ext uri="{FF2B5EF4-FFF2-40B4-BE49-F238E27FC236}">
              <a16:creationId xmlns:a16="http://schemas.microsoft.com/office/drawing/2014/main" id="{00000000-0008-0000-0100-000002000000}"/>
            </a:ext>
          </a:extLst>
        </xdr:cNvPr>
        <xdr:cNvSpPr/>
      </xdr:nvSpPr>
      <xdr:spPr>
        <a:xfrm>
          <a:off x="1943098" y="8839200"/>
          <a:ext cx="3695701" cy="1209675"/>
        </a:xfrm>
        <a:prstGeom prst="rect">
          <a:avLst/>
        </a:prstGeom>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scene3d>
            <a:camera prst="orthographicFront">
              <a:rot lat="0" lon="0" rev="0"/>
            </a:camera>
            <a:lightRig rig="contrasting" dir="t">
              <a:rot lat="0" lon="0" rev="4500000"/>
            </a:lightRig>
          </a:scene3d>
          <a:sp3d contourW="6350" prstMaterial="metal">
            <a:bevelT w="127000" h="31750" prst="relaxedInset"/>
            <a:contourClr>
              <a:schemeClr val="accent1">
                <a:shade val="75000"/>
              </a:schemeClr>
            </a:contourClr>
          </a:sp3d>
        </a:bodyPr>
        <a:lstStyle/>
        <a:p>
          <a:pPr algn="ctr"/>
          <a:r>
            <a:rPr lang="en-US" sz="1100" b="1" u="sng" cap="all" spc="0">
              <a:ln w="0"/>
              <a:solidFill>
                <a:schemeClr val="tx1"/>
              </a:solidFill>
              <a:effectLst>
                <a:reflection blurRad="12700" stA="50000" endPos="50000" dist="5000" dir="5400000" sy="-100000" rotWithShape="0"/>
              </a:effectLst>
            </a:rPr>
            <a:t>Worksheet - Acad Serv Fees Etc.</a:t>
          </a:r>
        </a:p>
        <a:p>
          <a:pPr algn="ctr"/>
          <a:endParaRPr lang="en-US" sz="1100" b="1" u="sng" cap="all" spc="0">
            <a:ln w="0"/>
            <a:solidFill>
              <a:schemeClr val="tx1"/>
            </a:solidFill>
            <a:effectLst>
              <a:reflection blurRad="12700" stA="50000" endPos="50000" dist="5000" dir="5400000" sy="-100000" rotWithShape="0"/>
            </a:effectLst>
          </a:endParaRPr>
        </a:p>
        <a:p>
          <a:pPr algn="ctr"/>
          <a:r>
            <a:rPr lang="en-US" sz="1100" b="1" u="sng" cap="all" spc="0">
              <a:ln w="0"/>
              <a:solidFill>
                <a:schemeClr val="tx1"/>
              </a:solidFill>
              <a:effectLst>
                <a:reflection blurRad="12700" stA="50000" endPos="50000" dist="5000" dir="5400000" sy="-100000" rotWithShape="0"/>
              </a:effectLst>
            </a:rPr>
            <a:t>Academic</a:t>
          </a:r>
          <a:r>
            <a:rPr lang="en-US" sz="1100" b="1" u="sng" cap="all" spc="0">
              <a:ln w="0"/>
              <a:gradFill flip="none">
                <a:gsLst>
                  <a:gs pos="0">
                    <a:schemeClr val="accent1">
                      <a:tint val="75000"/>
                      <a:shade val="75000"/>
                      <a:satMod val="170000"/>
                    </a:schemeClr>
                  </a:gs>
                  <a:gs pos="49000">
                    <a:schemeClr val="accent1">
                      <a:tint val="88000"/>
                      <a:shade val="65000"/>
                      <a:satMod val="172000"/>
                    </a:schemeClr>
                  </a:gs>
                  <a:gs pos="50000">
                    <a:schemeClr val="accent1">
                      <a:shade val="65000"/>
                      <a:satMod val="130000"/>
                    </a:schemeClr>
                  </a:gs>
                  <a:gs pos="92000">
                    <a:schemeClr val="accent1">
                      <a:shade val="50000"/>
                      <a:satMod val="120000"/>
                    </a:schemeClr>
                  </a:gs>
                  <a:gs pos="100000">
                    <a:schemeClr val="accent1">
                      <a:shade val="48000"/>
                      <a:satMod val="120000"/>
                    </a:schemeClr>
                  </a:gs>
                </a:gsLst>
                <a:lin ang="5400000"/>
              </a:gradFill>
              <a:effectLst>
                <a:reflection blurRad="12700" stA="50000" endPos="50000" dist="5000" dir="5400000" sy="-100000" rotWithShape="0"/>
              </a:effectLst>
            </a:rPr>
            <a:t> </a:t>
          </a:r>
          <a:r>
            <a:rPr lang="en-US" sz="1100" b="1" u="sng" cap="all" spc="0">
              <a:ln w="0"/>
              <a:solidFill>
                <a:sysClr val="windowText" lastClr="000000"/>
              </a:solidFill>
              <a:effectLst>
                <a:reflection blurRad="12700" stA="50000" endPos="50000" dist="5000" dir="5400000" sy="-100000" rotWithShape="0"/>
              </a:effectLst>
            </a:rPr>
            <a:t>Service</a:t>
          </a:r>
          <a:r>
            <a:rPr lang="en-US" sz="1100" b="1" u="sng" cap="all" spc="0">
              <a:ln w="0"/>
              <a:gradFill flip="none">
                <a:gsLst>
                  <a:gs pos="0">
                    <a:schemeClr val="accent1">
                      <a:tint val="75000"/>
                      <a:shade val="75000"/>
                      <a:satMod val="170000"/>
                    </a:schemeClr>
                  </a:gs>
                  <a:gs pos="49000">
                    <a:schemeClr val="accent1">
                      <a:tint val="88000"/>
                      <a:shade val="65000"/>
                      <a:satMod val="172000"/>
                    </a:schemeClr>
                  </a:gs>
                  <a:gs pos="50000">
                    <a:schemeClr val="accent1">
                      <a:shade val="65000"/>
                      <a:satMod val="130000"/>
                    </a:schemeClr>
                  </a:gs>
                  <a:gs pos="92000">
                    <a:schemeClr val="accent1">
                      <a:shade val="50000"/>
                      <a:satMod val="120000"/>
                    </a:schemeClr>
                  </a:gs>
                  <a:gs pos="100000">
                    <a:schemeClr val="accent1">
                      <a:shade val="48000"/>
                      <a:satMod val="120000"/>
                    </a:schemeClr>
                  </a:gs>
                </a:gsLst>
                <a:lin ang="5400000"/>
              </a:gradFill>
              <a:effectLst>
                <a:reflection blurRad="12700" stA="50000" endPos="50000" dist="5000" dir="5400000" sy="-100000" rotWithShape="0"/>
              </a:effectLst>
            </a:rPr>
            <a:t> </a:t>
          </a:r>
          <a:r>
            <a:rPr lang="en-US" sz="1100" b="1" u="sng" cap="all" spc="0">
              <a:ln w="0"/>
              <a:solidFill>
                <a:sysClr val="windowText" lastClr="000000"/>
              </a:solidFill>
              <a:effectLst>
                <a:reflection blurRad="12700" stA="50000" endPos="50000" dist="5000" dir="5400000" sy="-100000" rotWithShape="0"/>
              </a:effectLst>
            </a:rPr>
            <a:t>Fees</a:t>
          </a:r>
          <a:r>
            <a:rPr lang="en-US" sz="1100" b="1" u="sng" cap="all" spc="0" baseline="0">
              <a:ln w="0"/>
              <a:solidFill>
                <a:sysClr val="windowText" lastClr="000000"/>
              </a:solidFill>
              <a:effectLst>
                <a:reflection blurRad="12700" stA="50000" endPos="50000" dist="5000" dir="5400000" sy="-100000" rotWithShape="0"/>
              </a:effectLst>
            </a:rPr>
            <a:t> and Student FTE </a:t>
          </a:r>
        </a:p>
        <a:p>
          <a:pPr algn="ctr"/>
          <a:r>
            <a:rPr lang="en-US" sz="1100" b="1" u="sng" cap="all" spc="0" baseline="0">
              <a:ln w="0"/>
              <a:solidFill>
                <a:sysClr val="windowText" lastClr="000000"/>
              </a:solidFill>
              <a:effectLst>
                <a:reflection blurRad="12700" stA="50000" endPos="50000" dist="5000" dir="5400000" sy="-100000" rotWithShape="0"/>
              </a:effectLst>
            </a:rPr>
            <a:t>  </a:t>
          </a:r>
        </a:p>
        <a:p>
          <a:pPr algn="l"/>
          <a:endParaRPr lang="en-US" sz="1100" b="1" cap="all" spc="0" baseline="0">
            <a:ln w="0"/>
            <a:solidFill>
              <a:sysClr val="windowText" lastClr="000000"/>
            </a:solidFill>
            <a:effectLst>
              <a:reflection blurRad="12700" stA="50000" endPos="50000" dist="5000" dir="5400000" sy="-100000" rotWithShape="0"/>
            </a:effectLst>
          </a:endParaRPr>
        </a:p>
        <a:p>
          <a:pPr algn="ctr"/>
          <a:r>
            <a:rPr lang="en-US" sz="1100" b="1" cap="all" spc="0" baseline="0">
              <a:ln w="0"/>
              <a:solidFill>
                <a:sysClr val="windowText" lastClr="000000"/>
              </a:solidFill>
              <a:effectLst>
                <a:reflection blurRad="12700" stA="50000" endPos="50000" dist="5000" dir="5400000" sy="-100000" rotWithShape="0"/>
              </a:effectLst>
            </a:rPr>
            <a:t>Undergraduate                                       Graduate		                               </a:t>
          </a:r>
          <a:endParaRPr lang="en-US" sz="1100" b="1" cap="all" spc="0">
            <a:ln w="0"/>
            <a:solidFill>
              <a:sysClr val="windowText" lastClr="000000"/>
            </a:solidFill>
            <a:effectLst>
              <a:reflection blurRad="12700" stA="50000" endPos="50000" dist="5000" dir="5400000" sy="-100000" rotWithShape="0"/>
            </a:effectLst>
          </a:endParaRPr>
        </a:p>
      </xdr:txBody>
    </xdr:sp>
    <xdr:clientData/>
  </xdr:twoCellAnchor>
  <xdr:twoCellAnchor>
    <xdr:from>
      <xdr:col>1</xdr:col>
      <xdr:colOff>1295399</xdr:colOff>
      <xdr:row>33</xdr:row>
      <xdr:rowOff>19050</xdr:rowOff>
    </xdr:from>
    <xdr:to>
      <xdr:col>1</xdr:col>
      <xdr:colOff>3248024</xdr:colOff>
      <xdr:row>36</xdr:row>
      <xdr:rowOff>180975</xdr:rowOff>
    </xdr:to>
    <xdr:sp macro="" textlink="">
      <xdr:nvSpPr>
        <xdr:cNvPr id="3" name="Rectangle 2">
          <a:extLst>
            <a:ext uri="{FF2B5EF4-FFF2-40B4-BE49-F238E27FC236}">
              <a16:creationId xmlns:a16="http://schemas.microsoft.com/office/drawing/2014/main" id="{00000000-0008-0000-0100-000003000000}"/>
            </a:ext>
          </a:extLst>
        </xdr:cNvPr>
        <xdr:cNvSpPr/>
      </xdr:nvSpPr>
      <xdr:spPr>
        <a:xfrm>
          <a:off x="1571624" y="10506075"/>
          <a:ext cx="1952625" cy="733425"/>
        </a:xfrm>
        <a:prstGeom prst="rect">
          <a:avLst/>
        </a:prstGeom>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ctr"/>
          <a:r>
            <a:rPr lang="en-US" sz="1100" b="1">
              <a:solidFill>
                <a:sysClr val="windowText" lastClr="000000"/>
              </a:solidFill>
            </a:rPr>
            <a:t>2014 Special Under-Grad 1</a:t>
          </a:r>
        </a:p>
        <a:p>
          <a:pPr algn="ctr"/>
          <a:endParaRPr lang="en-US" sz="1100" b="1">
            <a:solidFill>
              <a:sysClr val="windowText" lastClr="000000"/>
            </a:solidFill>
          </a:endParaRPr>
        </a:p>
        <a:p>
          <a:pPr algn="ctr"/>
          <a:r>
            <a:rPr lang="en-US" sz="1100" b="1">
              <a:solidFill>
                <a:sysClr val="windowText" lastClr="000000"/>
              </a:solidFill>
            </a:rPr>
            <a:t>Prog 1   Prog 2   Prog</a:t>
          </a:r>
          <a:r>
            <a:rPr lang="en-US" sz="1100" b="1" baseline="0">
              <a:solidFill>
                <a:sysClr val="windowText" lastClr="000000"/>
              </a:solidFill>
            </a:rPr>
            <a:t> 3   Prog 4</a:t>
          </a:r>
          <a:endParaRPr lang="en-US" sz="1100" b="1">
            <a:solidFill>
              <a:sysClr val="windowText" lastClr="000000"/>
            </a:solidFill>
          </a:endParaRPr>
        </a:p>
      </xdr:txBody>
    </xdr:sp>
    <xdr:clientData/>
  </xdr:twoCellAnchor>
  <xdr:twoCellAnchor>
    <xdr:from>
      <xdr:col>1</xdr:col>
      <xdr:colOff>1781175</xdr:colOff>
      <xdr:row>26</xdr:row>
      <xdr:rowOff>133350</xdr:rowOff>
    </xdr:from>
    <xdr:to>
      <xdr:col>1</xdr:col>
      <xdr:colOff>2171702</xdr:colOff>
      <xdr:row>28</xdr:row>
      <xdr:rowOff>57150</xdr:rowOff>
    </xdr:to>
    <xdr:cxnSp macro="">
      <xdr:nvCxnSpPr>
        <xdr:cNvPr id="6" name="Straight Arrow Connector 5">
          <a:extLst>
            <a:ext uri="{FF2B5EF4-FFF2-40B4-BE49-F238E27FC236}">
              <a16:creationId xmlns:a16="http://schemas.microsoft.com/office/drawing/2014/main" id="{00000000-0008-0000-0100-000006000000}"/>
            </a:ext>
          </a:extLst>
        </xdr:cNvPr>
        <xdr:cNvCxnSpPr/>
      </xdr:nvCxnSpPr>
      <xdr:spPr>
        <a:xfrm flipH="1">
          <a:off x="2390775" y="9429750"/>
          <a:ext cx="390527" cy="30480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3819525</xdr:colOff>
      <xdr:row>26</xdr:row>
      <xdr:rowOff>85725</xdr:rowOff>
    </xdr:from>
    <xdr:to>
      <xdr:col>1</xdr:col>
      <xdr:colOff>4257675</xdr:colOff>
      <xdr:row>28</xdr:row>
      <xdr:rowOff>76200</xdr:rowOff>
    </xdr:to>
    <xdr:cxnSp macro="">
      <xdr:nvCxnSpPr>
        <xdr:cNvPr id="8" name="Straight Arrow Connector 7">
          <a:extLst>
            <a:ext uri="{FF2B5EF4-FFF2-40B4-BE49-F238E27FC236}">
              <a16:creationId xmlns:a16="http://schemas.microsoft.com/office/drawing/2014/main" id="{00000000-0008-0000-0100-000008000000}"/>
            </a:ext>
          </a:extLst>
        </xdr:cNvPr>
        <xdr:cNvCxnSpPr/>
      </xdr:nvCxnSpPr>
      <xdr:spPr>
        <a:xfrm>
          <a:off x="4429125" y="9382125"/>
          <a:ext cx="438150" cy="37147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2271712</xdr:colOff>
      <xdr:row>26</xdr:row>
      <xdr:rowOff>95250</xdr:rowOff>
    </xdr:from>
    <xdr:to>
      <xdr:col>1</xdr:col>
      <xdr:colOff>3343276</xdr:colOff>
      <xdr:row>33</xdr:row>
      <xdr:rowOff>19050</xdr:rowOff>
    </xdr:to>
    <xdr:cxnSp macro="">
      <xdr:nvCxnSpPr>
        <xdr:cNvPr id="14" name="Straight Arrow Connector 13">
          <a:extLst>
            <a:ext uri="{FF2B5EF4-FFF2-40B4-BE49-F238E27FC236}">
              <a16:creationId xmlns:a16="http://schemas.microsoft.com/office/drawing/2014/main" id="{00000000-0008-0000-0100-00000E000000}"/>
            </a:ext>
          </a:extLst>
        </xdr:cNvPr>
        <xdr:cNvCxnSpPr>
          <a:endCxn id="3" idx="0"/>
        </xdr:cNvCxnSpPr>
      </xdr:nvCxnSpPr>
      <xdr:spPr>
        <a:xfrm flipH="1">
          <a:off x="2547937" y="9248775"/>
          <a:ext cx="1071564" cy="125730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1285875</xdr:colOff>
      <xdr:row>39</xdr:row>
      <xdr:rowOff>9526</xdr:rowOff>
    </xdr:from>
    <xdr:to>
      <xdr:col>1</xdr:col>
      <xdr:colOff>3267075</xdr:colOff>
      <xdr:row>42</xdr:row>
      <xdr:rowOff>180976</xdr:rowOff>
    </xdr:to>
    <xdr:sp macro="" textlink="">
      <xdr:nvSpPr>
        <xdr:cNvPr id="15" name="Rectangle 14">
          <a:extLst>
            <a:ext uri="{FF2B5EF4-FFF2-40B4-BE49-F238E27FC236}">
              <a16:creationId xmlns:a16="http://schemas.microsoft.com/office/drawing/2014/main" id="{00000000-0008-0000-0100-00000F000000}"/>
            </a:ext>
          </a:extLst>
        </xdr:cNvPr>
        <xdr:cNvSpPr/>
      </xdr:nvSpPr>
      <xdr:spPr>
        <a:xfrm>
          <a:off x="1562100" y="11639551"/>
          <a:ext cx="1981200" cy="742950"/>
        </a:xfrm>
        <a:prstGeom prst="rect">
          <a:avLst/>
        </a:prstGeom>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ctr"/>
          <a:r>
            <a:rPr lang="en-US" sz="1100" b="1">
              <a:solidFill>
                <a:sysClr val="windowText" lastClr="000000"/>
              </a:solidFill>
            </a:rPr>
            <a:t>2014 Special Under-Grad 2</a:t>
          </a:r>
        </a:p>
        <a:p>
          <a:pPr algn="ctr"/>
          <a:endParaRPr lang="en-US" sz="1100" b="1">
            <a:solidFill>
              <a:sysClr val="windowText" lastClr="000000"/>
            </a:solidFill>
          </a:endParaRPr>
        </a:p>
        <a:p>
          <a:pPr algn="ctr"/>
          <a:r>
            <a:rPr lang="en-US" sz="1100" b="1">
              <a:solidFill>
                <a:sysClr val="windowText" lastClr="000000"/>
              </a:solidFill>
            </a:rPr>
            <a:t>Prog 5   Prog 6   Prog</a:t>
          </a:r>
          <a:r>
            <a:rPr lang="en-US" sz="1100" b="1" baseline="0">
              <a:solidFill>
                <a:sysClr val="windowText" lastClr="000000"/>
              </a:solidFill>
            </a:rPr>
            <a:t> 7   Prog 8</a:t>
          </a:r>
          <a:endParaRPr lang="en-US" sz="1100" b="1">
            <a:solidFill>
              <a:sysClr val="windowText" lastClr="000000"/>
            </a:solidFill>
          </a:endParaRPr>
        </a:p>
      </xdr:txBody>
    </xdr:sp>
    <xdr:clientData/>
  </xdr:twoCellAnchor>
  <xdr:twoCellAnchor>
    <xdr:from>
      <xdr:col>1</xdr:col>
      <xdr:colOff>3933825</xdr:colOff>
      <xdr:row>32</xdr:row>
      <xdr:rowOff>180975</xdr:rowOff>
    </xdr:from>
    <xdr:to>
      <xdr:col>1</xdr:col>
      <xdr:colOff>5781675</xdr:colOff>
      <xdr:row>36</xdr:row>
      <xdr:rowOff>180975</xdr:rowOff>
    </xdr:to>
    <xdr:sp macro="" textlink="">
      <xdr:nvSpPr>
        <xdr:cNvPr id="20" name="Rectangle 19">
          <a:extLst>
            <a:ext uri="{FF2B5EF4-FFF2-40B4-BE49-F238E27FC236}">
              <a16:creationId xmlns:a16="http://schemas.microsoft.com/office/drawing/2014/main" id="{00000000-0008-0000-0100-000014000000}"/>
            </a:ext>
          </a:extLst>
        </xdr:cNvPr>
        <xdr:cNvSpPr/>
      </xdr:nvSpPr>
      <xdr:spPr>
        <a:xfrm>
          <a:off x="4210050" y="10477500"/>
          <a:ext cx="1847850" cy="762000"/>
        </a:xfrm>
        <a:prstGeom prst="rect">
          <a:avLst/>
        </a:prstGeom>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ctr"/>
          <a:r>
            <a:rPr lang="en-US" sz="1100" b="1">
              <a:solidFill>
                <a:sysClr val="windowText" lastClr="000000"/>
              </a:solidFill>
            </a:rPr>
            <a:t>2014 Professional</a:t>
          </a:r>
        </a:p>
        <a:p>
          <a:pPr algn="ctr"/>
          <a:endParaRPr lang="en-US" sz="1100" b="1">
            <a:solidFill>
              <a:sysClr val="windowText" lastClr="000000"/>
            </a:solidFill>
          </a:endParaRPr>
        </a:p>
        <a:p>
          <a:pPr algn="ctr"/>
          <a:r>
            <a:rPr lang="en-US" sz="1100" b="1">
              <a:solidFill>
                <a:sysClr val="windowText" lastClr="000000"/>
              </a:solidFill>
            </a:rPr>
            <a:t>Prog 1   Prog 2   Prog</a:t>
          </a:r>
          <a:r>
            <a:rPr lang="en-US" sz="1100" b="1" baseline="0">
              <a:solidFill>
                <a:sysClr val="windowText" lastClr="000000"/>
              </a:solidFill>
            </a:rPr>
            <a:t> 3   </a:t>
          </a:r>
          <a:endParaRPr lang="en-US" sz="1100" b="1">
            <a:solidFill>
              <a:sysClr val="windowText" lastClr="000000"/>
            </a:solidFill>
          </a:endParaRPr>
        </a:p>
      </xdr:txBody>
    </xdr:sp>
    <xdr:clientData/>
  </xdr:twoCellAnchor>
  <xdr:twoCellAnchor>
    <xdr:from>
      <xdr:col>1</xdr:col>
      <xdr:colOff>3933825</xdr:colOff>
      <xdr:row>39</xdr:row>
      <xdr:rowOff>19050</xdr:rowOff>
    </xdr:from>
    <xdr:to>
      <xdr:col>1</xdr:col>
      <xdr:colOff>5781675</xdr:colOff>
      <xdr:row>42</xdr:row>
      <xdr:rowOff>152400</xdr:rowOff>
    </xdr:to>
    <xdr:sp macro="" textlink="">
      <xdr:nvSpPr>
        <xdr:cNvPr id="22" name="Rectangle 21">
          <a:extLst>
            <a:ext uri="{FF2B5EF4-FFF2-40B4-BE49-F238E27FC236}">
              <a16:creationId xmlns:a16="http://schemas.microsoft.com/office/drawing/2014/main" id="{00000000-0008-0000-0100-000016000000}"/>
            </a:ext>
          </a:extLst>
        </xdr:cNvPr>
        <xdr:cNvSpPr/>
      </xdr:nvSpPr>
      <xdr:spPr>
        <a:xfrm>
          <a:off x="4210050" y="11649075"/>
          <a:ext cx="1847850" cy="704850"/>
        </a:xfrm>
        <a:prstGeom prst="rect">
          <a:avLst/>
        </a:prstGeom>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ctr"/>
          <a:r>
            <a:rPr lang="en-US" sz="1100" b="1">
              <a:solidFill>
                <a:sysClr val="windowText" lastClr="000000"/>
              </a:solidFill>
            </a:rPr>
            <a:t>2014 Professional</a:t>
          </a:r>
        </a:p>
        <a:p>
          <a:pPr algn="ctr"/>
          <a:endParaRPr lang="en-US" sz="1100" b="1">
            <a:solidFill>
              <a:sysClr val="windowText" lastClr="000000"/>
            </a:solidFill>
          </a:endParaRPr>
        </a:p>
        <a:p>
          <a:pPr algn="ctr"/>
          <a:r>
            <a:rPr lang="en-US" sz="1100" b="1">
              <a:solidFill>
                <a:sysClr val="windowText" lastClr="000000"/>
              </a:solidFill>
            </a:rPr>
            <a:t>Prog 4   Prog 5   Prog</a:t>
          </a:r>
          <a:r>
            <a:rPr lang="en-US" sz="1100" b="1" baseline="0">
              <a:solidFill>
                <a:sysClr val="windowText" lastClr="000000"/>
              </a:solidFill>
            </a:rPr>
            <a:t> 6</a:t>
          </a:r>
          <a:endParaRPr lang="en-US" sz="1100" b="1">
            <a:solidFill>
              <a:sysClr val="windowText" lastClr="000000"/>
            </a:solidFill>
          </a:endParaRPr>
        </a:p>
      </xdr:txBody>
    </xdr:sp>
    <xdr:clientData/>
  </xdr:twoCellAnchor>
  <xdr:twoCellAnchor>
    <xdr:from>
      <xdr:col>1</xdr:col>
      <xdr:colOff>3924300</xdr:colOff>
      <xdr:row>44</xdr:row>
      <xdr:rowOff>171451</xdr:rowOff>
    </xdr:from>
    <xdr:to>
      <xdr:col>1</xdr:col>
      <xdr:colOff>5791200</xdr:colOff>
      <xdr:row>48</xdr:row>
      <xdr:rowOff>133351</xdr:rowOff>
    </xdr:to>
    <xdr:sp macro="" textlink="">
      <xdr:nvSpPr>
        <xdr:cNvPr id="23" name="Rectangle 22">
          <a:extLst>
            <a:ext uri="{FF2B5EF4-FFF2-40B4-BE49-F238E27FC236}">
              <a16:creationId xmlns:a16="http://schemas.microsoft.com/office/drawing/2014/main" id="{00000000-0008-0000-0100-000017000000}"/>
            </a:ext>
          </a:extLst>
        </xdr:cNvPr>
        <xdr:cNvSpPr/>
      </xdr:nvSpPr>
      <xdr:spPr>
        <a:xfrm>
          <a:off x="4200525" y="12753976"/>
          <a:ext cx="1866900" cy="723900"/>
        </a:xfrm>
        <a:prstGeom prst="rect">
          <a:avLst/>
        </a:prstGeom>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ctr"/>
          <a:r>
            <a:rPr lang="en-US" sz="1100" b="1">
              <a:solidFill>
                <a:sysClr val="windowText" lastClr="000000"/>
              </a:solidFill>
            </a:rPr>
            <a:t>2014 Professional</a:t>
          </a:r>
        </a:p>
        <a:p>
          <a:pPr algn="ctr"/>
          <a:endParaRPr lang="en-US" sz="1100" b="1">
            <a:solidFill>
              <a:sysClr val="windowText" lastClr="000000"/>
            </a:solidFill>
          </a:endParaRPr>
        </a:p>
        <a:p>
          <a:pPr algn="ctr"/>
          <a:r>
            <a:rPr lang="en-US" sz="1100" b="1">
              <a:solidFill>
                <a:sysClr val="windowText" lastClr="000000"/>
              </a:solidFill>
            </a:rPr>
            <a:t>Prog 7   Prog 8   Prog</a:t>
          </a:r>
          <a:r>
            <a:rPr lang="en-US" sz="1100" b="1" baseline="0">
              <a:solidFill>
                <a:sysClr val="windowText" lastClr="000000"/>
              </a:solidFill>
            </a:rPr>
            <a:t> 9</a:t>
          </a:r>
          <a:endParaRPr lang="en-US" sz="1100" b="1">
            <a:solidFill>
              <a:sysClr val="windowText" lastClr="000000"/>
            </a:solidFill>
          </a:endParaRPr>
        </a:p>
      </xdr:txBody>
    </xdr:sp>
    <xdr:clientData/>
  </xdr:twoCellAnchor>
  <xdr:twoCellAnchor>
    <xdr:from>
      <xdr:col>1</xdr:col>
      <xdr:colOff>3400425</xdr:colOff>
      <xdr:row>26</xdr:row>
      <xdr:rowOff>76200</xdr:rowOff>
    </xdr:from>
    <xdr:to>
      <xdr:col>1</xdr:col>
      <xdr:colOff>4914900</xdr:colOff>
      <xdr:row>33</xdr:row>
      <xdr:rowOff>9525</xdr:rowOff>
    </xdr:to>
    <xdr:cxnSp macro="">
      <xdr:nvCxnSpPr>
        <xdr:cNvPr id="26" name="Straight Arrow Connector 25">
          <a:extLst>
            <a:ext uri="{FF2B5EF4-FFF2-40B4-BE49-F238E27FC236}">
              <a16:creationId xmlns:a16="http://schemas.microsoft.com/office/drawing/2014/main" id="{00000000-0008-0000-0100-00001A000000}"/>
            </a:ext>
          </a:extLst>
        </xdr:cNvPr>
        <xdr:cNvCxnSpPr/>
      </xdr:nvCxnSpPr>
      <xdr:spPr>
        <a:xfrm>
          <a:off x="3676650" y="9229725"/>
          <a:ext cx="1514475" cy="12668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4924425</xdr:colOff>
      <xdr:row>36</xdr:row>
      <xdr:rowOff>180975</xdr:rowOff>
    </xdr:from>
    <xdr:to>
      <xdr:col>1</xdr:col>
      <xdr:colOff>4933950</xdr:colOff>
      <xdr:row>39</xdr:row>
      <xdr:rowOff>19050</xdr:rowOff>
    </xdr:to>
    <xdr:cxnSp macro="">
      <xdr:nvCxnSpPr>
        <xdr:cNvPr id="32" name="Straight Arrow Connector 31">
          <a:extLst>
            <a:ext uri="{FF2B5EF4-FFF2-40B4-BE49-F238E27FC236}">
              <a16:creationId xmlns:a16="http://schemas.microsoft.com/office/drawing/2014/main" id="{00000000-0008-0000-0100-000020000000}"/>
            </a:ext>
          </a:extLst>
        </xdr:cNvPr>
        <xdr:cNvCxnSpPr/>
      </xdr:nvCxnSpPr>
      <xdr:spPr>
        <a:xfrm flipH="1">
          <a:off x="5534025" y="12611100"/>
          <a:ext cx="9525" cy="40957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4933950</xdr:colOff>
      <xdr:row>42</xdr:row>
      <xdr:rowOff>142875</xdr:rowOff>
    </xdr:from>
    <xdr:to>
      <xdr:col>1</xdr:col>
      <xdr:colOff>4933950</xdr:colOff>
      <xdr:row>45</xdr:row>
      <xdr:rowOff>19050</xdr:rowOff>
    </xdr:to>
    <xdr:cxnSp macro="">
      <xdr:nvCxnSpPr>
        <xdr:cNvPr id="35" name="Straight Arrow Connector 34">
          <a:extLst>
            <a:ext uri="{FF2B5EF4-FFF2-40B4-BE49-F238E27FC236}">
              <a16:creationId xmlns:a16="http://schemas.microsoft.com/office/drawing/2014/main" id="{00000000-0008-0000-0100-000023000000}"/>
            </a:ext>
          </a:extLst>
        </xdr:cNvPr>
        <xdr:cNvCxnSpPr/>
      </xdr:nvCxnSpPr>
      <xdr:spPr>
        <a:xfrm>
          <a:off x="5543550" y="13716000"/>
          <a:ext cx="0" cy="44767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2271712</xdr:colOff>
      <xdr:row>36</xdr:row>
      <xdr:rowOff>180975</xdr:rowOff>
    </xdr:from>
    <xdr:to>
      <xdr:col>1</xdr:col>
      <xdr:colOff>2276475</xdr:colOff>
      <xdr:row>39</xdr:row>
      <xdr:rowOff>9526</xdr:rowOff>
    </xdr:to>
    <xdr:cxnSp macro="">
      <xdr:nvCxnSpPr>
        <xdr:cNvPr id="9" name="Straight Arrow Connector 8">
          <a:extLst>
            <a:ext uri="{FF2B5EF4-FFF2-40B4-BE49-F238E27FC236}">
              <a16:creationId xmlns:a16="http://schemas.microsoft.com/office/drawing/2014/main" id="{00000000-0008-0000-0100-000009000000}"/>
            </a:ext>
          </a:extLst>
        </xdr:cNvPr>
        <xdr:cNvCxnSpPr>
          <a:stCxn id="3" idx="2"/>
          <a:endCxn id="15" idx="0"/>
        </xdr:cNvCxnSpPr>
      </xdr:nvCxnSpPr>
      <xdr:spPr>
        <a:xfrm>
          <a:off x="2547937" y="11239500"/>
          <a:ext cx="4763" cy="40005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247650</xdr:colOff>
      <xdr:row>9</xdr:row>
      <xdr:rowOff>95250</xdr:rowOff>
    </xdr:from>
    <xdr:to>
      <xdr:col>3</xdr:col>
      <xdr:colOff>304800</xdr:colOff>
      <xdr:row>22</xdr:row>
      <xdr:rowOff>123825</xdr:rowOff>
    </xdr:to>
    <xdr:cxnSp macro="">
      <xdr:nvCxnSpPr>
        <xdr:cNvPr id="3" name="Straight Arrow Connector 2">
          <a:extLst>
            <a:ext uri="{FF2B5EF4-FFF2-40B4-BE49-F238E27FC236}">
              <a16:creationId xmlns:a16="http://schemas.microsoft.com/office/drawing/2014/main" id="{00000000-0008-0000-0200-000003000000}"/>
            </a:ext>
          </a:extLst>
        </xdr:cNvPr>
        <xdr:cNvCxnSpPr/>
      </xdr:nvCxnSpPr>
      <xdr:spPr>
        <a:xfrm flipH="1">
          <a:off x="4343400" y="1581150"/>
          <a:ext cx="1143000" cy="259080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285750</xdr:colOff>
      <xdr:row>10</xdr:row>
      <xdr:rowOff>104775</xdr:rowOff>
    </xdr:from>
    <xdr:to>
      <xdr:col>3</xdr:col>
      <xdr:colOff>409575</xdr:colOff>
      <xdr:row>22</xdr:row>
      <xdr:rowOff>104775</xdr:rowOff>
    </xdr:to>
    <xdr:cxnSp macro="">
      <xdr:nvCxnSpPr>
        <xdr:cNvPr id="5" name="Straight Arrow Connector 4">
          <a:extLst>
            <a:ext uri="{FF2B5EF4-FFF2-40B4-BE49-F238E27FC236}">
              <a16:creationId xmlns:a16="http://schemas.microsoft.com/office/drawing/2014/main" id="{00000000-0008-0000-0200-000005000000}"/>
            </a:ext>
          </a:extLst>
        </xdr:cNvPr>
        <xdr:cNvCxnSpPr/>
      </xdr:nvCxnSpPr>
      <xdr:spPr>
        <a:xfrm flipH="1">
          <a:off x="5467350" y="1752600"/>
          <a:ext cx="123825" cy="240030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19050</xdr:colOff>
      <xdr:row>9</xdr:row>
      <xdr:rowOff>85725</xdr:rowOff>
    </xdr:from>
    <xdr:to>
      <xdr:col>8</xdr:col>
      <xdr:colOff>209550</xdr:colOff>
      <xdr:row>28</xdr:row>
      <xdr:rowOff>95250</xdr:rowOff>
    </xdr:to>
    <xdr:cxnSp macro="">
      <xdr:nvCxnSpPr>
        <xdr:cNvPr id="7" name="Straight Arrow Connector 6">
          <a:extLst>
            <a:ext uri="{FF2B5EF4-FFF2-40B4-BE49-F238E27FC236}">
              <a16:creationId xmlns:a16="http://schemas.microsoft.com/office/drawing/2014/main" id="{00000000-0008-0000-0200-000007000000}"/>
            </a:ext>
          </a:extLst>
        </xdr:cNvPr>
        <xdr:cNvCxnSpPr/>
      </xdr:nvCxnSpPr>
      <xdr:spPr>
        <a:xfrm flipH="1">
          <a:off x="5200650" y="1571625"/>
          <a:ext cx="3686175" cy="35528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28577</xdr:colOff>
      <xdr:row>10</xdr:row>
      <xdr:rowOff>57150</xdr:rowOff>
    </xdr:from>
    <xdr:to>
      <xdr:col>8</xdr:col>
      <xdr:colOff>361950</xdr:colOff>
      <xdr:row>28</xdr:row>
      <xdr:rowOff>66675</xdr:rowOff>
    </xdr:to>
    <xdr:cxnSp macro="">
      <xdr:nvCxnSpPr>
        <xdr:cNvPr id="10" name="Straight Arrow Connector 9">
          <a:extLst>
            <a:ext uri="{FF2B5EF4-FFF2-40B4-BE49-F238E27FC236}">
              <a16:creationId xmlns:a16="http://schemas.microsoft.com/office/drawing/2014/main" id="{00000000-0008-0000-0200-00000A000000}"/>
            </a:ext>
          </a:extLst>
        </xdr:cNvPr>
        <xdr:cNvCxnSpPr/>
      </xdr:nvCxnSpPr>
      <xdr:spPr>
        <a:xfrm flipH="1">
          <a:off x="6257927" y="1704975"/>
          <a:ext cx="2781298" cy="339090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295275</xdr:colOff>
      <xdr:row>30</xdr:row>
      <xdr:rowOff>76200</xdr:rowOff>
    </xdr:from>
    <xdr:to>
      <xdr:col>2</xdr:col>
      <xdr:colOff>323851</xdr:colOff>
      <xdr:row>58</xdr:row>
      <xdr:rowOff>133350</xdr:rowOff>
    </xdr:to>
    <xdr:cxnSp macro="">
      <xdr:nvCxnSpPr>
        <xdr:cNvPr id="17" name="Straight Arrow Connector 16">
          <a:extLst>
            <a:ext uri="{FF2B5EF4-FFF2-40B4-BE49-F238E27FC236}">
              <a16:creationId xmlns:a16="http://schemas.microsoft.com/office/drawing/2014/main" id="{00000000-0008-0000-0200-000011000000}"/>
            </a:ext>
          </a:extLst>
        </xdr:cNvPr>
        <xdr:cNvCxnSpPr/>
      </xdr:nvCxnSpPr>
      <xdr:spPr>
        <a:xfrm flipH="1">
          <a:off x="4391025" y="5362575"/>
          <a:ext cx="28576" cy="489585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457200</xdr:colOff>
      <xdr:row>30</xdr:row>
      <xdr:rowOff>85725</xdr:rowOff>
    </xdr:from>
    <xdr:to>
      <xdr:col>3</xdr:col>
      <xdr:colOff>504825</xdr:colOff>
      <xdr:row>58</xdr:row>
      <xdr:rowOff>104775</xdr:rowOff>
    </xdr:to>
    <xdr:cxnSp macro="">
      <xdr:nvCxnSpPr>
        <xdr:cNvPr id="20" name="Straight Arrow Connector 19">
          <a:extLst>
            <a:ext uri="{FF2B5EF4-FFF2-40B4-BE49-F238E27FC236}">
              <a16:creationId xmlns:a16="http://schemas.microsoft.com/office/drawing/2014/main" id="{00000000-0008-0000-0200-000014000000}"/>
            </a:ext>
          </a:extLst>
        </xdr:cNvPr>
        <xdr:cNvCxnSpPr/>
      </xdr:nvCxnSpPr>
      <xdr:spPr>
        <a:xfrm flipH="1">
          <a:off x="5638800" y="5372100"/>
          <a:ext cx="47625" cy="485775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12700</xdr:colOff>
      <xdr:row>37</xdr:row>
      <xdr:rowOff>88900</xdr:rowOff>
    </xdr:from>
    <xdr:to>
      <xdr:col>4</xdr:col>
      <xdr:colOff>584200</xdr:colOff>
      <xdr:row>38</xdr:row>
      <xdr:rowOff>12700</xdr:rowOff>
    </xdr:to>
    <xdr:cxnSp macro="">
      <xdr:nvCxnSpPr>
        <xdr:cNvPr id="4" name="Straight Arrow Connector 3">
          <a:extLst>
            <a:ext uri="{FF2B5EF4-FFF2-40B4-BE49-F238E27FC236}">
              <a16:creationId xmlns:a16="http://schemas.microsoft.com/office/drawing/2014/main" id="{00000000-0008-0000-0300-000004000000}"/>
            </a:ext>
          </a:extLst>
        </xdr:cNvPr>
        <xdr:cNvCxnSpPr/>
      </xdr:nvCxnSpPr>
      <xdr:spPr>
        <a:xfrm flipV="1">
          <a:off x="8953500" y="7048500"/>
          <a:ext cx="571500" cy="11430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304803</xdr:colOff>
      <xdr:row>74</xdr:row>
      <xdr:rowOff>0</xdr:rowOff>
    </xdr:from>
    <xdr:to>
      <xdr:col>10</xdr:col>
      <xdr:colOff>361950</xdr:colOff>
      <xdr:row>80</xdr:row>
      <xdr:rowOff>285750</xdr:rowOff>
    </xdr:to>
    <xdr:cxnSp macro="">
      <xdr:nvCxnSpPr>
        <xdr:cNvPr id="3" name="Straight Arrow Connector 2">
          <a:extLst>
            <a:ext uri="{FF2B5EF4-FFF2-40B4-BE49-F238E27FC236}">
              <a16:creationId xmlns:a16="http://schemas.microsoft.com/office/drawing/2014/main" id="{00000000-0008-0000-0500-000003000000}"/>
            </a:ext>
          </a:extLst>
        </xdr:cNvPr>
        <xdr:cNvCxnSpPr/>
      </xdr:nvCxnSpPr>
      <xdr:spPr>
        <a:xfrm flipH="1">
          <a:off x="7181853" y="13325475"/>
          <a:ext cx="800097" cy="135255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333375</xdr:colOff>
      <xdr:row>72</xdr:row>
      <xdr:rowOff>123825</xdr:rowOff>
    </xdr:from>
    <xdr:to>
      <xdr:col>10</xdr:col>
      <xdr:colOff>3867150</xdr:colOff>
      <xdr:row>78</xdr:row>
      <xdr:rowOff>57150</xdr:rowOff>
    </xdr:to>
    <xdr:sp macro="" textlink="">
      <xdr:nvSpPr>
        <xdr:cNvPr id="4" name="TextBox 3">
          <a:extLst>
            <a:ext uri="{FF2B5EF4-FFF2-40B4-BE49-F238E27FC236}">
              <a16:creationId xmlns:a16="http://schemas.microsoft.com/office/drawing/2014/main" id="{00000000-0008-0000-0500-000004000000}"/>
            </a:ext>
          </a:extLst>
        </xdr:cNvPr>
        <xdr:cNvSpPr txBox="1"/>
      </xdr:nvSpPr>
      <xdr:spPr>
        <a:xfrm>
          <a:off x="7953375" y="13125450"/>
          <a:ext cx="3533775" cy="952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Note:  The $330,000,</a:t>
          </a:r>
          <a:r>
            <a:rPr lang="en-US" sz="1100" baseline="0"/>
            <a:t> in cell J82, </a:t>
          </a:r>
          <a:r>
            <a:rPr lang="en-US" sz="1100"/>
            <a:t>is linked to Cell D12 in the worksheet named "Acad Serv Fees, Etc"</a:t>
          </a:r>
          <a:br>
            <a:rPr lang="en-US" sz="1100"/>
          </a:br>
          <a:endParaRPr lang="en-US" sz="1100"/>
        </a:p>
        <a:p>
          <a:r>
            <a:rPr lang="en-US" sz="1100"/>
            <a:t>The 200 student FTE in cell J88 is linked to Cell I12 in the worksheet named "Acad</a:t>
          </a:r>
          <a:r>
            <a:rPr lang="en-US" sz="1100" baseline="0"/>
            <a:t> Serv Fees Etc.".</a:t>
          </a:r>
          <a:endParaRPr lang="en-US" sz="1100"/>
        </a:p>
      </xdr:txBody>
    </xdr:sp>
    <xdr:clientData/>
  </xdr:twoCellAnchor>
  <xdr:twoCellAnchor>
    <xdr:from>
      <xdr:col>9</xdr:col>
      <xdr:colOff>352425</xdr:colOff>
      <xdr:row>76</xdr:row>
      <xdr:rowOff>85725</xdr:rowOff>
    </xdr:from>
    <xdr:to>
      <xdr:col>10</xdr:col>
      <xdr:colOff>323850</xdr:colOff>
      <xdr:row>86</xdr:row>
      <xdr:rowOff>304800</xdr:rowOff>
    </xdr:to>
    <xdr:cxnSp macro="">
      <xdr:nvCxnSpPr>
        <xdr:cNvPr id="9" name="Straight Arrow Connector 8">
          <a:extLst>
            <a:ext uri="{FF2B5EF4-FFF2-40B4-BE49-F238E27FC236}">
              <a16:creationId xmlns:a16="http://schemas.microsoft.com/office/drawing/2014/main" id="{00000000-0008-0000-0500-000009000000}"/>
            </a:ext>
          </a:extLst>
        </xdr:cNvPr>
        <xdr:cNvCxnSpPr/>
      </xdr:nvCxnSpPr>
      <xdr:spPr>
        <a:xfrm flipH="1">
          <a:off x="7229475" y="13782675"/>
          <a:ext cx="714375" cy="235267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895350</xdr:colOff>
      <xdr:row>81</xdr:row>
      <xdr:rowOff>228600</xdr:rowOff>
    </xdr:from>
    <xdr:to>
      <xdr:col>9</xdr:col>
      <xdr:colOff>123825</xdr:colOff>
      <xdr:row>82</xdr:row>
      <xdr:rowOff>76200</xdr:rowOff>
    </xdr:to>
    <xdr:cxnSp macro="">
      <xdr:nvCxnSpPr>
        <xdr:cNvPr id="5" name="Straight Arrow Connector 4">
          <a:extLst>
            <a:ext uri="{FF2B5EF4-FFF2-40B4-BE49-F238E27FC236}">
              <a16:creationId xmlns:a16="http://schemas.microsoft.com/office/drawing/2014/main" id="{00000000-0008-0000-0500-000005000000}"/>
            </a:ext>
          </a:extLst>
        </xdr:cNvPr>
        <xdr:cNvCxnSpPr/>
      </xdr:nvCxnSpPr>
      <xdr:spPr>
        <a:xfrm flipH="1">
          <a:off x="3914775" y="15230475"/>
          <a:ext cx="3086100" cy="33337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838200</xdr:colOff>
      <xdr:row>81</xdr:row>
      <xdr:rowOff>238125</xdr:rowOff>
    </xdr:from>
    <xdr:to>
      <xdr:col>9</xdr:col>
      <xdr:colOff>114300</xdr:colOff>
      <xdr:row>82</xdr:row>
      <xdr:rowOff>76200</xdr:rowOff>
    </xdr:to>
    <xdr:cxnSp macro="">
      <xdr:nvCxnSpPr>
        <xdr:cNvPr id="7" name="Straight Arrow Connector 6">
          <a:extLst>
            <a:ext uri="{FF2B5EF4-FFF2-40B4-BE49-F238E27FC236}">
              <a16:creationId xmlns:a16="http://schemas.microsoft.com/office/drawing/2014/main" id="{00000000-0008-0000-0500-000007000000}"/>
            </a:ext>
          </a:extLst>
        </xdr:cNvPr>
        <xdr:cNvCxnSpPr/>
      </xdr:nvCxnSpPr>
      <xdr:spPr>
        <a:xfrm flipH="1">
          <a:off x="5753100" y="15240000"/>
          <a:ext cx="1238250" cy="32385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876300</xdr:colOff>
      <xdr:row>87</xdr:row>
      <xdr:rowOff>57150</xdr:rowOff>
    </xdr:from>
    <xdr:to>
      <xdr:col>9</xdr:col>
      <xdr:colOff>142875</xdr:colOff>
      <xdr:row>88</xdr:row>
      <xdr:rowOff>66675</xdr:rowOff>
    </xdr:to>
    <xdr:cxnSp macro="">
      <xdr:nvCxnSpPr>
        <xdr:cNvPr id="10" name="Straight Arrow Connector 9">
          <a:extLst>
            <a:ext uri="{FF2B5EF4-FFF2-40B4-BE49-F238E27FC236}">
              <a16:creationId xmlns:a16="http://schemas.microsoft.com/office/drawing/2014/main" id="{00000000-0008-0000-0500-00000A000000}"/>
            </a:ext>
          </a:extLst>
        </xdr:cNvPr>
        <xdr:cNvCxnSpPr/>
      </xdr:nvCxnSpPr>
      <xdr:spPr>
        <a:xfrm flipH="1">
          <a:off x="3895725" y="16525875"/>
          <a:ext cx="3124200" cy="17145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876300</xdr:colOff>
      <xdr:row>87</xdr:row>
      <xdr:rowOff>66675</xdr:rowOff>
    </xdr:from>
    <xdr:to>
      <xdr:col>9</xdr:col>
      <xdr:colOff>123825</xdr:colOff>
      <xdr:row>88</xdr:row>
      <xdr:rowOff>85725</xdr:rowOff>
    </xdr:to>
    <xdr:cxnSp macro="">
      <xdr:nvCxnSpPr>
        <xdr:cNvPr id="13" name="Straight Arrow Connector 12">
          <a:extLst>
            <a:ext uri="{FF2B5EF4-FFF2-40B4-BE49-F238E27FC236}">
              <a16:creationId xmlns:a16="http://schemas.microsoft.com/office/drawing/2014/main" id="{00000000-0008-0000-0500-00000D000000}"/>
            </a:ext>
          </a:extLst>
        </xdr:cNvPr>
        <xdr:cNvCxnSpPr/>
      </xdr:nvCxnSpPr>
      <xdr:spPr>
        <a:xfrm flipH="1">
          <a:off x="5791200" y="16535400"/>
          <a:ext cx="1209675" cy="18097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228600</xdr:colOff>
      <xdr:row>89</xdr:row>
      <xdr:rowOff>76200</xdr:rowOff>
    </xdr:from>
    <xdr:to>
      <xdr:col>4</xdr:col>
      <xdr:colOff>257175</xdr:colOff>
      <xdr:row>103</xdr:row>
      <xdr:rowOff>142875</xdr:rowOff>
    </xdr:to>
    <xdr:cxnSp macro="">
      <xdr:nvCxnSpPr>
        <xdr:cNvPr id="15" name="Straight Arrow Connector 14">
          <a:extLst>
            <a:ext uri="{FF2B5EF4-FFF2-40B4-BE49-F238E27FC236}">
              <a16:creationId xmlns:a16="http://schemas.microsoft.com/office/drawing/2014/main" id="{00000000-0008-0000-0500-00000F000000}"/>
            </a:ext>
          </a:extLst>
        </xdr:cNvPr>
        <xdr:cNvCxnSpPr/>
      </xdr:nvCxnSpPr>
      <xdr:spPr>
        <a:xfrm flipH="1">
          <a:off x="3248025" y="16868775"/>
          <a:ext cx="28575" cy="28289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238125</xdr:colOff>
      <xdr:row>89</xdr:row>
      <xdr:rowOff>85725</xdr:rowOff>
    </xdr:from>
    <xdr:to>
      <xdr:col>6</xdr:col>
      <xdr:colOff>238125</xdr:colOff>
      <xdr:row>103</xdr:row>
      <xdr:rowOff>123825</xdr:rowOff>
    </xdr:to>
    <xdr:cxnSp macro="">
      <xdr:nvCxnSpPr>
        <xdr:cNvPr id="17" name="Straight Arrow Connector 16">
          <a:extLst>
            <a:ext uri="{FF2B5EF4-FFF2-40B4-BE49-F238E27FC236}">
              <a16:creationId xmlns:a16="http://schemas.microsoft.com/office/drawing/2014/main" id="{00000000-0008-0000-0500-000011000000}"/>
            </a:ext>
          </a:extLst>
        </xdr:cNvPr>
        <xdr:cNvCxnSpPr/>
      </xdr:nvCxnSpPr>
      <xdr:spPr>
        <a:xfrm>
          <a:off x="5153025" y="16878300"/>
          <a:ext cx="0" cy="280035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xdr:from>
      <xdr:col>5</xdr:col>
      <xdr:colOff>114300</xdr:colOff>
      <xdr:row>87</xdr:row>
      <xdr:rowOff>57150</xdr:rowOff>
    </xdr:from>
    <xdr:to>
      <xdr:col>5</xdr:col>
      <xdr:colOff>114300</xdr:colOff>
      <xdr:row>102</xdr:row>
      <xdr:rowOff>123825</xdr:rowOff>
    </xdr:to>
    <xdr:cxnSp macro="">
      <xdr:nvCxnSpPr>
        <xdr:cNvPr id="5" name="Straight Arrow Connector 4">
          <a:extLst>
            <a:ext uri="{FF2B5EF4-FFF2-40B4-BE49-F238E27FC236}">
              <a16:creationId xmlns:a16="http://schemas.microsoft.com/office/drawing/2014/main" id="{00000000-0008-0000-0600-000005000000}"/>
            </a:ext>
          </a:extLst>
        </xdr:cNvPr>
        <xdr:cNvCxnSpPr/>
      </xdr:nvCxnSpPr>
      <xdr:spPr>
        <a:xfrm>
          <a:off x="3086100" y="15287625"/>
          <a:ext cx="0" cy="253365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76200</xdr:colOff>
      <xdr:row>79</xdr:row>
      <xdr:rowOff>85725</xdr:rowOff>
    </xdr:from>
    <xdr:to>
      <xdr:col>11</xdr:col>
      <xdr:colOff>200025</xdr:colOff>
      <xdr:row>79</xdr:row>
      <xdr:rowOff>104775</xdr:rowOff>
    </xdr:to>
    <xdr:cxnSp macro="">
      <xdr:nvCxnSpPr>
        <xdr:cNvPr id="9" name="Straight Arrow Connector 8">
          <a:extLst>
            <a:ext uri="{FF2B5EF4-FFF2-40B4-BE49-F238E27FC236}">
              <a16:creationId xmlns:a16="http://schemas.microsoft.com/office/drawing/2014/main" id="{00000000-0008-0000-0600-000009000000}"/>
            </a:ext>
          </a:extLst>
        </xdr:cNvPr>
        <xdr:cNvCxnSpPr/>
      </xdr:nvCxnSpPr>
      <xdr:spPr>
        <a:xfrm>
          <a:off x="4105275" y="13830300"/>
          <a:ext cx="2581275" cy="1905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66675</xdr:colOff>
      <xdr:row>85</xdr:row>
      <xdr:rowOff>123825</xdr:rowOff>
    </xdr:from>
    <xdr:to>
      <xdr:col>11</xdr:col>
      <xdr:colOff>371475</xdr:colOff>
      <xdr:row>86</xdr:row>
      <xdr:rowOff>57150</xdr:rowOff>
    </xdr:to>
    <xdr:cxnSp macro="">
      <xdr:nvCxnSpPr>
        <xdr:cNvPr id="11" name="Straight Arrow Connector 10">
          <a:extLst>
            <a:ext uri="{FF2B5EF4-FFF2-40B4-BE49-F238E27FC236}">
              <a16:creationId xmlns:a16="http://schemas.microsoft.com/office/drawing/2014/main" id="{00000000-0008-0000-0600-00000B000000}"/>
            </a:ext>
          </a:extLst>
        </xdr:cNvPr>
        <xdr:cNvCxnSpPr/>
      </xdr:nvCxnSpPr>
      <xdr:spPr>
        <a:xfrm>
          <a:off x="4095750" y="15030450"/>
          <a:ext cx="2762250" cy="9525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161925</xdr:colOff>
      <xdr:row>85</xdr:row>
      <xdr:rowOff>57150</xdr:rowOff>
    </xdr:from>
    <xdr:to>
      <xdr:col>11</xdr:col>
      <xdr:colOff>295275</xdr:colOff>
      <xdr:row>85</xdr:row>
      <xdr:rowOff>85725</xdr:rowOff>
    </xdr:to>
    <xdr:cxnSp macro="">
      <xdr:nvCxnSpPr>
        <xdr:cNvPr id="13" name="Straight Arrow Connector 12">
          <a:extLst>
            <a:ext uri="{FF2B5EF4-FFF2-40B4-BE49-F238E27FC236}">
              <a16:creationId xmlns:a16="http://schemas.microsoft.com/office/drawing/2014/main" id="{00000000-0008-0000-0600-00000D000000}"/>
            </a:ext>
          </a:extLst>
        </xdr:cNvPr>
        <xdr:cNvCxnSpPr/>
      </xdr:nvCxnSpPr>
      <xdr:spPr>
        <a:xfrm flipH="1" flipV="1">
          <a:off x="4333875" y="14963775"/>
          <a:ext cx="2447925" cy="2857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57150</xdr:colOff>
      <xdr:row>78</xdr:row>
      <xdr:rowOff>152400</xdr:rowOff>
    </xdr:from>
    <xdr:to>
      <xdr:col>11</xdr:col>
      <xdr:colOff>190500</xdr:colOff>
      <xdr:row>79</xdr:row>
      <xdr:rowOff>19050</xdr:rowOff>
    </xdr:to>
    <xdr:cxnSp macro="">
      <xdr:nvCxnSpPr>
        <xdr:cNvPr id="16" name="Straight Arrow Connector 15">
          <a:extLst>
            <a:ext uri="{FF2B5EF4-FFF2-40B4-BE49-F238E27FC236}">
              <a16:creationId xmlns:a16="http://schemas.microsoft.com/office/drawing/2014/main" id="{00000000-0008-0000-0600-000010000000}"/>
            </a:ext>
          </a:extLst>
        </xdr:cNvPr>
        <xdr:cNvCxnSpPr/>
      </xdr:nvCxnSpPr>
      <xdr:spPr>
        <a:xfrm flipH="1">
          <a:off x="4086225" y="13573125"/>
          <a:ext cx="2590800" cy="19050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7.xml><?xml version="1.0" encoding="utf-8"?>
<xdr:wsDr xmlns:xdr="http://schemas.openxmlformats.org/drawingml/2006/spreadsheetDrawing" xmlns:a="http://schemas.openxmlformats.org/drawingml/2006/main">
  <xdr:twoCellAnchor>
    <xdr:from>
      <xdr:col>5</xdr:col>
      <xdr:colOff>1047750</xdr:colOff>
      <xdr:row>79</xdr:row>
      <xdr:rowOff>104775</xdr:rowOff>
    </xdr:from>
    <xdr:to>
      <xdr:col>11</xdr:col>
      <xdr:colOff>304800</xdr:colOff>
      <xdr:row>79</xdr:row>
      <xdr:rowOff>123825</xdr:rowOff>
    </xdr:to>
    <xdr:cxnSp macro="">
      <xdr:nvCxnSpPr>
        <xdr:cNvPr id="3" name="Straight Arrow Connector 2">
          <a:extLst>
            <a:ext uri="{FF2B5EF4-FFF2-40B4-BE49-F238E27FC236}">
              <a16:creationId xmlns:a16="http://schemas.microsoft.com/office/drawing/2014/main" id="{00000000-0008-0000-0700-000003000000}"/>
            </a:ext>
          </a:extLst>
        </xdr:cNvPr>
        <xdr:cNvCxnSpPr/>
      </xdr:nvCxnSpPr>
      <xdr:spPr>
        <a:xfrm>
          <a:off x="4019550" y="13687425"/>
          <a:ext cx="2771775" cy="1905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47625</xdr:colOff>
      <xdr:row>85</xdr:row>
      <xdr:rowOff>104775</xdr:rowOff>
    </xdr:from>
    <xdr:to>
      <xdr:col>11</xdr:col>
      <xdr:colOff>200025</xdr:colOff>
      <xdr:row>85</xdr:row>
      <xdr:rowOff>123825</xdr:rowOff>
    </xdr:to>
    <xdr:cxnSp macro="">
      <xdr:nvCxnSpPr>
        <xdr:cNvPr id="5" name="Straight Arrow Connector 4">
          <a:extLst>
            <a:ext uri="{FF2B5EF4-FFF2-40B4-BE49-F238E27FC236}">
              <a16:creationId xmlns:a16="http://schemas.microsoft.com/office/drawing/2014/main" id="{00000000-0008-0000-0700-000005000000}"/>
            </a:ext>
          </a:extLst>
        </xdr:cNvPr>
        <xdr:cNvCxnSpPr/>
      </xdr:nvCxnSpPr>
      <xdr:spPr>
        <a:xfrm flipV="1">
          <a:off x="4076700" y="14849475"/>
          <a:ext cx="2609850" cy="1905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85725</xdr:colOff>
      <xdr:row>87</xdr:row>
      <xdr:rowOff>104775</xdr:rowOff>
    </xdr:from>
    <xdr:to>
      <xdr:col>5</xdr:col>
      <xdr:colOff>85725</xdr:colOff>
      <xdr:row>102</xdr:row>
      <xdr:rowOff>114300</xdr:rowOff>
    </xdr:to>
    <xdr:cxnSp macro="">
      <xdr:nvCxnSpPr>
        <xdr:cNvPr id="7" name="Straight Arrow Connector 6">
          <a:extLst>
            <a:ext uri="{FF2B5EF4-FFF2-40B4-BE49-F238E27FC236}">
              <a16:creationId xmlns:a16="http://schemas.microsoft.com/office/drawing/2014/main" id="{00000000-0008-0000-0700-000007000000}"/>
            </a:ext>
          </a:extLst>
        </xdr:cNvPr>
        <xdr:cNvCxnSpPr/>
      </xdr:nvCxnSpPr>
      <xdr:spPr>
        <a:xfrm>
          <a:off x="3057525" y="15173325"/>
          <a:ext cx="0" cy="247650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19050</xdr:colOff>
      <xdr:row>78</xdr:row>
      <xdr:rowOff>76200</xdr:rowOff>
    </xdr:from>
    <xdr:to>
      <xdr:col>11</xdr:col>
      <xdr:colOff>276225</xdr:colOff>
      <xdr:row>79</xdr:row>
      <xdr:rowOff>28575</xdr:rowOff>
    </xdr:to>
    <xdr:cxnSp macro="">
      <xdr:nvCxnSpPr>
        <xdr:cNvPr id="11" name="Straight Arrow Connector 10">
          <a:extLst>
            <a:ext uri="{FF2B5EF4-FFF2-40B4-BE49-F238E27FC236}">
              <a16:creationId xmlns:a16="http://schemas.microsoft.com/office/drawing/2014/main" id="{00000000-0008-0000-0700-00000B000000}"/>
            </a:ext>
          </a:extLst>
        </xdr:cNvPr>
        <xdr:cNvCxnSpPr/>
      </xdr:nvCxnSpPr>
      <xdr:spPr>
        <a:xfrm flipH="1">
          <a:off x="4048125" y="13496925"/>
          <a:ext cx="2714625" cy="11430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47625</xdr:colOff>
      <xdr:row>84</xdr:row>
      <xdr:rowOff>85725</xdr:rowOff>
    </xdr:from>
    <xdr:to>
      <xdr:col>11</xdr:col>
      <xdr:colOff>209550</xdr:colOff>
      <xdr:row>85</xdr:row>
      <xdr:rowOff>47625</xdr:rowOff>
    </xdr:to>
    <xdr:cxnSp macro="">
      <xdr:nvCxnSpPr>
        <xdr:cNvPr id="15" name="Straight Arrow Connector 14">
          <a:extLst>
            <a:ext uri="{FF2B5EF4-FFF2-40B4-BE49-F238E27FC236}">
              <a16:creationId xmlns:a16="http://schemas.microsoft.com/office/drawing/2014/main" id="{00000000-0008-0000-0700-00000F000000}"/>
            </a:ext>
          </a:extLst>
        </xdr:cNvPr>
        <xdr:cNvCxnSpPr/>
      </xdr:nvCxnSpPr>
      <xdr:spPr>
        <a:xfrm flipH="1">
          <a:off x="4076700" y="14668500"/>
          <a:ext cx="2619375" cy="1238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scal/Mike/Budget%20Needs%20Survey%20FY2004/A%20-%20Original%20Budget%20Needs%20Survey%20-%20Mandatory%20Costs%20Report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9-2-02"/>
      <sheetName val="Mandatory"/>
      <sheetName val="Mand Sum"/>
      <sheetName val="FY03 Reduct"/>
      <sheetName val="FY04 Reduct"/>
      <sheetName val="Inst Notes"/>
      <sheetName val="B1"/>
      <sheetName val="B2"/>
      <sheetName val="B3"/>
      <sheetName val="B4"/>
      <sheetName val="B5"/>
      <sheetName val="B6"/>
      <sheetName val="B7"/>
      <sheetName val="FY02"/>
      <sheetName val="FY02 Narr"/>
      <sheetName val="FY02 NARRA"/>
      <sheetName val="Faciliti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omments" Target="../comments2.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6.xml"/><Relationship Id="rId1" Type="http://schemas.openxmlformats.org/officeDocument/2006/relationships/printerSettings" Target="../printerSettings/printerSettings7.bin"/><Relationship Id="rId4" Type="http://schemas.openxmlformats.org/officeDocument/2006/relationships/comments" Target="../comments3.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7.xml"/><Relationship Id="rId1" Type="http://schemas.openxmlformats.org/officeDocument/2006/relationships/printerSettings" Target="../printerSettings/printerSettings8.bin"/><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D63"/>
  <sheetViews>
    <sheetView showGridLines="0" topLeftCell="A19" workbookViewId="0">
      <selection activeCell="B18" sqref="B18"/>
    </sheetView>
  </sheetViews>
  <sheetFormatPr defaultRowHeight="13.2"/>
  <cols>
    <col min="1" max="1" width="4.109375" customWidth="1"/>
    <col min="2" max="2" width="97.5546875" customWidth="1"/>
    <col min="3" max="3" width="3.33203125" customWidth="1"/>
    <col min="4" max="4" width="97.5546875" customWidth="1"/>
  </cols>
  <sheetData>
    <row r="2" spans="1:4" ht="15.6">
      <c r="A2" s="303"/>
      <c r="B2" s="303"/>
    </row>
    <row r="3" spans="1:4" ht="17.399999999999999">
      <c r="B3" s="396" t="s">
        <v>56</v>
      </c>
    </row>
    <row r="4" spans="1:4" ht="21.75" customHeight="1">
      <c r="A4" s="303"/>
      <c r="B4" s="303" t="s">
        <v>255</v>
      </c>
    </row>
    <row r="5" spans="1:4" ht="36.75" customHeight="1">
      <c r="A5" s="303"/>
      <c r="B5" s="303" t="s">
        <v>276</v>
      </c>
    </row>
    <row r="6" spans="1:4" ht="46.8">
      <c r="A6" s="303"/>
      <c r="B6" s="303" t="s">
        <v>260</v>
      </c>
    </row>
    <row r="7" spans="1:4" ht="62.4">
      <c r="A7" s="303"/>
      <c r="B7" s="303" t="s">
        <v>258</v>
      </c>
    </row>
    <row r="8" spans="1:4" ht="62.4">
      <c r="A8" s="303"/>
      <c r="B8" s="303" t="s">
        <v>264</v>
      </c>
      <c r="D8" s="303"/>
    </row>
    <row r="9" spans="1:4" ht="46.8">
      <c r="A9" s="303"/>
      <c r="B9" s="303" t="s">
        <v>253</v>
      </c>
    </row>
    <row r="10" spans="1:4" ht="15.6">
      <c r="A10" s="303"/>
      <c r="B10" s="303"/>
    </row>
    <row r="11" spans="1:4" ht="83.25" customHeight="1">
      <c r="A11" s="303"/>
      <c r="B11" s="303" t="s">
        <v>265</v>
      </c>
    </row>
    <row r="12" spans="1:4" ht="46.8">
      <c r="A12" s="303"/>
      <c r="B12" s="303" t="s">
        <v>266</v>
      </c>
    </row>
    <row r="13" spans="1:4" ht="15.6">
      <c r="A13" s="303"/>
      <c r="B13" s="303"/>
    </row>
    <row r="14" spans="1:4" ht="18">
      <c r="A14" s="303"/>
      <c r="B14" s="397" t="s">
        <v>209</v>
      </c>
    </row>
    <row r="15" spans="1:4" ht="32.25" customHeight="1">
      <c r="A15" s="303"/>
      <c r="B15" s="303" t="s">
        <v>210</v>
      </c>
    </row>
    <row r="16" spans="1:4" ht="15.6">
      <c r="A16" s="303"/>
      <c r="B16" s="303"/>
    </row>
    <row r="17" spans="1:2" ht="46.8">
      <c r="A17" s="303"/>
      <c r="B17" s="303" t="s">
        <v>277</v>
      </c>
    </row>
    <row r="18" spans="1:2" ht="15.6">
      <c r="A18" s="303"/>
      <c r="B18" s="303"/>
    </row>
    <row r="19" spans="1:2" ht="11.25" customHeight="1">
      <c r="A19" s="303"/>
      <c r="B19" s="303"/>
    </row>
    <row r="20" spans="1:2" ht="170.25" hidden="1" customHeight="1">
      <c r="A20" s="303"/>
      <c r="B20" s="303"/>
    </row>
    <row r="21" spans="1:2" ht="15" customHeight="1">
      <c r="A21" s="303"/>
      <c r="B21" s="303"/>
    </row>
    <row r="22" spans="1:2" ht="15" customHeight="1">
      <c r="A22" s="303"/>
      <c r="B22" s="396" t="s">
        <v>56</v>
      </c>
    </row>
    <row r="23" spans="1:2" ht="15" customHeight="1">
      <c r="A23" s="303"/>
      <c r="B23" s="303"/>
    </row>
    <row r="24" spans="1:2" ht="15" customHeight="1">
      <c r="A24" s="303"/>
      <c r="B24" s="303"/>
    </row>
    <row r="25" spans="1:2" ht="15" customHeight="1">
      <c r="A25" s="303"/>
      <c r="B25" s="303"/>
    </row>
    <row r="26" spans="1:2" ht="15" customHeight="1">
      <c r="A26" s="303"/>
      <c r="B26" s="303"/>
    </row>
    <row r="27" spans="1:2" ht="15" customHeight="1">
      <c r="A27" s="303"/>
      <c r="B27" s="303"/>
    </row>
    <row r="28" spans="1:2" ht="15" customHeight="1">
      <c r="A28" s="303"/>
      <c r="B28" s="303"/>
    </row>
    <row r="29" spans="1:2" ht="15" customHeight="1">
      <c r="A29" s="303"/>
      <c r="B29" s="303"/>
    </row>
    <row r="30" spans="1:2" ht="15" customHeight="1">
      <c r="A30" s="303"/>
      <c r="B30" s="303"/>
    </row>
    <row r="31" spans="1:2" ht="15" customHeight="1">
      <c r="A31" s="303"/>
      <c r="B31" s="303"/>
    </row>
    <row r="32" spans="1:2" ht="15" customHeight="1">
      <c r="A32" s="303"/>
      <c r="B32" s="303"/>
    </row>
    <row r="33" spans="1:2" ht="15" customHeight="1">
      <c r="A33" s="303"/>
      <c r="B33" s="303"/>
    </row>
    <row r="34" spans="1:2" ht="15" customHeight="1">
      <c r="A34" s="303"/>
      <c r="B34" s="303"/>
    </row>
    <row r="35" spans="1:2" ht="15" customHeight="1">
      <c r="A35" s="303"/>
      <c r="B35" s="303"/>
    </row>
    <row r="36" spans="1:2" ht="15" customHeight="1">
      <c r="A36" s="303"/>
      <c r="B36" s="303"/>
    </row>
    <row r="37" spans="1:2" ht="15" customHeight="1">
      <c r="A37" s="303"/>
      <c r="B37" s="303"/>
    </row>
    <row r="38" spans="1:2" ht="15" customHeight="1">
      <c r="A38" s="303"/>
      <c r="B38" s="303"/>
    </row>
    <row r="39" spans="1:2" ht="15" customHeight="1">
      <c r="A39" s="303"/>
      <c r="B39" s="303"/>
    </row>
    <row r="40" spans="1:2" ht="15" customHeight="1">
      <c r="A40" s="303"/>
      <c r="B40" s="303"/>
    </row>
    <row r="41" spans="1:2" ht="15" customHeight="1">
      <c r="A41" s="303"/>
      <c r="B41" s="303"/>
    </row>
    <row r="42" spans="1:2" ht="15" customHeight="1">
      <c r="A42" s="559"/>
      <c r="B42" s="303"/>
    </row>
    <row r="43" spans="1:2" ht="15" customHeight="1">
      <c r="A43" s="559"/>
      <c r="B43" s="303"/>
    </row>
    <row r="44" spans="1:2" ht="15" customHeight="1">
      <c r="A44" s="559"/>
      <c r="B44" s="559"/>
    </row>
    <row r="45" spans="1:2" ht="15" customHeight="1">
      <c r="A45" s="559"/>
      <c r="B45" s="559"/>
    </row>
    <row r="46" spans="1:2" ht="15" customHeight="1">
      <c r="A46" s="559"/>
      <c r="B46" s="559"/>
    </row>
    <row r="47" spans="1:2" ht="15" customHeight="1">
      <c r="A47" s="559"/>
      <c r="B47" s="559"/>
    </row>
    <row r="48" spans="1:2" ht="15" customHeight="1">
      <c r="A48" s="559"/>
      <c r="B48" s="559"/>
    </row>
    <row r="49" spans="1:2" ht="15" customHeight="1">
      <c r="A49" s="559"/>
      <c r="B49" s="559"/>
    </row>
    <row r="50" spans="1:2" ht="15" customHeight="1">
      <c r="B50" s="559"/>
    </row>
    <row r="51" spans="1:2" ht="15" customHeight="1">
      <c r="B51" s="559"/>
    </row>
    <row r="52" spans="1:2" ht="15" customHeight="1"/>
    <row r="53" spans="1:2" ht="15" customHeight="1"/>
    <row r="54" spans="1:2" ht="15" customHeight="1"/>
    <row r="55" spans="1:2" ht="15" customHeight="1"/>
    <row r="56" spans="1:2" ht="15" customHeight="1"/>
    <row r="57" spans="1:2" ht="15" customHeight="1"/>
    <row r="58" spans="1:2" ht="15" customHeight="1"/>
    <row r="59" spans="1:2" ht="15" customHeight="1"/>
    <row r="60" spans="1:2" ht="15" customHeight="1"/>
    <row r="61" spans="1:2" ht="15" customHeight="1"/>
    <row r="62" spans="1:2" ht="15" customHeight="1"/>
    <row r="63" spans="1:2" ht="15" customHeight="1"/>
  </sheetData>
  <printOptions horizontalCentered="1"/>
  <pageMargins left="0.2" right="0.2" top="0.75" bottom="0.75" header="0.3" footer="0.3"/>
  <pageSetup fitToHeight="0" orientation="portrait" r:id="rId1"/>
  <headerFooter>
    <oddFooter>&amp;L&amp;8Created:  22 April 2013  Printed:  &amp;D   &amp;Z&amp;F   &amp;A</oddFooter>
  </headerFooter>
  <rowBreaks count="1" manualBreakCount="1">
    <brk id="18"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pageSetUpPr fitToPage="1"/>
  </sheetPr>
  <dimension ref="A2:B64"/>
  <sheetViews>
    <sheetView topLeftCell="A22" workbookViewId="0">
      <selection activeCell="B50" sqref="B50"/>
    </sheetView>
  </sheetViews>
  <sheetFormatPr defaultRowHeight="13.2"/>
  <cols>
    <col min="1" max="1" width="4.109375" customWidth="1"/>
    <col min="2" max="2" width="97.5546875" customWidth="1"/>
  </cols>
  <sheetData>
    <row r="2" spans="1:2" ht="15.6">
      <c r="A2" s="303"/>
      <c r="B2" s="303"/>
    </row>
    <row r="3" spans="1:2" ht="17.399999999999999">
      <c r="B3" s="396" t="s">
        <v>56</v>
      </c>
    </row>
    <row r="4" spans="1:2" ht="15.6">
      <c r="A4" s="303"/>
      <c r="B4" s="303" t="s">
        <v>236</v>
      </c>
    </row>
    <row r="5" spans="1:2" ht="36.75" customHeight="1">
      <c r="A5" s="303"/>
      <c r="B5" s="303" t="s">
        <v>208</v>
      </c>
    </row>
    <row r="6" spans="1:2" ht="46.8">
      <c r="A6" s="303"/>
      <c r="B6" s="303" t="s">
        <v>204</v>
      </c>
    </row>
    <row r="7" spans="1:2" ht="46.8">
      <c r="A7" s="303"/>
      <c r="B7" s="303" t="s">
        <v>237</v>
      </c>
    </row>
    <row r="8" spans="1:2" ht="39" customHeight="1">
      <c r="A8" s="303"/>
      <c r="B8" s="398" t="s">
        <v>238</v>
      </c>
    </row>
    <row r="9" spans="1:2" ht="78">
      <c r="A9" s="303"/>
      <c r="B9" s="303" t="s">
        <v>205</v>
      </c>
    </row>
    <row r="10" spans="1:2" ht="46.8">
      <c r="A10" s="303"/>
      <c r="B10" s="303" t="s">
        <v>239</v>
      </c>
    </row>
    <row r="11" spans="1:2" ht="15.6">
      <c r="A11" s="303"/>
      <c r="B11" s="303"/>
    </row>
    <row r="12" spans="1:2" ht="66" customHeight="1">
      <c r="A12" s="303"/>
      <c r="B12" s="303" t="s">
        <v>240</v>
      </c>
    </row>
    <row r="13" spans="1:2" ht="46.8">
      <c r="A13" s="303"/>
      <c r="B13" s="303" t="s">
        <v>206</v>
      </c>
    </row>
    <row r="14" spans="1:2" ht="15.6">
      <c r="A14" s="303"/>
      <c r="B14" s="303"/>
    </row>
    <row r="15" spans="1:2" ht="18">
      <c r="A15" s="303"/>
      <c r="B15" s="397" t="s">
        <v>209</v>
      </c>
    </row>
    <row r="16" spans="1:2" ht="32.25" customHeight="1">
      <c r="A16" s="303"/>
      <c r="B16" s="303" t="s">
        <v>210</v>
      </c>
    </row>
    <row r="17" spans="1:2" ht="15.6">
      <c r="A17" s="303"/>
      <c r="B17" s="303"/>
    </row>
    <row r="18" spans="1:2" ht="46.8">
      <c r="A18" s="303"/>
      <c r="B18" s="303" t="s">
        <v>207</v>
      </c>
    </row>
    <row r="19" spans="1:2" ht="15.6">
      <c r="A19" s="303"/>
      <c r="B19" s="303"/>
    </row>
    <row r="20" spans="1:2" ht="11.25" customHeight="1">
      <c r="A20" s="303"/>
      <c r="B20" s="303"/>
    </row>
    <row r="21" spans="1:2" ht="170.25" hidden="1" customHeight="1">
      <c r="A21" s="303"/>
      <c r="B21" s="303"/>
    </row>
    <row r="22" spans="1:2" ht="15" customHeight="1">
      <c r="A22" s="303"/>
      <c r="B22" s="303"/>
    </row>
    <row r="23" spans="1:2" ht="15" customHeight="1">
      <c r="A23" s="303"/>
      <c r="B23" s="396" t="s">
        <v>56</v>
      </c>
    </row>
    <row r="24" spans="1:2" ht="15" customHeight="1">
      <c r="A24" s="303"/>
      <c r="B24" s="303"/>
    </row>
    <row r="25" spans="1:2" ht="15" customHeight="1">
      <c r="A25" s="303"/>
      <c r="B25" s="303"/>
    </row>
    <row r="26" spans="1:2" ht="15" customHeight="1">
      <c r="A26" s="303"/>
      <c r="B26" s="303"/>
    </row>
    <row r="27" spans="1:2" ht="15" customHeight="1">
      <c r="A27" s="303"/>
      <c r="B27" s="303"/>
    </row>
    <row r="28" spans="1:2" ht="15" customHeight="1">
      <c r="A28" s="303"/>
      <c r="B28" s="303"/>
    </row>
    <row r="29" spans="1:2" ht="15" customHeight="1">
      <c r="A29" s="303"/>
      <c r="B29" s="303"/>
    </row>
    <row r="30" spans="1:2" ht="15" customHeight="1">
      <c r="A30" s="303"/>
      <c r="B30" s="303"/>
    </row>
    <row r="31" spans="1:2" ht="15" customHeight="1">
      <c r="A31" s="303"/>
      <c r="B31" s="303"/>
    </row>
    <row r="32" spans="1:2" ht="15" customHeight="1">
      <c r="A32" s="303"/>
      <c r="B32" s="303"/>
    </row>
    <row r="33" spans="1:2" ht="15" customHeight="1">
      <c r="A33" s="303"/>
      <c r="B33" s="303"/>
    </row>
    <row r="34" spans="1:2" ht="15" customHeight="1">
      <c r="A34" s="303"/>
      <c r="B34" s="303"/>
    </row>
    <row r="35" spans="1:2" ht="15" customHeight="1">
      <c r="A35" s="303"/>
      <c r="B35" s="303"/>
    </row>
    <row r="36" spans="1:2" ht="15" customHeight="1">
      <c r="A36" s="303"/>
      <c r="B36" s="303"/>
    </row>
    <row r="37" spans="1:2" ht="15" customHeight="1">
      <c r="A37" s="303"/>
      <c r="B37" s="303"/>
    </row>
    <row r="38" spans="1:2" ht="15" customHeight="1">
      <c r="A38" s="303"/>
      <c r="B38" s="303"/>
    </row>
    <row r="39" spans="1:2" ht="15" customHeight="1">
      <c r="A39" s="303"/>
      <c r="B39" s="303"/>
    </row>
    <row r="40" spans="1:2" ht="15" customHeight="1">
      <c r="A40" s="303"/>
      <c r="B40" s="303"/>
    </row>
    <row r="41" spans="1:2" ht="15" customHeight="1">
      <c r="A41" s="303"/>
      <c r="B41" s="303"/>
    </row>
    <row r="42" spans="1:2" ht="15" customHeight="1">
      <c r="A42" s="303"/>
      <c r="B42" s="303"/>
    </row>
    <row r="43" spans="1:2" ht="15" customHeight="1">
      <c r="A43" s="302"/>
      <c r="B43" s="303"/>
    </row>
    <row r="44" spans="1:2" ht="15" customHeight="1">
      <c r="A44" s="302"/>
      <c r="B44" s="303"/>
    </row>
    <row r="45" spans="1:2" ht="15" customHeight="1">
      <c r="A45" s="302"/>
      <c r="B45" s="302"/>
    </row>
    <row r="46" spans="1:2" ht="15" customHeight="1">
      <c r="A46" s="302"/>
      <c r="B46" s="302"/>
    </row>
    <row r="47" spans="1:2" ht="15" customHeight="1">
      <c r="A47" s="302"/>
      <c r="B47" s="302"/>
    </row>
    <row r="48" spans="1:2" ht="15" customHeight="1">
      <c r="A48" s="302"/>
      <c r="B48" s="302"/>
    </row>
    <row r="49" spans="1:2" ht="15" customHeight="1">
      <c r="A49" s="302"/>
      <c r="B49" s="302"/>
    </row>
    <row r="50" spans="1:2" ht="15" customHeight="1">
      <c r="A50" s="302"/>
      <c r="B50" s="302"/>
    </row>
    <row r="51" spans="1:2" ht="15" customHeight="1">
      <c r="B51" s="302"/>
    </row>
    <row r="52" spans="1:2" ht="15" customHeight="1">
      <c r="B52" s="302"/>
    </row>
    <row r="53" spans="1:2" ht="15" customHeight="1"/>
    <row r="54" spans="1:2" ht="15" customHeight="1"/>
    <row r="55" spans="1:2" ht="15" customHeight="1"/>
    <row r="56" spans="1:2" ht="15" customHeight="1"/>
    <row r="57" spans="1:2" ht="15" customHeight="1"/>
    <row r="58" spans="1:2" ht="15" customHeight="1"/>
    <row r="59" spans="1:2" ht="15" customHeight="1"/>
    <row r="60" spans="1:2" ht="15" customHeight="1"/>
    <row r="61" spans="1:2" ht="15" customHeight="1"/>
    <row r="62" spans="1:2" ht="15" customHeight="1"/>
    <row r="63" spans="1:2" ht="15" customHeight="1"/>
    <row r="64" spans="1:2" ht="15" customHeight="1"/>
  </sheetData>
  <printOptions horizontalCentered="1"/>
  <pageMargins left="0.2" right="0.2" top="0.75" bottom="0.75" header="0.3" footer="0.3"/>
  <pageSetup fitToHeight="0" orientation="portrait" r:id="rId1"/>
  <headerFooter>
    <oddFooter>&amp;L&amp;8Created:  22 April 2013  Printed:  &amp;D   &amp;Z&amp;F   &amp;A</oddFooter>
  </headerFooter>
  <rowBreaks count="1" manualBreakCount="1">
    <brk id="19"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Q85"/>
  <sheetViews>
    <sheetView showGridLines="0" topLeftCell="A43" workbookViewId="0">
      <selection activeCell="B50" sqref="B50"/>
    </sheetView>
  </sheetViews>
  <sheetFormatPr defaultRowHeight="13.2"/>
  <cols>
    <col min="1" max="1" width="1.33203125" customWidth="1"/>
    <col min="2" max="2" width="60.109375" customWidth="1"/>
    <col min="3" max="3" width="16.33203125" customWidth="1"/>
    <col min="4" max="4" width="15.6640625" customWidth="1"/>
    <col min="5" max="5" width="1.33203125" customWidth="1"/>
    <col min="6" max="6" width="18.6640625" hidden="1" customWidth="1"/>
    <col min="7" max="7" width="1.5546875" customWidth="1"/>
    <col min="8" max="8" width="33.88671875" customWidth="1"/>
    <col min="9" max="9" width="12.109375" customWidth="1"/>
    <col min="10" max="10" width="17.109375" customWidth="1"/>
    <col min="11" max="11" width="11.5546875" customWidth="1"/>
    <col min="12" max="12" width="20.5546875" customWidth="1"/>
    <col min="13" max="13" width="7.33203125" customWidth="1"/>
    <col min="16" max="16" width="10.44140625" customWidth="1"/>
  </cols>
  <sheetData>
    <row r="1" spans="1:17" ht="6" customHeight="1"/>
    <row r="2" spans="1:17">
      <c r="B2" s="68" t="s">
        <v>54</v>
      </c>
      <c r="C2" s="69"/>
      <c r="D2" s="69"/>
      <c r="H2" s="2"/>
    </row>
    <row r="3" spans="1:17" ht="17.399999999999999">
      <c r="B3" s="70" t="s">
        <v>278</v>
      </c>
      <c r="C3" s="69"/>
      <c r="D3" s="69"/>
      <c r="H3" s="71"/>
    </row>
    <row r="4" spans="1:17">
      <c r="H4" s="72"/>
    </row>
    <row r="5" spans="1:17">
      <c r="A5" s="6"/>
      <c r="B5" s="73" t="s">
        <v>55</v>
      </c>
      <c r="C5" s="592" t="str">
        <f>'Under &amp; Grad Tuition MFee'!C1:E1</f>
        <v>East West Oklahoma State University</v>
      </c>
      <c r="D5" s="593"/>
      <c r="E5" s="2"/>
      <c r="F5" s="2"/>
      <c r="G5" s="2"/>
      <c r="H5" s="284"/>
    </row>
    <row r="6" spans="1:17">
      <c r="A6" s="6"/>
      <c r="B6" s="73"/>
      <c r="C6" s="74"/>
      <c r="D6" s="43"/>
      <c r="E6" s="2"/>
      <c r="F6" s="2"/>
      <c r="G6" s="2"/>
    </row>
    <row r="7" spans="1:17" ht="15.6">
      <c r="A7" s="6"/>
      <c r="B7" s="75" t="s">
        <v>56</v>
      </c>
      <c r="C7" s="76"/>
      <c r="D7" s="77"/>
      <c r="E7" s="2"/>
      <c r="F7" s="2"/>
      <c r="G7" s="2"/>
      <c r="H7" s="296" t="s">
        <v>57</v>
      </c>
      <c r="I7" s="296"/>
    </row>
    <row r="8" spans="1:17">
      <c r="A8" s="6"/>
      <c r="B8" s="78"/>
      <c r="C8" s="79"/>
      <c r="D8" s="80"/>
      <c r="E8" s="63"/>
      <c r="F8" s="62"/>
      <c r="G8" s="62"/>
      <c r="H8" s="82"/>
      <c r="I8" s="81" t="s">
        <v>58</v>
      </c>
      <c r="J8" s="144"/>
      <c r="K8" s="145"/>
      <c r="L8" s="145"/>
      <c r="M8" s="135"/>
    </row>
    <row r="9" spans="1:17">
      <c r="A9" s="6"/>
      <c r="B9" s="83" t="s">
        <v>279</v>
      </c>
      <c r="C9" s="44"/>
      <c r="D9" s="84">
        <f>'Revised Schedule C - C1'!D39</f>
        <v>1984160</v>
      </c>
      <c r="E9" s="33"/>
      <c r="F9" s="62"/>
      <c r="G9" s="62"/>
      <c r="H9" s="299" t="s">
        <v>59</v>
      </c>
      <c r="I9" s="300">
        <v>4634</v>
      </c>
      <c r="J9" s="130"/>
      <c r="K9" s="44"/>
      <c r="L9" s="44"/>
      <c r="M9" s="131"/>
    </row>
    <row r="10" spans="1:17">
      <c r="A10" s="6"/>
      <c r="B10" s="83" t="s">
        <v>60</v>
      </c>
      <c r="C10" s="44"/>
      <c r="D10" s="85">
        <v>1202635</v>
      </c>
      <c r="E10" s="33"/>
      <c r="F10" s="62"/>
      <c r="G10" s="62"/>
      <c r="H10" s="86" t="s">
        <v>61</v>
      </c>
      <c r="I10" s="87">
        <v>3713</v>
      </c>
      <c r="J10" s="405" t="s">
        <v>62</v>
      </c>
      <c r="K10" s="67"/>
      <c r="L10" s="67"/>
      <c r="M10" s="297"/>
      <c r="Q10" s="72"/>
    </row>
    <row r="11" spans="1:17">
      <c r="A11" s="6"/>
      <c r="B11" s="83" t="s">
        <v>63</v>
      </c>
      <c r="C11" s="88"/>
      <c r="D11" s="85">
        <v>384400</v>
      </c>
      <c r="E11" s="33"/>
      <c r="F11" s="62"/>
      <c r="G11" s="62"/>
      <c r="H11" s="86" t="s">
        <v>64</v>
      </c>
      <c r="I11" s="87">
        <v>354</v>
      </c>
      <c r="J11" s="405" t="s">
        <v>65</v>
      </c>
      <c r="K11" s="67"/>
      <c r="L11" s="67"/>
      <c r="M11" s="297"/>
      <c r="Q11" s="72"/>
    </row>
    <row r="12" spans="1:17">
      <c r="A12" s="6"/>
      <c r="B12" s="83" t="s">
        <v>66</v>
      </c>
      <c r="C12" s="88"/>
      <c r="D12" s="85">
        <v>330000</v>
      </c>
      <c r="E12" s="33"/>
      <c r="F12" s="62"/>
      <c r="G12" s="62"/>
      <c r="H12" s="86" t="s">
        <v>214</v>
      </c>
      <c r="I12" s="87">
        <v>200</v>
      </c>
      <c r="J12" s="405" t="s">
        <v>213</v>
      </c>
      <c r="K12" s="67"/>
      <c r="L12" s="67"/>
      <c r="M12" s="407" t="s">
        <v>67</v>
      </c>
      <c r="N12" s="60"/>
      <c r="O12" s="60"/>
      <c r="P12" s="60"/>
    </row>
    <row r="13" spans="1:17">
      <c r="A13" s="6"/>
      <c r="B13" s="83" t="s">
        <v>68</v>
      </c>
      <c r="C13" s="88"/>
      <c r="D13" s="85">
        <v>67125</v>
      </c>
      <c r="E13" s="33"/>
      <c r="F13" s="62"/>
      <c r="G13" s="62"/>
      <c r="H13" s="92" t="s">
        <v>70</v>
      </c>
      <c r="I13" s="87">
        <v>367</v>
      </c>
      <c r="J13" s="405" t="s">
        <v>71</v>
      </c>
      <c r="K13" s="67"/>
      <c r="L13" s="67"/>
      <c r="M13" s="297"/>
      <c r="N13" s="60"/>
      <c r="O13" s="60"/>
      <c r="P13" s="60"/>
    </row>
    <row r="14" spans="1:17">
      <c r="A14" s="6"/>
      <c r="B14" s="89" t="s">
        <v>69</v>
      </c>
      <c r="C14" s="90"/>
      <c r="D14" s="91">
        <f>SUM(D10:D13)</f>
        <v>1984160</v>
      </c>
      <c r="E14" s="33"/>
      <c r="F14" s="62"/>
      <c r="G14" s="62"/>
      <c r="H14" s="96" t="s">
        <v>73</v>
      </c>
      <c r="I14" s="97">
        <f>SUM(I10:I13)</f>
        <v>4634</v>
      </c>
      <c r="J14" s="130"/>
      <c r="K14" s="44"/>
      <c r="L14" s="44"/>
      <c r="M14" s="297"/>
      <c r="N14" s="60"/>
      <c r="O14" s="60"/>
      <c r="P14" s="60"/>
    </row>
    <row r="15" spans="1:17">
      <c r="A15" s="6"/>
      <c r="B15" s="93" t="s">
        <v>72</v>
      </c>
      <c r="C15" s="94"/>
      <c r="D15" s="95">
        <f>+D9-D14</f>
        <v>0</v>
      </c>
      <c r="E15" s="64"/>
      <c r="F15" s="62"/>
      <c r="G15" s="62"/>
      <c r="H15" s="96" t="s">
        <v>75</v>
      </c>
      <c r="I15" s="100">
        <f>+I9-I14</f>
        <v>0</v>
      </c>
      <c r="J15" s="132"/>
      <c r="K15" s="298"/>
      <c r="L15" s="298"/>
      <c r="M15" s="133"/>
      <c r="N15" s="60"/>
      <c r="O15" s="60"/>
      <c r="P15" s="60"/>
    </row>
    <row r="16" spans="1:17">
      <c r="A16" s="6"/>
      <c r="B16" s="98" t="s">
        <v>74</v>
      </c>
      <c r="C16" s="88"/>
      <c r="D16" s="99"/>
      <c r="E16" s="2"/>
      <c r="F16" s="2"/>
      <c r="G16" s="2"/>
    </row>
    <row r="17" spans="1:8" ht="39.75" customHeight="1">
      <c r="A17" s="6"/>
      <c r="B17" s="594" t="s">
        <v>76</v>
      </c>
      <c r="C17" s="595"/>
      <c r="D17" s="595"/>
      <c r="E17" s="2"/>
      <c r="F17" s="2"/>
      <c r="G17" s="2"/>
      <c r="H17" s="2"/>
    </row>
    <row r="18" spans="1:8" ht="6" customHeight="1">
      <c r="A18" s="2"/>
      <c r="B18" s="1"/>
      <c r="C18" s="3"/>
      <c r="D18" s="6"/>
      <c r="E18" s="2"/>
      <c r="F18" s="2"/>
      <c r="G18" s="2"/>
      <c r="H18" s="2"/>
    </row>
    <row r="19" spans="1:8" ht="6" customHeight="1">
      <c r="A19" s="101"/>
      <c r="B19" s="102"/>
      <c r="C19" s="102"/>
      <c r="D19" s="102"/>
      <c r="E19" s="63"/>
      <c r="F19" s="2"/>
      <c r="G19" s="2"/>
      <c r="H19" s="2"/>
    </row>
    <row r="20" spans="1:8" ht="23.25" customHeight="1">
      <c r="A20" s="18"/>
      <c r="B20" s="596" t="s">
        <v>280</v>
      </c>
      <c r="C20" s="597"/>
      <c r="D20" s="598"/>
      <c r="E20" s="33"/>
      <c r="F20" s="103" t="s">
        <v>77</v>
      </c>
      <c r="G20" s="103"/>
      <c r="H20" s="2"/>
    </row>
    <row r="21" spans="1:8">
      <c r="A21" s="18"/>
      <c r="B21" s="104" t="s">
        <v>244</v>
      </c>
      <c r="C21" s="105"/>
      <c r="D21" s="106"/>
      <c r="E21" s="33"/>
      <c r="F21" s="2"/>
      <c r="G21" s="2"/>
      <c r="H21" s="2"/>
    </row>
    <row r="22" spans="1:8" ht="24.75" customHeight="1" thickBot="1">
      <c r="A22" s="18"/>
      <c r="B22" s="107" t="s">
        <v>78</v>
      </c>
      <c r="C22" s="108" t="s">
        <v>6</v>
      </c>
      <c r="D22" s="108" t="s">
        <v>79</v>
      </c>
      <c r="E22" s="109"/>
      <c r="F22" s="110" t="s">
        <v>80</v>
      </c>
      <c r="G22" s="111"/>
      <c r="H22" s="2"/>
    </row>
    <row r="23" spans="1:8">
      <c r="A23" s="18"/>
      <c r="B23" s="112" t="s">
        <v>81</v>
      </c>
      <c r="C23" s="113">
        <f>D10</f>
        <v>1202635</v>
      </c>
      <c r="D23" s="113">
        <f>D11</f>
        <v>384400</v>
      </c>
      <c r="E23" s="33"/>
      <c r="F23" s="114">
        <f>+C23+D23</f>
        <v>1587035</v>
      </c>
      <c r="G23" s="115"/>
      <c r="H23" s="116" t="s">
        <v>82</v>
      </c>
    </row>
    <row r="24" spans="1:8">
      <c r="A24" s="18"/>
      <c r="B24" s="6" t="s">
        <v>83</v>
      </c>
      <c r="C24" s="117"/>
      <c r="D24" s="117"/>
      <c r="E24" s="33"/>
      <c r="H24" s="2"/>
    </row>
    <row r="25" spans="1:8">
      <c r="A25" s="18"/>
      <c r="B25" s="6" t="s">
        <v>84</v>
      </c>
      <c r="C25" s="118">
        <v>245000</v>
      </c>
      <c r="D25" s="118">
        <v>0</v>
      </c>
      <c r="E25" s="33"/>
      <c r="F25" s="119" t="s">
        <v>85</v>
      </c>
      <c r="G25" s="119"/>
      <c r="H25" s="2"/>
    </row>
    <row r="26" spans="1:8">
      <c r="A26" s="18"/>
      <c r="B26" s="6" t="s">
        <v>86</v>
      </c>
      <c r="C26" s="118">
        <v>100000</v>
      </c>
      <c r="D26" s="118">
        <v>300000</v>
      </c>
      <c r="E26" s="33"/>
      <c r="F26" s="119" t="s">
        <v>85</v>
      </c>
      <c r="G26" s="119"/>
      <c r="H26" s="2"/>
    </row>
    <row r="27" spans="1:8">
      <c r="A27" s="18"/>
      <c r="B27" s="120" t="s">
        <v>87</v>
      </c>
      <c r="C27" s="118">
        <v>0</v>
      </c>
      <c r="D27" s="118">
        <v>0</v>
      </c>
      <c r="E27" s="33"/>
      <c r="F27" s="119" t="s">
        <v>85</v>
      </c>
      <c r="G27" s="119"/>
      <c r="H27" s="2"/>
    </row>
    <row r="28" spans="1:8" ht="13.8" thickBot="1">
      <c r="A28" s="18"/>
      <c r="B28" s="121" t="s">
        <v>81</v>
      </c>
      <c r="C28" s="122">
        <f>+C23-C25-C26-C27</f>
        <v>857635</v>
      </c>
      <c r="D28" s="122">
        <f>+D23-D25-D26-D27</f>
        <v>84400</v>
      </c>
      <c r="E28" s="33"/>
      <c r="H28" s="2"/>
    </row>
    <row r="29" spans="1:8" ht="13.8" thickBot="1">
      <c r="A29" s="18"/>
      <c r="B29" s="123" t="s">
        <v>272</v>
      </c>
      <c r="C29" s="124">
        <f>I10</f>
        <v>3713</v>
      </c>
      <c r="D29" s="124">
        <f>I11</f>
        <v>354</v>
      </c>
      <c r="E29" s="33"/>
      <c r="F29" s="119" t="s">
        <v>88</v>
      </c>
      <c r="G29" s="119"/>
      <c r="H29" s="2"/>
    </row>
    <row r="30" spans="1:8" ht="6.75" customHeight="1">
      <c r="A30" s="18"/>
      <c r="B30" s="62"/>
      <c r="C30" s="125"/>
      <c r="D30" s="125"/>
      <c r="E30" s="33"/>
      <c r="H30" s="2"/>
    </row>
    <row r="31" spans="1:8" ht="13.8" thickBot="1">
      <c r="A31" s="18"/>
      <c r="B31" s="126" t="s">
        <v>89</v>
      </c>
      <c r="C31" s="127">
        <f>+C28/C29</f>
        <v>230.98168596821978</v>
      </c>
      <c r="D31" s="127">
        <f>+D28/D29</f>
        <v>238.4180790960452</v>
      </c>
      <c r="E31" s="33"/>
      <c r="H31" s="2"/>
    </row>
    <row r="32" spans="1:8" ht="7.5" customHeight="1" thickTop="1">
      <c r="A32" s="53"/>
      <c r="B32" s="128"/>
      <c r="C32" s="128"/>
      <c r="D32" s="129"/>
      <c r="E32" s="64"/>
      <c r="H32" s="2"/>
    </row>
    <row r="33" spans="1:8" ht="5.25" customHeight="1">
      <c r="A33" s="130"/>
      <c r="B33" s="44"/>
      <c r="C33" s="44"/>
      <c r="D33" s="44"/>
      <c r="E33" s="131"/>
      <c r="H33" s="2"/>
    </row>
    <row r="34" spans="1:8" ht="45.75" customHeight="1">
      <c r="A34" s="132"/>
      <c r="B34" s="599" t="s">
        <v>281</v>
      </c>
      <c r="C34" s="599"/>
      <c r="D34" s="599"/>
      <c r="E34" s="133"/>
      <c r="H34" s="134"/>
    </row>
    <row r="35" spans="1:8" ht="15.75" customHeight="1">
      <c r="H35" s="2"/>
    </row>
    <row r="36" spans="1:8" ht="18" customHeight="1">
      <c r="A36" s="600" t="s">
        <v>90</v>
      </c>
      <c r="B36" s="601"/>
      <c r="C36" s="601"/>
      <c r="D36" s="601"/>
      <c r="E36" s="135"/>
      <c r="H36" s="2"/>
    </row>
    <row r="37" spans="1:8" ht="12.75" customHeight="1">
      <c r="A37" s="602" t="s">
        <v>91</v>
      </c>
      <c r="B37" s="603"/>
      <c r="C37" s="603"/>
      <c r="D37" s="603"/>
      <c r="E37" s="131"/>
      <c r="H37" s="2"/>
    </row>
    <row r="38" spans="1:8" ht="6" customHeight="1">
      <c r="A38" s="53"/>
      <c r="B38" s="128"/>
      <c r="C38" s="128"/>
      <c r="D38" s="128"/>
      <c r="E38" s="133"/>
      <c r="H38" s="2"/>
    </row>
    <row r="39" spans="1:8" ht="12.75" customHeight="1">
      <c r="A39" s="136" t="s">
        <v>92</v>
      </c>
      <c r="B39" s="102"/>
      <c r="C39" s="102"/>
      <c r="D39" s="102"/>
      <c r="E39" s="135"/>
      <c r="H39" s="2"/>
    </row>
    <row r="40" spans="1:8" ht="30" customHeight="1">
      <c r="A40" s="18"/>
      <c r="B40" s="137" t="s">
        <v>93</v>
      </c>
      <c r="C40" s="138"/>
      <c r="D40" s="138"/>
      <c r="E40" s="131"/>
      <c r="H40" s="2"/>
    </row>
    <row r="41" spans="1:8" ht="6.75" customHeight="1">
      <c r="A41" s="18"/>
      <c r="B41" s="62"/>
      <c r="C41" s="62"/>
      <c r="D41" s="62"/>
      <c r="E41" s="131"/>
      <c r="H41" s="2"/>
    </row>
    <row r="42" spans="1:8" ht="12.75" customHeight="1">
      <c r="A42" s="5"/>
      <c r="B42" s="139" t="s">
        <v>94</v>
      </c>
      <c r="C42" s="102"/>
      <c r="D42" s="102"/>
      <c r="E42" s="131"/>
      <c r="H42" s="2"/>
    </row>
    <row r="43" spans="1:8" ht="12.75" customHeight="1">
      <c r="A43" s="18"/>
      <c r="B43" s="6"/>
      <c r="C43" s="140" t="s">
        <v>6</v>
      </c>
      <c r="D43" s="140" t="s">
        <v>7</v>
      </c>
      <c r="E43" s="131"/>
      <c r="H43" s="2"/>
    </row>
    <row r="44" spans="1:8" ht="12.75" customHeight="1" thickBot="1">
      <c r="A44" s="18"/>
      <c r="B44" s="13" t="s">
        <v>95</v>
      </c>
      <c r="C44" s="141" t="s">
        <v>10</v>
      </c>
      <c r="D44" s="141" t="s">
        <v>12</v>
      </c>
      <c r="E44" s="131"/>
      <c r="H44" s="2"/>
    </row>
    <row r="45" spans="1:8" ht="12.75" customHeight="1">
      <c r="A45" s="18"/>
      <c r="B45" s="142" t="s">
        <v>96</v>
      </c>
      <c r="C45" s="143">
        <v>800</v>
      </c>
      <c r="D45" s="143">
        <v>400</v>
      </c>
      <c r="E45" s="131"/>
      <c r="H45" s="2"/>
    </row>
    <row r="46" spans="1:8" ht="12.75" customHeight="1">
      <c r="A46" s="53"/>
      <c r="B46" s="128"/>
      <c r="C46" s="128"/>
      <c r="D46" s="128"/>
      <c r="E46" s="133"/>
      <c r="H46" s="2"/>
    </row>
    <row r="47" spans="1:8" ht="15.75" customHeight="1">
      <c r="H47" s="2"/>
    </row>
    <row r="48" spans="1:8" ht="6" customHeight="1">
      <c r="A48" s="144"/>
      <c r="B48" s="145"/>
      <c r="C48" s="145"/>
      <c r="D48" s="145"/>
      <c r="E48" s="135"/>
      <c r="H48" s="2"/>
    </row>
    <row r="49" spans="1:12" ht="15.6">
      <c r="A49" s="18"/>
      <c r="B49" s="588" t="s">
        <v>282</v>
      </c>
      <c r="C49" s="589"/>
      <c r="D49" s="589"/>
      <c r="E49" s="146"/>
      <c r="F49" s="147"/>
      <c r="G49" s="147"/>
      <c r="H49" s="148"/>
      <c r="I49" s="149"/>
      <c r="J49" s="62"/>
      <c r="K49" s="67"/>
      <c r="L49" s="44"/>
    </row>
    <row r="50" spans="1:12" ht="6" customHeight="1">
      <c r="A50" s="53"/>
      <c r="B50" s="150"/>
      <c r="C50" s="151"/>
      <c r="D50" s="151"/>
      <c r="E50" s="152"/>
      <c r="F50" s="149"/>
      <c r="G50" s="149"/>
      <c r="H50" s="148"/>
      <c r="I50" s="149"/>
      <c r="J50" s="62"/>
      <c r="K50" s="67"/>
      <c r="L50" s="44"/>
    </row>
    <row r="51" spans="1:12" ht="6.75" customHeight="1">
      <c r="A51" s="101"/>
      <c r="B51" s="153"/>
      <c r="C51" s="154"/>
      <c r="D51" s="154"/>
      <c r="E51" s="155"/>
      <c r="F51" s="156"/>
      <c r="G51" s="156"/>
      <c r="H51" s="62"/>
      <c r="K51" s="67"/>
      <c r="L51" s="44"/>
    </row>
    <row r="52" spans="1:12" ht="15.6">
      <c r="A52" s="18"/>
      <c r="B52" s="157"/>
      <c r="C52" s="140" t="s">
        <v>6</v>
      </c>
      <c r="D52" s="140" t="s">
        <v>7</v>
      </c>
      <c r="E52" s="158"/>
      <c r="F52" s="44"/>
      <c r="G52" s="44"/>
      <c r="H52" s="62"/>
      <c r="K52" s="67"/>
      <c r="L52" s="44"/>
    </row>
    <row r="53" spans="1:12" ht="13.8" thickBot="1">
      <c r="A53" s="18"/>
      <c r="B53" s="13" t="s">
        <v>97</v>
      </c>
      <c r="C53" s="141" t="s">
        <v>10</v>
      </c>
      <c r="D53" s="141" t="s">
        <v>12</v>
      </c>
      <c r="E53" s="158"/>
      <c r="F53" s="44"/>
      <c r="G53" s="44"/>
      <c r="H53" s="62"/>
      <c r="K53" s="67"/>
      <c r="L53" s="44"/>
    </row>
    <row r="54" spans="1:12">
      <c r="A54" s="18"/>
      <c r="B54" s="142" t="s">
        <v>98</v>
      </c>
      <c r="C54" s="159">
        <f>'Under &amp; Grad Tuition MFee'!F9</f>
        <v>3975</v>
      </c>
      <c r="D54" s="159">
        <f>'Under &amp; Grad Tuition MFee'!I9</f>
        <v>4056</v>
      </c>
      <c r="E54" s="160"/>
      <c r="F54" s="67"/>
      <c r="G54" s="67"/>
      <c r="H54" s="61" t="s">
        <v>99</v>
      </c>
      <c r="L54" s="44"/>
    </row>
    <row r="55" spans="1:12">
      <c r="A55" s="18"/>
      <c r="B55" s="161" t="s">
        <v>100</v>
      </c>
      <c r="C55" s="162">
        <f>'Under &amp; Grad Tuition MFee'!F10</f>
        <v>10335</v>
      </c>
      <c r="D55" s="162">
        <f>'Under &amp; Grad Tuition MFee'!I10</f>
        <v>10200</v>
      </c>
      <c r="E55" s="160"/>
      <c r="F55" s="67"/>
      <c r="G55" s="67"/>
      <c r="H55" s="61" t="s">
        <v>99</v>
      </c>
      <c r="L55" s="44"/>
    </row>
    <row r="56" spans="1:12">
      <c r="A56" s="18"/>
      <c r="B56" s="161" t="s">
        <v>101</v>
      </c>
      <c r="C56" s="162">
        <f>'Under &amp; Grad Tuition MFee'!F31</f>
        <v>270</v>
      </c>
      <c r="D56" s="162">
        <f>'Under &amp; Grad Tuition MFee'!I31</f>
        <v>216</v>
      </c>
      <c r="E56" s="160"/>
      <c r="F56" s="67"/>
      <c r="G56" s="67"/>
      <c r="H56" s="61" t="s">
        <v>99</v>
      </c>
      <c r="L56" s="44"/>
    </row>
    <row r="57" spans="1:12">
      <c r="A57" s="18"/>
      <c r="B57" s="161" t="s">
        <v>102</v>
      </c>
      <c r="C57" s="162">
        <f>'Under &amp; Grad Tuition MFee'!F50</f>
        <v>660</v>
      </c>
      <c r="D57" s="162">
        <f>'Under &amp; Grad Tuition MFee'!I50</f>
        <v>528</v>
      </c>
      <c r="E57" s="160"/>
      <c r="F57" s="67"/>
      <c r="G57" s="67"/>
      <c r="H57" s="61" t="s">
        <v>99</v>
      </c>
      <c r="L57" s="44"/>
    </row>
    <row r="58" spans="1:12">
      <c r="A58" s="18"/>
      <c r="B58" s="163" t="s">
        <v>103</v>
      </c>
      <c r="C58" s="164">
        <f>'Under &amp; Grad Tuition MFee'!F51</f>
        <v>930</v>
      </c>
      <c r="D58" s="164">
        <f>'Under &amp; Grad Tuition MFee'!I51</f>
        <v>744</v>
      </c>
      <c r="E58" s="165"/>
      <c r="F58" s="67" t="s">
        <v>104</v>
      </c>
      <c r="G58" s="67"/>
      <c r="H58" s="61" t="s">
        <v>99</v>
      </c>
      <c r="L58" s="44"/>
    </row>
    <row r="59" spans="1:12">
      <c r="A59" s="18"/>
      <c r="B59" s="161" t="s">
        <v>105</v>
      </c>
      <c r="C59" s="166">
        <f>C31</f>
        <v>230.98168596821978</v>
      </c>
      <c r="D59" s="166">
        <f>' Acad Serv Fees Etc. '!D31</f>
        <v>238.4180790960452</v>
      </c>
      <c r="E59" s="33"/>
      <c r="F59" s="44"/>
      <c r="G59" s="44"/>
      <c r="H59" s="62" t="s">
        <v>106</v>
      </c>
    </row>
    <row r="60" spans="1:12">
      <c r="A60" s="18"/>
      <c r="B60" s="167" t="s">
        <v>107</v>
      </c>
      <c r="C60" s="168">
        <f>' Acad Serv Fees Etc. '!C45</f>
        <v>800</v>
      </c>
      <c r="D60" s="168">
        <f>D45</f>
        <v>400</v>
      </c>
      <c r="E60" s="33"/>
      <c r="F60" s="44"/>
      <c r="G60" s="44"/>
      <c r="H60" s="62" t="s">
        <v>108</v>
      </c>
    </row>
    <row r="61" spans="1:12">
      <c r="A61" s="18"/>
      <c r="B61" s="169" t="s">
        <v>109</v>
      </c>
      <c r="C61" s="170">
        <f>+C54+C58+C59+C60</f>
        <v>5935.9816859682196</v>
      </c>
      <c r="D61" s="171">
        <f>+D54+D58+D59+D60</f>
        <v>5438.4180790960454</v>
      </c>
      <c r="E61" s="172"/>
      <c r="F61" s="67" t="s">
        <v>110</v>
      </c>
      <c r="G61" s="67"/>
      <c r="H61" s="61" t="s">
        <v>111</v>
      </c>
    </row>
    <row r="62" spans="1:12">
      <c r="A62" s="18"/>
      <c r="B62" s="169" t="s">
        <v>112</v>
      </c>
      <c r="C62" s="170">
        <f>+C55+C58+C59+C60</f>
        <v>12295.98168596822</v>
      </c>
      <c r="D62" s="173">
        <f>+D55+D58+D59+D60</f>
        <v>11582.418079096045</v>
      </c>
      <c r="E62" s="174"/>
      <c r="F62" s="44"/>
      <c r="G62" s="44"/>
      <c r="H62" s="61" t="s">
        <v>111</v>
      </c>
    </row>
    <row r="63" spans="1:12">
      <c r="A63" s="18"/>
      <c r="B63" s="175" t="s">
        <v>113</v>
      </c>
      <c r="C63" s="176">
        <v>1800</v>
      </c>
      <c r="D63" s="176">
        <v>1800</v>
      </c>
      <c r="E63" s="33"/>
      <c r="F63" s="177" t="s">
        <v>114</v>
      </c>
      <c r="G63" s="67"/>
      <c r="H63" s="62" t="s">
        <v>115</v>
      </c>
    </row>
    <row r="64" spans="1:12">
      <c r="A64" s="18"/>
      <c r="B64" s="161" t="s">
        <v>116</v>
      </c>
      <c r="C64" s="162">
        <v>2640</v>
      </c>
      <c r="D64" s="162">
        <v>2640</v>
      </c>
      <c r="E64" s="33"/>
      <c r="F64" s="177" t="s">
        <v>114</v>
      </c>
      <c r="G64" s="67"/>
      <c r="H64" s="62" t="s">
        <v>115</v>
      </c>
    </row>
    <row r="65" spans="1:11">
      <c r="A65" s="18"/>
      <c r="B65" s="178" t="s">
        <v>117</v>
      </c>
      <c r="C65" s="179">
        <f>+C63+C64</f>
        <v>4440</v>
      </c>
      <c r="D65" s="179">
        <f>+D63+D64</f>
        <v>4440</v>
      </c>
      <c r="E65" s="180">
        <f>+D65/C65</f>
        <v>1</v>
      </c>
      <c r="F65" s="177" t="s">
        <v>114</v>
      </c>
      <c r="G65" s="67"/>
      <c r="H65" s="61" t="s">
        <v>111</v>
      </c>
    </row>
    <row r="66" spans="1:11">
      <c r="A66" s="18"/>
      <c r="B66" s="169" t="s">
        <v>118</v>
      </c>
      <c r="C66" s="181">
        <f>+C61+C63+C64</f>
        <v>10375.98168596822</v>
      </c>
      <c r="D66" s="182">
        <f>+D61+D63+D64</f>
        <v>9878.4180790960454</v>
      </c>
      <c r="E66" s="174"/>
      <c r="F66" s="177" t="s">
        <v>114</v>
      </c>
      <c r="G66" s="67"/>
      <c r="H66" s="61" t="s">
        <v>111</v>
      </c>
      <c r="I66" s="60"/>
      <c r="J66" s="60"/>
      <c r="K66" s="44"/>
    </row>
    <row r="67" spans="1:11">
      <c r="A67" s="18"/>
      <c r="B67" s="169" t="s">
        <v>119</v>
      </c>
      <c r="C67" s="183">
        <f>+C62+C63+C64</f>
        <v>16735.981685968218</v>
      </c>
      <c r="D67" s="182">
        <f>+D62+D63+D64</f>
        <v>16022.418079096045</v>
      </c>
      <c r="E67" s="174"/>
      <c r="F67" s="177" t="s">
        <v>114</v>
      </c>
      <c r="G67" s="67"/>
      <c r="H67" s="61" t="s">
        <v>111</v>
      </c>
      <c r="K67" s="44"/>
    </row>
    <row r="68" spans="1:11" ht="5.25" customHeight="1">
      <c r="A68" s="53"/>
      <c r="B68" s="128"/>
      <c r="C68" s="128"/>
      <c r="D68" s="128"/>
      <c r="E68" s="64"/>
      <c r="F68" s="62"/>
      <c r="G68" s="62"/>
      <c r="H68" s="62"/>
      <c r="K68" s="44"/>
    </row>
    <row r="69" spans="1:11" ht="4.5" customHeight="1">
      <c r="A69" s="62"/>
      <c r="B69" s="62"/>
      <c r="C69" s="62"/>
      <c r="D69" s="65"/>
      <c r="E69" s="62"/>
      <c r="F69" s="65"/>
      <c r="G69" s="65"/>
      <c r="H69" s="62"/>
      <c r="I69" s="62"/>
      <c r="J69" s="62"/>
      <c r="K69" s="44"/>
    </row>
    <row r="70" spans="1:11" ht="41.25" customHeight="1">
      <c r="A70" s="62"/>
      <c r="B70" s="590" t="s">
        <v>120</v>
      </c>
      <c r="C70" s="591"/>
      <c r="D70" s="591"/>
      <c r="E70" s="184"/>
      <c r="F70" s="185"/>
      <c r="G70" s="185"/>
      <c r="H70" s="186"/>
      <c r="I70" s="185"/>
      <c r="J70" s="62"/>
    </row>
    <row r="71" spans="1:11">
      <c r="A71" s="62"/>
      <c r="B71" s="62"/>
      <c r="C71" s="62"/>
      <c r="D71" s="65"/>
      <c r="E71" s="62"/>
      <c r="F71" s="65"/>
      <c r="G71" s="65"/>
      <c r="H71" s="62"/>
      <c r="I71" s="62"/>
      <c r="J71" s="62"/>
    </row>
    <row r="72" spans="1:11">
      <c r="A72" s="2"/>
      <c r="B72" s="2"/>
      <c r="C72" s="2"/>
      <c r="D72" s="2"/>
      <c r="E72" s="2"/>
      <c r="F72" s="2"/>
      <c r="G72" s="2"/>
      <c r="H72" s="2"/>
      <c r="I72" s="2"/>
      <c r="J72" s="2"/>
    </row>
    <row r="73" spans="1:11" ht="15.6">
      <c r="E73" s="187"/>
      <c r="F73" s="187"/>
      <c r="G73" s="187"/>
      <c r="H73" s="187"/>
      <c r="I73" s="187"/>
      <c r="J73" s="187"/>
    </row>
    <row r="74" spans="1:11" ht="15.6">
      <c r="E74" s="187"/>
      <c r="F74" s="187"/>
      <c r="G74" s="187"/>
      <c r="H74" s="187"/>
      <c r="I74" s="187"/>
      <c r="J74" s="187"/>
    </row>
    <row r="75" spans="1:11" ht="6.75" customHeight="1">
      <c r="E75" s="2"/>
      <c r="F75" s="2"/>
      <c r="G75" s="2"/>
      <c r="H75" s="2"/>
      <c r="I75" s="2"/>
      <c r="J75" s="2"/>
    </row>
    <row r="76" spans="1:11">
      <c r="D76" s="44"/>
      <c r="E76" s="62"/>
      <c r="F76" s="62"/>
      <c r="G76" s="62"/>
      <c r="H76" s="62"/>
      <c r="I76" s="62"/>
      <c r="J76" s="62"/>
    </row>
    <row r="77" spans="1:11">
      <c r="D77" s="44"/>
      <c r="E77" s="62"/>
      <c r="F77" s="62"/>
      <c r="G77" s="62"/>
      <c r="H77" s="62"/>
      <c r="I77" s="62"/>
      <c r="J77" s="62"/>
    </row>
    <row r="78" spans="1:11">
      <c r="D78" s="44"/>
      <c r="E78" s="62"/>
      <c r="F78" s="62"/>
      <c r="G78" s="62"/>
      <c r="H78" s="62"/>
      <c r="I78" s="62"/>
      <c r="J78" s="62"/>
    </row>
    <row r="79" spans="1:11" ht="6.75" customHeight="1">
      <c r="D79" s="44"/>
      <c r="E79" s="62"/>
      <c r="F79" s="62"/>
      <c r="G79" s="62"/>
      <c r="H79" s="62"/>
      <c r="I79" s="62"/>
      <c r="J79" s="62"/>
    </row>
    <row r="80" spans="1:11">
      <c r="D80" s="44"/>
      <c r="E80" s="62"/>
      <c r="F80" s="44"/>
      <c r="G80" s="44"/>
      <c r="H80" s="62"/>
      <c r="I80" s="62"/>
      <c r="J80" s="62"/>
    </row>
    <row r="81" spans="4:10">
      <c r="D81" s="44"/>
      <c r="E81" s="44"/>
      <c r="F81" s="44"/>
      <c r="G81" s="44"/>
      <c r="H81" s="44"/>
      <c r="I81" s="44"/>
      <c r="J81" s="62"/>
    </row>
    <row r="82" spans="4:10">
      <c r="D82" s="44"/>
      <c r="E82" s="44"/>
      <c r="F82" s="44"/>
      <c r="G82" s="44"/>
      <c r="H82" s="44"/>
      <c r="I82" s="44"/>
      <c r="J82" s="62"/>
    </row>
    <row r="83" spans="4:10">
      <c r="D83" s="44"/>
      <c r="E83" s="44"/>
      <c r="F83" s="44"/>
      <c r="G83" s="44"/>
      <c r="H83" s="44"/>
      <c r="I83" s="44"/>
      <c r="J83" s="62"/>
    </row>
    <row r="84" spans="4:10" ht="4.5" customHeight="1">
      <c r="D84" s="44"/>
      <c r="E84" s="62"/>
      <c r="F84" s="62"/>
      <c r="G84" s="62"/>
      <c r="H84" s="62"/>
      <c r="I84" s="62"/>
      <c r="J84" s="62"/>
    </row>
    <row r="85" spans="4:10">
      <c r="D85" s="44"/>
      <c r="E85" s="44"/>
      <c r="F85" s="44"/>
      <c r="G85" s="44"/>
    </row>
  </sheetData>
  <mergeCells count="8">
    <mergeCell ref="B49:D49"/>
    <mergeCell ref="B70:D70"/>
    <mergeCell ref="C5:D5"/>
    <mergeCell ref="B17:D17"/>
    <mergeCell ref="B20:D20"/>
    <mergeCell ref="B34:D34"/>
    <mergeCell ref="A36:D36"/>
    <mergeCell ref="A37:D37"/>
  </mergeCells>
  <printOptions horizontalCentered="1" headings="1"/>
  <pageMargins left="0" right="0" top="0.25" bottom="0.5" header="0.25" footer="0.25"/>
  <pageSetup scale="59" orientation="landscape" cellComments="atEnd" r:id="rId1"/>
  <headerFooter alignWithMargins="0">
    <oddHeader>&amp;L&amp;8Form Date:  Aug 2001
Date Revised:  May 2005</oddHeader>
    <oddFooter>&amp;L&amp;8Printed:  &amp;D  &amp;T  &amp;Z&amp;F  &amp;A</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68"/>
  <sheetViews>
    <sheetView showGridLines="0" topLeftCell="A19" zoomScale="75" workbookViewId="0">
      <selection activeCell="A34" sqref="A34"/>
    </sheetView>
  </sheetViews>
  <sheetFormatPr defaultColWidth="9.109375" defaultRowHeight="13.2"/>
  <cols>
    <col min="1" max="1" width="77.88671875" style="190" customWidth="1"/>
    <col min="2" max="2" width="23.33203125" style="190" customWidth="1"/>
    <col min="3" max="3" width="18.6640625" style="190" customWidth="1"/>
    <col min="4" max="4" width="14.33203125" style="190" customWidth="1"/>
    <col min="5" max="5" width="68.88671875" style="190" customWidth="1"/>
    <col min="6" max="6" width="11.33203125" style="190" customWidth="1"/>
    <col min="7" max="7" width="13.5546875" style="190" customWidth="1"/>
    <col min="8" max="8" width="1.6640625" style="190" customWidth="1"/>
    <col min="9" max="16384" width="9.109375" style="190"/>
  </cols>
  <sheetData>
    <row r="1" spans="1:5" ht="18.75" customHeight="1">
      <c r="A1" s="606" t="s">
        <v>54</v>
      </c>
      <c r="B1" s="606"/>
      <c r="C1" s="606"/>
    </row>
    <row r="2" spans="1:5" ht="9.75" customHeight="1">
      <c r="A2" s="188"/>
      <c r="B2" s="189"/>
      <c r="C2" s="189"/>
    </row>
    <row r="3" spans="1:5" s="192" customFormat="1" ht="17.399999999999999">
      <c r="A3" s="188" t="s">
        <v>283</v>
      </c>
      <c r="B3" s="188"/>
      <c r="C3" s="188"/>
      <c r="D3" s="191"/>
    </row>
    <row r="4" spans="1:5" ht="17.399999999999999">
      <c r="A4" s="188" t="s">
        <v>121</v>
      </c>
      <c r="B4" s="188"/>
      <c r="C4" s="188"/>
      <c r="D4" s="193"/>
    </row>
    <row r="5" spans="1:5" ht="9" customHeight="1">
      <c r="A5" s="194"/>
      <c r="B5" s="194"/>
      <c r="C5" s="194"/>
      <c r="D5" s="193"/>
      <c r="E5" s="286"/>
    </row>
    <row r="6" spans="1:5" ht="18" customHeight="1">
      <c r="A6" s="585" t="s">
        <v>254</v>
      </c>
      <c r="B6" s="195"/>
      <c r="C6" s="195"/>
      <c r="D6" s="193"/>
      <c r="E6" s="286"/>
    </row>
    <row r="7" spans="1:5" s="197" customFormat="1" ht="18" customHeight="1">
      <c r="A7" s="195" t="s">
        <v>122</v>
      </c>
      <c r="B7" s="195"/>
      <c r="C7" s="195"/>
      <c r="D7" s="196"/>
      <c r="E7" s="290"/>
    </row>
    <row r="8" spans="1:5" s="197" customFormat="1" ht="9" customHeight="1">
      <c r="A8" s="194"/>
      <c r="B8" s="194"/>
      <c r="C8" s="194"/>
      <c r="D8" s="196"/>
      <c r="E8" s="291"/>
    </row>
    <row r="9" spans="1:5" ht="15" customHeight="1">
      <c r="A9" s="198" t="s">
        <v>123</v>
      </c>
      <c r="B9" s="604" t="s">
        <v>166</v>
      </c>
      <c r="C9" s="605"/>
      <c r="D9" s="199"/>
      <c r="E9" s="292"/>
    </row>
    <row r="10" spans="1:5" s="200" customFormat="1" ht="6.75" customHeight="1">
      <c r="A10" s="199"/>
      <c r="B10" s="199"/>
      <c r="C10" s="199"/>
      <c r="D10" s="199"/>
      <c r="E10" s="293"/>
    </row>
    <row r="11" spans="1:5" ht="15" customHeight="1">
      <c r="A11" s="201" t="s">
        <v>124</v>
      </c>
      <c r="B11" s="202" t="s">
        <v>285</v>
      </c>
      <c r="C11" s="203" t="s">
        <v>125</v>
      </c>
      <c r="D11" s="199"/>
      <c r="E11" s="294"/>
    </row>
    <row r="12" spans="1:5" ht="15" customHeight="1">
      <c r="A12" s="204" t="s">
        <v>284</v>
      </c>
      <c r="B12" s="205">
        <f>4855041+2600000</f>
        <v>7455041</v>
      </c>
      <c r="C12" s="206"/>
      <c r="D12" s="199"/>
      <c r="E12" s="295"/>
    </row>
    <row r="13" spans="1:5" ht="15" customHeight="1">
      <c r="A13" s="207" t="s">
        <v>126</v>
      </c>
      <c r="B13" s="208">
        <v>2600000</v>
      </c>
      <c r="C13" s="209"/>
      <c r="D13" s="199"/>
      <c r="E13" s="295"/>
    </row>
    <row r="14" spans="1:5" ht="15" customHeight="1">
      <c r="A14" s="210" t="s">
        <v>287</v>
      </c>
      <c r="B14" s="213">
        <f>B12-B13</f>
        <v>4855041</v>
      </c>
      <c r="C14" s="211"/>
      <c r="D14" s="199"/>
      <c r="E14" s="295"/>
    </row>
    <row r="15" spans="1:5" s="216" customFormat="1" ht="15" customHeight="1">
      <c r="A15" s="212"/>
      <c r="B15" s="586"/>
      <c r="C15" s="214" t="s">
        <v>127</v>
      </c>
      <c r="D15" s="215"/>
      <c r="E15" s="295"/>
    </row>
    <row r="16" spans="1:5" s="216" customFormat="1" ht="15" customHeight="1">
      <c r="A16" s="210" t="s">
        <v>273</v>
      </c>
      <c r="B16" s="587"/>
      <c r="C16" s="217"/>
      <c r="D16" s="215"/>
      <c r="E16" s="295"/>
    </row>
    <row r="17" spans="1:5" s="216" customFormat="1" ht="15" customHeight="1">
      <c r="A17" s="218" t="s">
        <v>128</v>
      </c>
      <c r="B17" s="219">
        <v>22633302</v>
      </c>
      <c r="C17" s="220">
        <f t="shared" ref="C17:C30" si="0">B17/B$31</f>
        <v>0.43402195006089228</v>
      </c>
      <c r="D17" s="215"/>
      <c r="E17" s="295"/>
    </row>
    <row r="18" spans="1:5" s="216" customFormat="1" ht="15" customHeight="1">
      <c r="A18" s="221" t="s">
        <v>129</v>
      </c>
      <c r="B18" s="222">
        <f>64580+120693</f>
        <v>185273</v>
      </c>
      <c r="C18" s="220">
        <f t="shared" si="0"/>
        <v>3.5528421241245176E-3</v>
      </c>
      <c r="D18" s="215"/>
      <c r="E18" s="295"/>
    </row>
    <row r="19" spans="1:5" s="227" customFormat="1" ht="15" customHeight="1">
      <c r="A19" s="223" t="s">
        <v>130</v>
      </c>
      <c r="B19" s="224">
        <v>0</v>
      </c>
      <c r="C19" s="225">
        <f t="shared" si="0"/>
        <v>0</v>
      </c>
      <c r="D19" s="226"/>
      <c r="E19" s="295"/>
    </row>
    <row r="20" spans="1:5" s="216" customFormat="1" ht="15" customHeight="1">
      <c r="A20" s="223" t="s">
        <v>131</v>
      </c>
      <c r="B20" s="224">
        <v>0</v>
      </c>
      <c r="C20" s="225">
        <f t="shared" si="0"/>
        <v>0</v>
      </c>
      <c r="D20" s="215"/>
      <c r="E20" s="287"/>
    </row>
    <row r="21" spans="1:5" s="216" customFormat="1" ht="15" customHeight="1">
      <c r="A21" s="223" t="s">
        <v>132</v>
      </c>
      <c r="B21" s="224">
        <f>21172000</f>
        <v>21172000</v>
      </c>
      <c r="C21" s="225">
        <f t="shared" si="0"/>
        <v>0.40599965160581569</v>
      </c>
      <c r="D21" s="215"/>
      <c r="E21" s="287"/>
    </row>
    <row r="22" spans="1:5" ht="15" customHeight="1">
      <c r="A22" s="223" t="s">
        <v>133</v>
      </c>
      <c r="B22" s="224">
        <v>3200000</v>
      </c>
      <c r="C22" s="225">
        <f t="shared" si="0"/>
        <v>6.1364013089864451E-2</v>
      </c>
      <c r="D22" s="199"/>
      <c r="E22" s="287"/>
    </row>
    <row r="23" spans="1:5" ht="15" customHeight="1">
      <c r="A23" s="223" t="s">
        <v>134</v>
      </c>
      <c r="B23" s="224">
        <f>3212660</f>
        <v>3212660</v>
      </c>
      <c r="C23" s="225">
        <f t="shared" si="0"/>
        <v>6.1606784466651229E-2</v>
      </c>
      <c r="D23" s="199"/>
      <c r="E23" s="287"/>
    </row>
    <row r="24" spans="1:5" ht="15" customHeight="1">
      <c r="A24" s="228" t="s">
        <v>135</v>
      </c>
      <c r="B24" s="224">
        <v>120000</v>
      </c>
      <c r="C24" s="229">
        <f t="shared" si="0"/>
        <v>2.3011504908699168E-3</v>
      </c>
      <c r="D24" s="199"/>
      <c r="E24" s="287"/>
    </row>
    <row r="25" spans="1:5" ht="15" customHeight="1">
      <c r="A25" s="228" t="s">
        <v>136</v>
      </c>
      <c r="B25" s="219">
        <v>1338543</v>
      </c>
      <c r="C25" s="229">
        <f t="shared" si="0"/>
        <v>2.566824067917076E-2</v>
      </c>
      <c r="D25" s="199"/>
      <c r="E25" s="287"/>
    </row>
    <row r="26" spans="1:5" ht="15" customHeight="1">
      <c r="A26" s="223" t="s">
        <v>137</v>
      </c>
      <c r="B26" s="219">
        <v>0</v>
      </c>
      <c r="C26" s="225">
        <f t="shared" si="0"/>
        <v>0</v>
      </c>
      <c r="D26" s="199"/>
      <c r="E26" s="287"/>
    </row>
    <row r="27" spans="1:5" ht="15" customHeight="1">
      <c r="A27" s="223" t="s">
        <v>138</v>
      </c>
      <c r="B27" s="219">
        <v>0</v>
      </c>
      <c r="C27" s="225">
        <f t="shared" si="0"/>
        <v>0</v>
      </c>
      <c r="D27" s="199"/>
      <c r="E27" s="287"/>
    </row>
    <row r="28" spans="1:5" ht="15" customHeight="1">
      <c r="A28" s="223" t="s">
        <v>139</v>
      </c>
      <c r="B28" s="230">
        <v>0</v>
      </c>
      <c r="C28" s="225">
        <f t="shared" si="0"/>
        <v>0</v>
      </c>
      <c r="D28" s="231"/>
      <c r="E28" s="288"/>
    </row>
    <row r="29" spans="1:5" ht="15" customHeight="1">
      <c r="A29" s="223" t="s">
        <v>140</v>
      </c>
      <c r="B29" s="219">
        <v>286050</v>
      </c>
      <c r="C29" s="225">
        <f t="shared" si="0"/>
        <v>5.4853674826111642E-3</v>
      </c>
      <c r="D29" s="199"/>
      <c r="E29" s="287"/>
    </row>
    <row r="30" spans="1:5" ht="15" customHeight="1">
      <c r="A30" s="232"/>
      <c r="B30" s="219">
        <v>0</v>
      </c>
      <c r="C30" s="220">
        <f t="shared" si="0"/>
        <v>0</v>
      </c>
      <c r="D30" s="199"/>
      <c r="E30" s="289"/>
    </row>
    <row r="31" spans="1:5" ht="15" customHeight="1">
      <c r="A31" s="212" t="s">
        <v>286</v>
      </c>
      <c r="B31" s="213">
        <f>SUM(B17:B30)</f>
        <v>52147828</v>
      </c>
      <c r="C31" s="233">
        <f>SUM(C17:C30)</f>
        <v>1</v>
      </c>
      <c r="D31" s="199"/>
      <c r="E31" s="287"/>
    </row>
    <row r="32" spans="1:5" ht="15" customHeight="1">
      <c r="A32" s="212" t="s">
        <v>141</v>
      </c>
      <c r="B32" s="213">
        <f>B14+B31</f>
        <v>57002869</v>
      </c>
      <c r="C32" s="214" t="s">
        <v>127</v>
      </c>
      <c r="D32" s="199"/>
      <c r="E32" s="287"/>
    </row>
    <row r="33" spans="1:5" ht="15" customHeight="1">
      <c r="A33" s="212" t="s">
        <v>288</v>
      </c>
      <c r="B33" s="213">
        <v>52557236</v>
      </c>
      <c r="C33" s="214" t="s">
        <v>127</v>
      </c>
      <c r="D33" s="199"/>
      <c r="E33" s="287"/>
    </row>
    <row r="34" spans="1:5" ht="15" customHeight="1">
      <c r="A34" s="234" t="s">
        <v>268</v>
      </c>
      <c r="B34" s="235">
        <f>B32-B33</f>
        <v>4445633</v>
      </c>
      <c r="C34" s="236" t="s">
        <v>127</v>
      </c>
      <c r="D34" s="199"/>
      <c r="E34" s="287"/>
    </row>
    <row r="35" spans="1:5" ht="15" customHeight="1">
      <c r="A35" s="226"/>
      <c r="B35" s="237"/>
      <c r="C35" s="238"/>
      <c r="D35" s="199"/>
      <c r="E35" s="239"/>
    </row>
    <row r="36" spans="1:5" ht="15" customHeight="1">
      <c r="A36" s="266" t="s">
        <v>142</v>
      </c>
      <c r="B36" s="267"/>
      <c r="C36" s="268"/>
      <c r="D36" s="269"/>
      <c r="E36" s="239"/>
    </row>
    <row r="37" spans="1:5" ht="15" customHeight="1" thickBot="1">
      <c r="A37" s="270" t="s">
        <v>143</v>
      </c>
      <c r="B37" s="271" t="s">
        <v>144</v>
      </c>
      <c r="C37" s="271" t="s">
        <v>145</v>
      </c>
      <c r="D37" s="272" t="s">
        <v>146</v>
      </c>
      <c r="E37" s="239"/>
    </row>
    <row r="38" spans="1:5" ht="15" customHeight="1">
      <c r="A38" s="273" t="s">
        <v>147</v>
      </c>
      <c r="B38" s="274">
        <v>1228500</v>
      </c>
      <c r="C38" s="274">
        <v>3003000</v>
      </c>
      <c r="D38" s="275">
        <f>SUM(B38:C38)</f>
        <v>4231500</v>
      </c>
      <c r="E38" s="404" t="s">
        <v>212</v>
      </c>
    </row>
    <row r="39" spans="1:5" ht="15" customHeight="1">
      <c r="A39" s="399" t="s">
        <v>148</v>
      </c>
      <c r="B39" s="400">
        <v>1984160</v>
      </c>
      <c r="C39" s="401"/>
      <c r="D39" s="402">
        <f>SUM(B39:C39)</f>
        <v>1984160</v>
      </c>
      <c r="E39" s="403" t="s">
        <v>211</v>
      </c>
    </row>
    <row r="40" spans="1:5" ht="15" customHeight="1">
      <c r="A40" s="276" t="s">
        <v>149</v>
      </c>
      <c r="B40" s="277">
        <f>SUM(B38:B39)</f>
        <v>3212660</v>
      </c>
      <c r="C40" s="277">
        <f>SUM(C38:C39)</f>
        <v>3003000</v>
      </c>
      <c r="D40" s="278">
        <f>SUM(D38:D39)</f>
        <v>6215660</v>
      </c>
      <c r="E40" s="239"/>
    </row>
    <row r="41" spans="1:5" ht="17.25" customHeight="1" thickBot="1">
      <c r="A41" s="279" t="s">
        <v>150</v>
      </c>
      <c r="B41" s="280">
        <f>+B23-B40</f>
        <v>0</v>
      </c>
      <c r="C41" s="281" t="s">
        <v>18</v>
      </c>
      <c r="D41" s="282" t="s">
        <v>18</v>
      </c>
      <c r="E41" s="240" t="s">
        <v>151</v>
      </c>
    </row>
    <row r="42" spans="1:5" ht="15" customHeight="1">
      <c r="A42" s="226"/>
      <c r="B42" s="237"/>
      <c r="C42" s="238"/>
      <c r="D42" s="199"/>
      <c r="E42" s="239"/>
    </row>
    <row r="43" spans="1:5" ht="15" customHeight="1">
      <c r="A43" s="226"/>
      <c r="B43" s="237"/>
      <c r="C43" s="238"/>
      <c r="D43" s="199"/>
      <c r="E43" s="239"/>
    </row>
    <row r="44" spans="1:5" ht="15" customHeight="1">
      <c r="A44" s="241" t="s">
        <v>152</v>
      </c>
      <c r="B44" s="242"/>
      <c r="C44" s="243"/>
      <c r="D44" s="199"/>
      <c r="E44" s="239"/>
    </row>
    <row r="45" spans="1:5" ht="15" customHeight="1">
      <c r="A45" s="244" t="s">
        <v>153</v>
      </c>
      <c r="B45" s="245">
        <v>29738661</v>
      </c>
      <c r="C45" s="246"/>
      <c r="D45" s="199"/>
      <c r="E45" s="239"/>
    </row>
    <row r="46" spans="1:5" ht="15" customHeight="1">
      <c r="A46" s="244" t="s">
        <v>154</v>
      </c>
      <c r="B46" s="245">
        <f>SUM(B20:B29)</f>
        <v>29329253</v>
      </c>
      <c r="C46" s="246"/>
      <c r="D46" s="199"/>
      <c r="E46" s="239"/>
    </row>
    <row r="47" spans="1:5" ht="15" customHeight="1">
      <c r="A47" s="244" t="s">
        <v>165</v>
      </c>
      <c r="B47" s="245">
        <f>+B14-B34</f>
        <v>409408</v>
      </c>
      <c r="C47" s="246"/>
      <c r="D47" s="199"/>
      <c r="E47" s="239"/>
    </row>
    <row r="48" spans="1:5" ht="15" customHeight="1" thickBot="1">
      <c r="A48" s="247" t="s">
        <v>75</v>
      </c>
      <c r="B48" s="248">
        <f>+B45-(+B46+B47)</f>
        <v>0</v>
      </c>
      <c r="C48" s="249"/>
      <c r="D48" s="199"/>
      <c r="E48" s="239"/>
    </row>
    <row r="49" spans="1:8" ht="15" customHeight="1">
      <c r="A49" s="250"/>
      <c r="B49" s="251"/>
      <c r="C49" s="252"/>
      <c r="D49" s="199"/>
      <c r="E49" s="239"/>
    </row>
    <row r="50" spans="1:8" ht="15" customHeight="1">
      <c r="A50" s="226"/>
      <c r="B50" s="237"/>
      <c r="C50" s="238"/>
      <c r="D50" s="199"/>
      <c r="E50" s="239"/>
    </row>
    <row r="51" spans="1:8" ht="15" customHeight="1">
      <c r="A51" s="226"/>
      <c r="B51" s="237"/>
      <c r="C51" s="238"/>
      <c r="D51" s="199"/>
      <c r="E51" s="239"/>
    </row>
    <row r="52" spans="1:8" ht="15" customHeight="1" thickBot="1">
      <c r="A52" s="283" t="s">
        <v>155</v>
      </c>
      <c r="C52" s="190" t="s">
        <v>156</v>
      </c>
    </row>
    <row r="53" spans="1:8" ht="38.25" customHeight="1">
      <c r="A53" s="253" t="s">
        <v>157</v>
      </c>
      <c r="B53" s="254" t="s">
        <v>158</v>
      </c>
      <c r="C53" s="253" t="s">
        <v>159</v>
      </c>
      <c r="D53" s="253" t="s">
        <v>160</v>
      </c>
      <c r="E53" s="253" t="s">
        <v>161</v>
      </c>
      <c r="F53" s="253" t="s">
        <v>162</v>
      </c>
      <c r="G53" s="253" t="s">
        <v>163</v>
      </c>
      <c r="H53" s="255"/>
    </row>
    <row r="54" spans="1:8" ht="15" customHeight="1">
      <c r="A54" s="256">
        <f>B38</f>
        <v>1228500</v>
      </c>
      <c r="B54" s="257">
        <f>B39</f>
        <v>1984160</v>
      </c>
      <c r="C54" s="256">
        <f>B40</f>
        <v>3212660</v>
      </c>
      <c r="D54" s="258" t="s">
        <v>164</v>
      </c>
      <c r="E54" s="256">
        <f>C38</f>
        <v>3003000</v>
      </c>
      <c r="F54" s="256">
        <f>C39</f>
        <v>0</v>
      </c>
      <c r="G54" s="259">
        <f>C40</f>
        <v>3003000</v>
      </c>
      <c r="H54" s="260"/>
    </row>
    <row r="55" spans="1:8" ht="15" customHeight="1" thickBot="1">
      <c r="A55" s="261"/>
      <c r="B55" s="262"/>
      <c r="C55" s="262"/>
      <c r="D55" s="263"/>
      <c r="E55" s="262"/>
      <c r="F55" s="262"/>
      <c r="G55" s="262"/>
      <c r="H55" s="264"/>
    </row>
    <row r="56" spans="1:8" ht="15" customHeight="1">
      <c r="A56" s="226"/>
      <c r="B56" s="237"/>
      <c r="C56" s="238"/>
      <c r="D56" s="199"/>
      <c r="E56" s="239"/>
    </row>
    <row r="57" spans="1:8" ht="15" customHeight="1">
      <c r="A57" s="226"/>
      <c r="B57" s="237"/>
      <c r="C57" s="238"/>
      <c r="D57" s="199"/>
      <c r="E57" s="239"/>
    </row>
    <row r="58" spans="1:8" ht="15" customHeight="1">
      <c r="A58" s="226"/>
      <c r="B58" s="237"/>
      <c r="C58" s="238"/>
      <c r="D58" s="199"/>
      <c r="E58" s="239"/>
    </row>
    <row r="59" spans="1:8" ht="15" customHeight="1">
      <c r="A59" s="226"/>
      <c r="B59" s="237"/>
      <c r="C59" s="238"/>
      <c r="D59" s="199"/>
      <c r="E59" s="239"/>
    </row>
    <row r="60" spans="1:8" ht="15" customHeight="1">
      <c r="A60" s="226"/>
      <c r="B60" s="237"/>
      <c r="C60" s="238"/>
      <c r="D60" s="199"/>
      <c r="E60" s="239"/>
    </row>
    <row r="61" spans="1:8" ht="15" customHeight="1">
      <c r="A61" s="226"/>
      <c r="B61" s="237"/>
      <c r="C61" s="238"/>
      <c r="D61" s="199"/>
      <c r="E61" s="239"/>
    </row>
    <row r="62" spans="1:8" ht="15" customHeight="1">
      <c r="A62" s="226"/>
      <c r="B62" s="237"/>
      <c r="C62" s="238"/>
      <c r="D62" s="199"/>
      <c r="E62" s="239"/>
    </row>
    <row r="63" spans="1:8" ht="15" customHeight="1">
      <c r="A63" s="226"/>
      <c r="B63" s="237"/>
      <c r="C63" s="238"/>
      <c r="D63" s="199"/>
      <c r="E63" s="239"/>
    </row>
    <row r="64" spans="1:8" ht="15" customHeight="1">
      <c r="A64" s="226"/>
      <c r="B64" s="237"/>
      <c r="C64" s="238"/>
      <c r="D64" s="199"/>
      <c r="E64" s="239"/>
    </row>
    <row r="65" spans="1:4" s="216" customFormat="1" ht="21.75" customHeight="1">
      <c r="A65" s="199"/>
      <c r="B65" s="199"/>
      <c r="C65" s="199"/>
      <c r="D65" s="215"/>
    </row>
    <row r="66" spans="1:4" s="216" customFormat="1" ht="21.75" customHeight="1">
      <c r="D66" s="215"/>
    </row>
    <row r="67" spans="1:4" s="216" customFormat="1" ht="21.75" customHeight="1">
      <c r="D67" s="265"/>
    </row>
    <row r="68" spans="1:4">
      <c r="D68" s="193"/>
    </row>
  </sheetData>
  <mergeCells count="2">
    <mergeCell ref="B9:C9"/>
    <mergeCell ref="A1:C1"/>
  </mergeCells>
  <printOptions horizontalCentered="1" verticalCentered="1"/>
  <pageMargins left="0.25" right="0.25" top="0.25" bottom="0.5" header="0.25" footer="0.2"/>
  <pageSetup scale="94" orientation="landscape" r:id="rId1"/>
  <headerFooter alignWithMargins="0">
    <oddFooter>&amp;L&amp;6&amp;D  &amp;T   &amp;Z&amp;F  &amp;A&amp;CPage 5</oddFooter>
  </headerFooter>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N107"/>
  <sheetViews>
    <sheetView showGridLines="0" workbookViewId="0">
      <selection activeCell="L47" sqref="L47"/>
    </sheetView>
  </sheetViews>
  <sheetFormatPr defaultRowHeight="13.2"/>
  <cols>
    <col min="1" max="1" width="1.5546875" customWidth="1"/>
    <col min="3" max="3" width="13.109375" customWidth="1"/>
    <col min="4" max="4" width="18.88671875" customWidth="1"/>
    <col min="5" max="5" width="2.109375" customWidth="1"/>
    <col min="6" max="7" width="15.109375" customWidth="1"/>
    <col min="8" max="8" width="13.6640625" customWidth="1"/>
    <col min="9" max="9" width="13.88671875" customWidth="1"/>
    <col min="10" max="10" width="1.109375" customWidth="1"/>
    <col min="11" max="11" width="4.5546875" customWidth="1"/>
    <col min="12" max="12" width="41.6640625" customWidth="1"/>
  </cols>
  <sheetData>
    <row r="1" spans="1:12" ht="16.5" customHeight="1">
      <c r="A1" s="630" t="s">
        <v>0</v>
      </c>
      <c r="B1" s="630"/>
      <c r="C1" s="592" t="s">
        <v>259</v>
      </c>
      <c r="D1" s="592"/>
      <c r="E1" s="631"/>
      <c r="F1" s="1" t="s">
        <v>1</v>
      </c>
      <c r="G1" s="1"/>
      <c r="H1" s="592" t="s">
        <v>168</v>
      </c>
      <c r="I1" s="592"/>
      <c r="J1" s="2"/>
    </row>
    <row r="2" spans="1:12">
      <c r="A2" s="632"/>
      <c r="B2" s="632"/>
      <c r="C2" s="3"/>
      <c r="D2" s="3"/>
      <c r="E2" s="3"/>
      <c r="F2" s="1" t="s">
        <v>2</v>
      </c>
      <c r="G2" s="1"/>
      <c r="H2" s="633" t="s">
        <v>167</v>
      </c>
      <c r="I2" s="633"/>
      <c r="J2" s="2"/>
    </row>
    <row r="3" spans="1:12" ht="3" customHeight="1">
      <c r="A3" s="2"/>
      <c r="B3" s="2"/>
      <c r="C3" s="2"/>
      <c r="D3" s="2"/>
      <c r="E3" s="2"/>
      <c r="F3" s="2"/>
      <c r="G3" s="2"/>
      <c r="H3" s="2"/>
      <c r="I3" s="2"/>
      <c r="J3" s="2"/>
    </row>
    <row r="4" spans="1:12" ht="15" customHeight="1">
      <c r="A4" s="634" t="s">
        <v>289</v>
      </c>
      <c r="B4" s="634"/>
      <c r="C4" s="634"/>
      <c r="D4" s="634"/>
      <c r="E4" s="634"/>
      <c r="F4" s="634"/>
      <c r="G4" s="634"/>
      <c r="H4" s="634"/>
      <c r="I4" s="634"/>
      <c r="J4" s="634"/>
    </row>
    <row r="5" spans="1:12" ht="52.5" customHeight="1">
      <c r="A5" s="635" t="s">
        <v>3</v>
      </c>
      <c r="B5" s="636"/>
      <c r="C5" s="636"/>
      <c r="D5" s="636"/>
      <c r="E5" s="636"/>
      <c r="F5" s="636"/>
      <c r="G5" s="636"/>
      <c r="H5" s="636"/>
      <c r="I5" s="636"/>
      <c r="J5" s="637"/>
      <c r="L5" s="4" t="s">
        <v>4</v>
      </c>
    </row>
    <row r="6" spans="1:12" ht="40.5" customHeight="1">
      <c r="A6" s="5" t="s">
        <v>5</v>
      </c>
      <c r="B6" s="6"/>
      <c r="C6" s="6"/>
      <c r="D6" s="6"/>
      <c r="E6" s="7"/>
      <c r="F6" s="8" t="s">
        <v>6</v>
      </c>
      <c r="G6" s="9" t="s">
        <v>290</v>
      </c>
      <c r="H6" s="8" t="s">
        <v>7</v>
      </c>
      <c r="I6" s="8" t="s">
        <v>7</v>
      </c>
      <c r="J6" s="10"/>
      <c r="L6" s="11" t="s">
        <v>8</v>
      </c>
    </row>
    <row r="7" spans="1:12" ht="13.8" thickBot="1">
      <c r="A7" s="12"/>
      <c r="B7" s="13" t="s">
        <v>9</v>
      </c>
      <c r="C7" s="13"/>
      <c r="D7" s="13"/>
      <c r="E7" s="14"/>
      <c r="F7" s="15" t="s">
        <v>10</v>
      </c>
      <c r="G7" s="16" t="s">
        <v>10</v>
      </c>
      <c r="H7" s="15" t="s">
        <v>11</v>
      </c>
      <c r="I7" s="15" t="s">
        <v>12</v>
      </c>
      <c r="J7" s="10"/>
      <c r="L7" s="17"/>
    </row>
    <row r="8" spans="1:12">
      <c r="A8" s="18"/>
      <c r="B8" s="638" t="s">
        <v>13</v>
      </c>
      <c r="C8" s="639"/>
      <c r="D8" s="639"/>
      <c r="E8" s="19"/>
      <c r="F8" s="20"/>
      <c r="G8" s="21"/>
      <c r="H8" s="20"/>
      <c r="I8" s="20"/>
      <c r="J8" s="10"/>
      <c r="L8" s="22" t="s">
        <v>14</v>
      </c>
    </row>
    <row r="9" spans="1:12">
      <c r="A9" s="18"/>
      <c r="B9" s="629" t="s">
        <v>15</v>
      </c>
      <c r="C9" s="629"/>
      <c r="D9" s="629"/>
      <c r="E9" s="23" t="s">
        <v>16</v>
      </c>
      <c r="F9" s="24">
        <v>3975</v>
      </c>
      <c r="G9" s="25">
        <v>4560</v>
      </c>
      <c r="H9" s="24">
        <v>3380</v>
      </c>
      <c r="I9" s="26">
        <v>4056</v>
      </c>
      <c r="J9" s="10"/>
      <c r="L9" s="27">
        <f>+G9/F9</f>
        <v>1.1471698113207547</v>
      </c>
    </row>
    <row r="10" spans="1:12">
      <c r="A10" s="18"/>
      <c r="B10" s="629" t="s">
        <v>17</v>
      </c>
      <c r="C10" s="629"/>
      <c r="D10" s="629"/>
      <c r="E10" s="28"/>
      <c r="F10" s="29">
        <v>10335</v>
      </c>
      <c r="G10" s="30" t="s">
        <v>18</v>
      </c>
      <c r="H10" s="26">
        <v>8500</v>
      </c>
      <c r="I10" s="26">
        <f>4056+6144</f>
        <v>10200</v>
      </c>
      <c r="J10" s="10"/>
      <c r="L10" s="2"/>
    </row>
    <row r="11" spans="1:12" ht="4.5" customHeight="1">
      <c r="A11" s="18"/>
      <c r="B11" s="628"/>
      <c r="C11" s="640"/>
      <c r="D11" s="640"/>
      <c r="E11" s="28"/>
      <c r="F11" s="31"/>
      <c r="G11" s="32"/>
      <c r="H11" s="31"/>
      <c r="I11" s="31"/>
      <c r="J11" s="10"/>
      <c r="L11" s="2"/>
    </row>
    <row r="12" spans="1:12">
      <c r="A12" s="18"/>
      <c r="B12" s="628" t="s">
        <v>19</v>
      </c>
      <c r="C12" s="629"/>
      <c r="D12" s="629"/>
      <c r="E12" s="23"/>
      <c r="F12" s="24"/>
      <c r="G12" s="25"/>
      <c r="H12" s="24"/>
      <c r="I12" s="24"/>
      <c r="J12" s="33"/>
      <c r="L12" s="2"/>
    </row>
    <row r="13" spans="1:12">
      <c r="A13" s="18"/>
      <c r="B13" s="617" t="s">
        <v>20</v>
      </c>
      <c r="C13" s="617"/>
      <c r="D13" s="617"/>
      <c r="E13" s="23"/>
      <c r="F13" s="24"/>
      <c r="G13" s="25">
        <f>F13</f>
        <v>0</v>
      </c>
      <c r="H13" s="24"/>
      <c r="I13" s="34"/>
      <c r="J13" s="33"/>
      <c r="L13" s="2"/>
    </row>
    <row r="14" spans="1:12">
      <c r="A14" s="18"/>
      <c r="B14" s="617" t="s">
        <v>21</v>
      </c>
      <c r="C14" s="617"/>
      <c r="D14" s="617"/>
      <c r="E14" s="35"/>
      <c r="F14" s="34"/>
      <c r="G14" s="25">
        <f t="shared" ref="G14:G30" si="0">F14</f>
        <v>0</v>
      </c>
      <c r="H14" s="34"/>
      <c r="I14" s="34"/>
      <c r="J14" s="33"/>
      <c r="L14" s="2"/>
    </row>
    <row r="15" spans="1:12">
      <c r="A15" s="18"/>
      <c r="B15" s="617" t="s">
        <v>22</v>
      </c>
      <c r="C15" s="617"/>
      <c r="D15" s="617"/>
      <c r="E15" s="35"/>
      <c r="F15" s="36"/>
      <c r="G15" s="25">
        <f t="shared" si="0"/>
        <v>0</v>
      </c>
      <c r="H15" s="34"/>
      <c r="I15" s="34"/>
      <c r="J15" s="33"/>
      <c r="L15" s="2"/>
    </row>
    <row r="16" spans="1:12">
      <c r="A16" s="18"/>
      <c r="B16" s="617" t="s">
        <v>23</v>
      </c>
      <c r="C16" s="617"/>
      <c r="D16" s="617"/>
      <c r="E16" s="28"/>
      <c r="F16" s="36"/>
      <c r="G16" s="25">
        <f t="shared" si="0"/>
        <v>0</v>
      </c>
      <c r="H16" s="34"/>
      <c r="I16" s="34"/>
      <c r="J16" s="33"/>
      <c r="L16" s="2"/>
    </row>
    <row r="17" spans="1:12">
      <c r="A17" s="18"/>
      <c r="B17" s="617" t="s">
        <v>24</v>
      </c>
      <c r="C17" s="617"/>
      <c r="D17" s="617"/>
      <c r="E17" s="28"/>
      <c r="F17" s="36"/>
      <c r="G17" s="25">
        <f t="shared" si="0"/>
        <v>0</v>
      </c>
      <c r="H17" s="34"/>
      <c r="I17" s="34"/>
      <c r="J17" s="33"/>
      <c r="L17" s="2"/>
    </row>
    <row r="18" spans="1:12">
      <c r="A18" s="18"/>
      <c r="B18" s="627" t="s">
        <v>25</v>
      </c>
      <c r="C18" s="627"/>
      <c r="D18" s="627"/>
      <c r="E18" s="28"/>
      <c r="F18" s="36"/>
      <c r="G18" s="25">
        <f t="shared" si="0"/>
        <v>0</v>
      </c>
      <c r="H18" s="34"/>
      <c r="I18" s="34"/>
      <c r="J18" s="33"/>
      <c r="L18" s="2"/>
    </row>
    <row r="19" spans="1:12">
      <c r="A19" s="18"/>
      <c r="B19" s="617" t="s">
        <v>26</v>
      </c>
      <c r="C19" s="617"/>
      <c r="D19" s="617"/>
      <c r="E19" s="28"/>
      <c r="F19" s="34"/>
      <c r="G19" s="25">
        <f t="shared" si="0"/>
        <v>0</v>
      </c>
      <c r="H19" s="34"/>
      <c r="I19" s="34"/>
      <c r="J19" s="33"/>
      <c r="L19" s="37" t="s">
        <v>27</v>
      </c>
    </row>
    <row r="20" spans="1:12">
      <c r="A20" s="18"/>
      <c r="B20" s="617" t="s">
        <v>28</v>
      </c>
      <c r="C20" s="617"/>
      <c r="D20" s="617"/>
      <c r="E20" s="28"/>
      <c r="F20" s="34"/>
      <c r="G20" s="25">
        <f t="shared" si="0"/>
        <v>0</v>
      </c>
      <c r="H20" s="34"/>
      <c r="I20" s="34"/>
      <c r="J20" s="33"/>
      <c r="L20" s="2"/>
    </row>
    <row r="21" spans="1:12">
      <c r="A21" s="18"/>
      <c r="B21" s="617" t="s">
        <v>29</v>
      </c>
      <c r="C21" s="617"/>
      <c r="D21" s="617"/>
      <c r="E21" s="28"/>
      <c r="F21" s="34"/>
      <c r="G21" s="25">
        <f t="shared" si="0"/>
        <v>0</v>
      </c>
      <c r="H21" s="34"/>
      <c r="I21" s="34"/>
      <c r="J21" s="33"/>
      <c r="L21" s="37"/>
    </row>
    <row r="22" spans="1:12">
      <c r="A22" s="18"/>
      <c r="B22" s="617" t="s">
        <v>30</v>
      </c>
      <c r="C22" s="617"/>
      <c r="D22" s="617"/>
      <c r="E22" s="28"/>
      <c r="F22" s="34"/>
      <c r="G22" s="25">
        <f t="shared" si="0"/>
        <v>0</v>
      </c>
      <c r="H22" s="34"/>
      <c r="I22" s="34"/>
      <c r="J22" s="33"/>
      <c r="L22" s="37"/>
    </row>
    <row r="23" spans="1:12">
      <c r="A23" s="18"/>
      <c r="B23" s="617" t="s">
        <v>31</v>
      </c>
      <c r="C23" s="617"/>
      <c r="D23" s="617"/>
      <c r="E23" s="28"/>
      <c r="F23" s="34"/>
      <c r="G23" s="25">
        <f t="shared" si="0"/>
        <v>0</v>
      </c>
      <c r="H23" s="34"/>
      <c r="I23" s="34"/>
      <c r="J23" s="33"/>
    </row>
    <row r="24" spans="1:12">
      <c r="A24" s="18"/>
      <c r="B24" s="617" t="s">
        <v>32</v>
      </c>
      <c r="C24" s="617"/>
      <c r="D24" s="617"/>
      <c r="E24" s="28"/>
      <c r="F24" s="34">
        <v>270</v>
      </c>
      <c r="G24" s="25">
        <f t="shared" si="0"/>
        <v>270</v>
      </c>
      <c r="H24" s="34">
        <v>180</v>
      </c>
      <c r="I24" s="34">
        <v>216</v>
      </c>
      <c r="J24" s="33"/>
      <c r="L24" s="37"/>
    </row>
    <row r="25" spans="1:12">
      <c r="A25" s="18"/>
      <c r="B25" s="623" t="s">
        <v>33</v>
      </c>
      <c r="C25" s="623"/>
      <c r="D25" s="623"/>
      <c r="E25" s="28"/>
      <c r="F25" s="34"/>
      <c r="G25" s="25">
        <f t="shared" si="0"/>
        <v>0</v>
      </c>
      <c r="H25" s="34"/>
      <c r="I25" s="34"/>
      <c r="J25" s="33"/>
      <c r="L25" s="37"/>
    </row>
    <row r="26" spans="1:12">
      <c r="A26" s="18"/>
      <c r="B26" s="624"/>
      <c r="C26" s="624"/>
      <c r="D26" s="624"/>
      <c r="E26" s="28"/>
      <c r="F26" s="34"/>
      <c r="G26" s="25">
        <f t="shared" si="0"/>
        <v>0</v>
      </c>
      <c r="H26" s="34"/>
      <c r="I26" s="34"/>
      <c r="J26" s="33"/>
      <c r="L26" s="37"/>
    </row>
    <row r="27" spans="1:12">
      <c r="A27" s="18"/>
      <c r="B27" s="624"/>
      <c r="C27" s="624"/>
      <c r="D27" s="624"/>
      <c r="E27" s="28"/>
      <c r="F27" s="34"/>
      <c r="G27" s="25">
        <f t="shared" si="0"/>
        <v>0</v>
      </c>
      <c r="H27" s="34"/>
      <c r="I27" s="34"/>
      <c r="J27" s="33"/>
      <c r="L27" s="37"/>
    </row>
    <row r="28" spans="1:12">
      <c r="A28" s="18"/>
      <c r="B28" s="624"/>
      <c r="C28" s="624"/>
      <c r="D28" s="624"/>
      <c r="E28" s="28"/>
      <c r="F28" s="34"/>
      <c r="G28" s="25">
        <f t="shared" si="0"/>
        <v>0</v>
      </c>
      <c r="H28" s="34"/>
      <c r="I28" s="34"/>
      <c r="J28" s="33"/>
      <c r="L28" s="37"/>
    </row>
    <row r="29" spans="1:12" ht="12" customHeight="1">
      <c r="A29" s="18"/>
      <c r="B29" s="621"/>
      <c r="C29" s="621"/>
      <c r="D29" s="621"/>
      <c r="E29" s="28"/>
      <c r="F29" s="34"/>
      <c r="G29" s="25">
        <f t="shared" si="0"/>
        <v>0</v>
      </c>
      <c r="H29" s="34"/>
      <c r="I29" s="34"/>
      <c r="J29" s="33"/>
      <c r="L29" s="37"/>
    </row>
    <row r="30" spans="1:12" ht="12" customHeight="1">
      <c r="A30" s="18"/>
      <c r="B30" s="622"/>
      <c r="C30" s="622"/>
      <c r="D30" s="622"/>
      <c r="E30" s="38"/>
      <c r="F30" s="39"/>
      <c r="G30" s="25">
        <f t="shared" si="0"/>
        <v>0</v>
      </c>
      <c r="H30" s="39"/>
      <c r="I30" s="39"/>
      <c r="J30" s="33"/>
      <c r="L30" s="37"/>
    </row>
    <row r="31" spans="1:12" ht="13.8">
      <c r="A31" s="18"/>
      <c r="B31" s="616" t="s">
        <v>34</v>
      </c>
      <c r="C31" s="616"/>
      <c r="D31" s="616"/>
      <c r="E31" s="40" t="s">
        <v>16</v>
      </c>
      <c r="F31" s="41">
        <f>SUM(F13:F30)</f>
        <v>270</v>
      </c>
      <c r="G31" s="41">
        <f>SUM(G13:G30)</f>
        <v>270</v>
      </c>
      <c r="H31" s="41">
        <f>SUM(H13:H30)</f>
        <v>180</v>
      </c>
      <c r="I31" s="41">
        <f>SUM(I13:I30)</f>
        <v>216</v>
      </c>
      <c r="J31" s="33"/>
      <c r="L31" s="37"/>
    </row>
    <row r="32" spans="1:12">
      <c r="A32" s="18"/>
      <c r="B32" s="625" t="s">
        <v>35</v>
      </c>
      <c r="C32" s="621"/>
      <c r="D32" s="621"/>
      <c r="E32" s="42"/>
      <c r="F32" s="24"/>
      <c r="G32" s="25"/>
      <c r="H32" s="24"/>
      <c r="I32" s="24"/>
      <c r="J32" s="33"/>
      <c r="L32" s="37"/>
    </row>
    <row r="33" spans="1:14">
      <c r="A33" s="18"/>
      <c r="B33" s="626" t="s">
        <v>36</v>
      </c>
      <c r="C33" s="626"/>
      <c r="D33" s="626"/>
      <c r="E33" s="42"/>
      <c r="F33" s="24"/>
      <c r="G33" s="25">
        <f t="shared" ref="G33:G49" si="1">F33</f>
        <v>0</v>
      </c>
      <c r="H33" s="24"/>
      <c r="I33" s="24"/>
      <c r="J33" s="33"/>
      <c r="L33" s="2"/>
    </row>
    <row r="34" spans="1:14">
      <c r="A34" s="18"/>
      <c r="B34" s="626" t="s">
        <v>26</v>
      </c>
      <c r="C34" s="626"/>
      <c r="D34" s="626"/>
      <c r="E34" s="28"/>
      <c r="F34" s="34"/>
      <c r="G34" s="25">
        <f t="shared" si="1"/>
        <v>0</v>
      </c>
      <c r="H34" s="34"/>
      <c r="I34" s="34"/>
      <c r="J34" s="33"/>
      <c r="L34" s="2" t="s">
        <v>37</v>
      </c>
    </row>
    <row r="35" spans="1:14">
      <c r="A35" s="18"/>
      <c r="B35" s="626" t="s">
        <v>38</v>
      </c>
      <c r="C35" s="626"/>
      <c r="D35" s="626"/>
      <c r="E35" s="28"/>
      <c r="F35" s="34"/>
      <c r="G35" s="25">
        <f t="shared" si="1"/>
        <v>0</v>
      </c>
      <c r="H35" s="34"/>
      <c r="I35" s="34"/>
      <c r="J35" s="33"/>
      <c r="L35" s="37"/>
    </row>
    <row r="36" spans="1:14">
      <c r="A36" s="18"/>
      <c r="B36" s="617" t="s">
        <v>39</v>
      </c>
      <c r="C36" s="617"/>
      <c r="D36" s="618"/>
      <c r="E36" s="28"/>
      <c r="F36" s="34"/>
      <c r="G36" s="25">
        <f t="shared" si="1"/>
        <v>0</v>
      </c>
      <c r="H36" s="34"/>
      <c r="I36" s="34"/>
      <c r="J36" s="33"/>
      <c r="L36" s="37"/>
      <c r="M36" s="43"/>
      <c r="N36" s="43"/>
    </row>
    <row r="37" spans="1:14">
      <c r="A37" s="18"/>
      <c r="B37" s="617" t="s">
        <v>40</v>
      </c>
      <c r="C37" s="617"/>
      <c r="D37" s="618"/>
      <c r="E37" s="28"/>
      <c r="F37" s="34">
        <v>285</v>
      </c>
      <c r="G37" s="25">
        <f t="shared" si="1"/>
        <v>285</v>
      </c>
      <c r="H37" s="34">
        <v>190</v>
      </c>
      <c r="I37" s="34">
        <v>228</v>
      </c>
      <c r="J37" s="33"/>
      <c r="L37" s="37" t="s">
        <v>41</v>
      </c>
      <c r="M37" s="44"/>
      <c r="N37" s="44"/>
    </row>
    <row r="38" spans="1:14">
      <c r="A38" s="18"/>
      <c r="B38" s="617" t="s">
        <v>42</v>
      </c>
      <c r="C38" s="617"/>
      <c r="D38" s="618"/>
      <c r="E38" s="45"/>
      <c r="F38" s="34"/>
      <c r="G38" s="25">
        <f t="shared" si="1"/>
        <v>0</v>
      </c>
      <c r="H38" s="34"/>
      <c r="I38" s="34"/>
      <c r="J38" s="33"/>
      <c r="L38" s="46"/>
    </row>
    <row r="39" spans="1:14">
      <c r="A39" s="18"/>
      <c r="B39" s="617" t="s">
        <v>43</v>
      </c>
      <c r="C39" s="617"/>
      <c r="D39" s="618"/>
      <c r="E39" s="45"/>
      <c r="F39" s="34">
        <v>225</v>
      </c>
      <c r="G39" s="25">
        <f t="shared" si="1"/>
        <v>225</v>
      </c>
      <c r="H39" s="34">
        <v>150</v>
      </c>
      <c r="I39" s="34">
        <v>180</v>
      </c>
      <c r="J39" s="33"/>
    </row>
    <row r="40" spans="1:14">
      <c r="A40" s="18"/>
      <c r="B40" s="617" t="s">
        <v>44</v>
      </c>
      <c r="C40" s="617"/>
      <c r="D40" s="618"/>
      <c r="E40" s="47"/>
      <c r="F40" s="48">
        <v>150</v>
      </c>
      <c r="G40" s="25">
        <f t="shared" si="1"/>
        <v>150</v>
      </c>
      <c r="H40" s="48">
        <v>100</v>
      </c>
      <c r="I40" s="48">
        <v>120</v>
      </c>
      <c r="J40" s="33"/>
      <c r="L40" s="37"/>
    </row>
    <row r="41" spans="1:14">
      <c r="A41" s="18"/>
      <c r="B41" s="617" t="s">
        <v>45</v>
      </c>
      <c r="C41" s="617"/>
      <c r="D41" s="618"/>
      <c r="E41" s="47"/>
      <c r="F41" s="48"/>
      <c r="G41" s="25">
        <f t="shared" si="1"/>
        <v>0</v>
      </c>
      <c r="H41" s="48"/>
      <c r="I41" s="48"/>
      <c r="J41" s="33"/>
      <c r="L41" s="37"/>
    </row>
    <row r="42" spans="1:14">
      <c r="A42" s="18"/>
      <c r="B42" s="617" t="s">
        <v>46</v>
      </c>
      <c r="C42" s="617"/>
      <c r="D42" s="618"/>
      <c r="E42" s="47"/>
      <c r="F42" s="48"/>
      <c r="G42" s="25">
        <f t="shared" si="1"/>
        <v>0</v>
      </c>
      <c r="H42" s="48"/>
      <c r="I42" s="48"/>
      <c r="J42" s="33"/>
      <c r="L42" s="37"/>
    </row>
    <row r="43" spans="1:14">
      <c r="A43" s="18"/>
      <c r="B43" s="617" t="s">
        <v>47</v>
      </c>
      <c r="C43" s="619"/>
      <c r="D43" s="620"/>
      <c r="E43" s="47"/>
      <c r="F43" s="48"/>
      <c r="G43" s="25">
        <f t="shared" si="1"/>
        <v>0</v>
      </c>
      <c r="H43" s="48"/>
      <c r="I43" s="48"/>
      <c r="J43" s="33"/>
      <c r="L43" s="37"/>
    </row>
    <row r="44" spans="1:14">
      <c r="A44" s="18"/>
      <c r="B44" s="617" t="s">
        <v>48</v>
      </c>
      <c r="C44" s="617"/>
      <c r="D44" s="618"/>
      <c r="E44" s="47"/>
      <c r="F44" s="48"/>
      <c r="G44" s="25">
        <f t="shared" si="1"/>
        <v>0</v>
      </c>
      <c r="H44" s="48"/>
      <c r="I44" s="48"/>
      <c r="J44" s="33"/>
      <c r="L44" s="37"/>
    </row>
    <row r="45" spans="1:14">
      <c r="A45" s="18"/>
      <c r="B45" s="621"/>
      <c r="C45" s="621"/>
      <c r="D45" s="621"/>
      <c r="E45" s="47"/>
      <c r="F45" s="48"/>
      <c r="G45" s="25"/>
      <c r="H45" s="48"/>
      <c r="I45" s="48"/>
      <c r="J45" s="33"/>
      <c r="L45" s="37"/>
    </row>
    <row r="46" spans="1:14">
      <c r="A46" s="18"/>
      <c r="B46" s="621"/>
      <c r="C46" s="621"/>
      <c r="D46" s="621"/>
      <c r="E46" s="47"/>
      <c r="F46" s="48"/>
      <c r="G46" s="25"/>
      <c r="H46" s="48"/>
      <c r="I46" s="48"/>
      <c r="J46" s="33"/>
      <c r="L46" s="37"/>
    </row>
    <row r="47" spans="1:14" ht="12" customHeight="1">
      <c r="A47" s="18"/>
      <c r="B47" s="621"/>
      <c r="C47" s="621"/>
      <c r="D47" s="621"/>
      <c r="E47" s="45"/>
      <c r="F47" s="48"/>
      <c r="G47" s="25">
        <f t="shared" si="1"/>
        <v>0</v>
      </c>
      <c r="H47" s="48"/>
      <c r="I47" s="48"/>
      <c r="J47" s="33"/>
      <c r="L47" s="37"/>
    </row>
    <row r="48" spans="1:14" ht="12" customHeight="1">
      <c r="A48" s="18"/>
      <c r="B48" s="621"/>
      <c r="C48" s="621"/>
      <c r="D48" s="621"/>
      <c r="E48" s="45"/>
      <c r="F48" s="48"/>
      <c r="G48" s="25">
        <f t="shared" si="1"/>
        <v>0</v>
      </c>
      <c r="H48" s="48"/>
      <c r="I48" s="48"/>
      <c r="J48" s="33"/>
      <c r="L48" s="37"/>
    </row>
    <row r="49" spans="1:12" ht="12" customHeight="1">
      <c r="A49" s="18"/>
      <c r="B49" s="622"/>
      <c r="C49" s="622"/>
      <c r="D49" s="622"/>
      <c r="E49" s="49"/>
      <c r="F49" s="50"/>
      <c r="G49" s="25">
        <f t="shared" si="1"/>
        <v>0</v>
      </c>
      <c r="H49" s="50"/>
      <c r="I49" s="50"/>
      <c r="J49" s="33"/>
      <c r="L49" s="37"/>
    </row>
    <row r="50" spans="1:12" ht="13.8">
      <c r="A50" s="18"/>
      <c r="B50" s="616" t="s">
        <v>49</v>
      </c>
      <c r="C50" s="616"/>
      <c r="D50" s="616"/>
      <c r="E50" s="40" t="s">
        <v>16</v>
      </c>
      <c r="F50" s="51">
        <f>SUM(F33:F49)</f>
        <v>660</v>
      </c>
      <c r="G50" s="51">
        <f>SUM(G33:G49)</f>
        <v>660</v>
      </c>
      <c r="H50" s="51">
        <f>SUM(H33:H49)</f>
        <v>440</v>
      </c>
      <c r="I50" s="51">
        <f>SUM(I33:I49)</f>
        <v>528</v>
      </c>
      <c r="J50" s="33"/>
      <c r="L50" s="37"/>
    </row>
    <row r="51" spans="1:12" ht="13.8">
      <c r="A51" s="18"/>
      <c r="B51" s="608" t="s">
        <v>50</v>
      </c>
      <c r="C51" s="608"/>
      <c r="D51" s="608"/>
      <c r="E51" s="23" t="s">
        <v>16</v>
      </c>
      <c r="F51" s="24">
        <f>+F31+F50</f>
        <v>930</v>
      </c>
      <c r="G51" s="24">
        <f>+G31+G50</f>
        <v>930</v>
      </c>
      <c r="H51" s="24">
        <f>+H31+H50</f>
        <v>620</v>
      </c>
      <c r="I51" s="24">
        <f>+I31+I50</f>
        <v>744</v>
      </c>
      <c r="J51" s="33"/>
      <c r="L51" s="37"/>
    </row>
    <row r="52" spans="1:12" ht="13.8">
      <c r="A52" s="18"/>
      <c r="B52" s="52" t="s">
        <v>51</v>
      </c>
      <c r="C52" s="52"/>
      <c r="D52" s="52"/>
      <c r="E52" s="35" t="s">
        <v>16</v>
      </c>
      <c r="F52" s="34">
        <f>+F9+F51</f>
        <v>4905</v>
      </c>
      <c r="G52" s="34">
        <f>+G9+G51</f>
        <v>5490</v>
      </c>
      <c r="H52" s="34">
        <f>+H9+H51</f>
        <v>4000</v>
      </c>
      <c r="I52" s="34">
        <f>+I9+I51</f>
        <v>4800</v>
      </c>
      <c r="J52" s="33"/>
      <c r="L52" s="37"/>
    </row>
    <row r="53" spans="1:12" ht="13.8">
      <c r="A53" s="53"/>
      <c r="B53" s="54" t="s">
        <v>52</v>
      </c>
      <c r="C53" s="54"/>
      <c r="D53" s="55"/>
      <c r="E53" s="56" t="s">
        <v>16</v>
      </c>
      <c r="F53" s="57">
        <f>+F10+F51</f>
        <v>11265</v>
      </c>
      <c r="G53" s="58" t="s">
        <v>18</v>
      </c>
      <c r="H53" s="57">
        <f>+H10+H51</f>
        <v>9120</v>
      </c>
      <c r="I53" s="57">
        <f>+I10+I51</f>
        <v>10944</v>
      </c>
      <c r="J53" s="59"/>
      <c r="K53" s="60"/>
      <c r="L53" s="61"/>
    </row>
    <row r="54" spans="1:12" ht="23.25" customHeight="1">
      <c r="A54" s="18"/>
      <c r="B54" s="609" t="s">
        <v>296</v>
      </c>
      <c r="C54" s="610"/>
      <c r="D54" s="610"/>
      <c r="E54" s="610"/>
      <c r="F54" s="610"/>
      <c r="G54" s="610"/>
      <c r="H54" s="610"/>
      <c r="I54" s="610"/>
      <c r="J54" s="33"/>
      <c r="K54" s="60"/>
      <c r="L54" s="61"/>
    </row>
    <row r="55" spans="1:12" ht="24.75" customHeight="1">
      <c r="A55" s="18"/>
      <c r="B55" s="611" t="s">
        <v>297</v>
      </c>
      <c r="C55" s="612"/>
      <c r="D55" s="612"/>
      <c r="E55" s="612"/>
      <c r="F55" s="612"/>
      <c r="G55" s="612"/>
      <c r="H55" s="612"/>
      <c r="I55" s="612"/>
      <c r="J55" s="33"/>
      <c r="K55" s="60"/>
      <c r="L55" s="62"/>
    </row>
    <row r="56" spans="1:12" ht="12.75" customHeight="1">
      <c r="A56" s="18"/>
      <c r="B56" s="611" t="s">
        <v>291</v>
      </c>
      <c r="C56" s="612"/>
      <c r="D56" s="612"/>
      <c r="E56" s="612"/>
      <c r="F56" s="612"/>
      <c r="G56" s="612"/>
      <c r="H56" s="612"/>
      <c r="I56" s="612"/>
      <c r="J56" s="33"/>
      <c r="K56" s="60"/>
      <c r="L56" s="62"/>
    </row>
    <row r="57" spans="1:12">
      <c r="A57" s="613" t="s">
        <v>53</v>
      </c>
      <c r="B57" s="614"/>
      <c r="C57" s="614"/>
      <c r="D57" s="614"/>
      <c r="E57" s="614"/>
      <c r="F57" s="614"/>
      <c r="G57" s="614"/>
      <c r="H57" s="614"/>
      <c r="I57" s="614"/>
      <c r="J57" s="63"/>
      <c r="K57" s="60"/>
      <c r="L57" s="62"/>
    </row>
    <row r="58" spans="1:12" ht="24" customHeight="1">
      <c r="A58" s="53"/>
      <c r="B58" s="593"/>
      <c r="C58" s="615"/>
      <c r="D58" s="615"/>
      <c r="E58" s="615"/>
      <c r="F58" s="615"/>
      <c r="G58" s="615"/>
      <c r="H58" s="615"/>
      <c r="I58" s="615"/>
      <c r="J58" s="64"/>
      <c r="K58" s="60"/>
      <c r="L58" s="62"/>
    </row>
    <row r="59" spans="1:12">
      <c r="A59" s="62"/>
      <c r="B59" s="62"/>
      <c r="C59" s="62"/>
      <c r="D59" s="62"/>
      <c r="E59" s="65"/>
      <c r="F59" s="66"/>
      <c r="G59" s="66"/>
      <c r="H59" s="66"/>
      <c r="I59" s="66"/>
      <c r="J59" s="62"/>
      <c r="K59" s="67"/>
      <c r="L59" s="44"/>
    </row>
    <row r="60" spans="1:12">
      <c r="A60" s="62"/>
      <c r="B60" s="62"/>
      <c r="C60" s="62"/>
      <c r="D60" s="62"/>
      <c r="E60" s="65"/>
      <c r="F60" s="66"/>
      <c r="G60" s="66"/>
      <c r="H60" s="66"/>
      <c r="I60" s="66"/>
      <c r="J60" s="62"/>
      <c r="K60" s="67"/>
      <c r="L60" s="44"/>
    </row>
    <row r="61" spans="1:12" ht="21.75" customHeight="1"/>
    <row r="62" spans="1:12" ht="3.75" customHeight="1"/>
    <row r="63" spans="1:12" ht="12.75" customHeight="1"/>
    <row r="64" spans="1:12" ht="12.75" customHeight="1"/>
    <row r="69" ht="12.75" customHeight="1"/>
    <row r="70" ht="12.75" customHeight="1"/>
    <row r="71" ht="12.75" customHeight="1"/>
    <row r="72" ht="12.75" customHeight="1"/>
    <row r="73" ht="12.75" customHeight="1"/>
    <row r="74" ht="12.75" customHeight="1"/>
    <row r="75" ht="12.75" customHeight="1"/>
    <row r="76" ht="12.75" customHeight="1"/>
    <row r="77" ht="6.75" customHeight="1"/>
    <row r="79" ht="39.75" customHeight="1"/>
    <row r="94" ht="18" customHeight="1"/>
    <row r="97" spans="1:10">
      <c r="A97" s="2"/>
      <c r="B97" s="2"/>
      <c r="C97" s="2"/>
      <c r="D97" s="2"/>
      <c r="E97" s="2"/>
      <c r="F97" s="2"/>
      <c r="G97" s="2"/>
      <c r="H97" s="2"/>
      <c r="I97" s="2"/>
      <c r="J97" s="2"/>
    </row>
    <row r="99" spans="1:10">
      <c r="A99" s="607"/>
      <c r="B99" s="607"/>
      <c r="C99" s="607"/>
      <c r="D99" s="607"/>
      <c r="E99" s="607"/>
      <c r="F99" s="607"/>
      <c r="G99" s="607"/>
    </row>
    <row r="100" spans="1:10">
      <c r="A100" s="44"/>
      <c r="B100" s="44"/>
      <c r="C100" s="44"/>
      <c r="D100" s="44"/>
      <c r="E100" s="44"/>
      <c r="F100" s="44"/>
      <c r="G100" s="44"/>
    </row>
    <row r="101" spans="1:10">
      <c r="A101" s="607"/>
      <c r="B101" s="607"/>
      <c r="C101" s="607"/>
      <c r="D101" s="607"/>
      <c r="E101" s="607"/>
      <c r="F101" s="607"/>
      <c r="G101" s="607"/>
    </row>
    <row r="102" spans="1:10">
      <c r="A102" s="607"/>
      <c r="B102" s="607"/>
      <c r="C102" s="607"/>
      <c r="D102" s="607"/>
      <c r="E102" s="607"/>
      <c r="F102" s="607"/>
      <c r="G102" s="607"/>
    </row>
    <row r="103" spans="1:10">
      <c r="A103" s="607"/>
      <c r="B103" s="607"/>
      <c r="C103" s="607"/>
      <c r="D103" s="607"/>
      <c r="E103" s="607"/>
      <c r="F103" s="607"/>
      <c r="G103" s="607"/>
    </row>
    <row r="104" spans="1:10">
      <c r="A104" s="607"/>
      <c r="B104" s="607"/>
      <c r="C104" s="607"/>
      <c r="D104" s="607"/>
      <c r="E104" s="607"/>
      <c r="F104" s="607"/>
      <c r="G104" s="607"/>
    </row>
    <row r="105" spans="1:10">
      <c r="A105" s="44"/>
      <c r="B105" s="44"/>
      <c r="C105" s="44"/>
      <c r="D105" s="44"/>
      <c r="E105" s="44"/>
      <c r="F105" s="44"/>
      <c r="G105" s="44"/>
    </row>
    <row r="106" spans="1:10">
      <c r="A106" s="607"/>
      <c r="B106" s="607"/>
      <c r="C106" s="607"/>
      <c r="D106" s="607"/>
      <c r="E106" s="607"/>
      <c r="F106" s="607"/>
      <c r="G106" s="607"/>
    </row>
    <row r="107" spans="1:10">
      <c r="A107" s="44"/>
      <c r="B107" s="44"/>
      <c r="C107" s="44"/>
      <c r="D107" s="44"/>
      <c r="E107" s="44"/>
      <c r="F107" s="44"/>
      <c r="G107" s="44"/>
    </row>
  </sheetData>
  <mergeCells count="62">
    <mergeCell ref="B12:D12"/>
    <mergeCell ref="A1:B1"/>
    <mergeCell ref="C1:E1"/>
    <mergeCell ref="H1:I1"/>
    <mergeCell ref="A2:B2"/>
    <mergeCell ref="H2:I2"/>
    <mergeCell ref="A4:J4"/>
    <mergeCell ref="A5:J5"/>
    <mergeCell ref="B8:D8"/>
    <mergeCell ref="B9:D9"/>
    <mergeCell ref="B10:D10"/>
    <mergeCell ref="B11:D11"/>
    <mergeCell ref="B24:D24"/>
    <mergeCell ref="B13:D13"/>
    <mergeCell ref="B14:D14"/>
    <mergeCell ref="B15:D15"/>
    <mergeCell ref="B16:D16"/>
    <mergeCell ref="B17:D17"/>
    <mergeCell ref="B18:D18"/>
    <mergeCell ref="B19:D19"/>
    <mergeCell ref="B20:D20"/>
    <mergeCell ref="B21:D21"/>
    <mergeCell ref="B22:D22"/>
    <mergeCell ref="B23:D23"/>
    <mergeCell ref="B36:D36"/>
    <mergeCell ref="B25:D25"/>
    <mergeCell ref="B26:D26"/>
    <mergeCell ref="B27:D27"/>
    <mergeCell ref="B28:D28"/>
    <mergeCell ref="B29:D29"/>
    <mergeCell ref="B30:D30"/>
    <mergeCell ref="B31:D31"/>
    <mergeCell ref="B32:D32"/>
    <mergeCell ref="B33:D33"/>
    <mergeCell ref="B34:D34"/>
    <mergeCell ref="B35:D35"/>
    <mergeCell ref="B50:D50"/>
    <mergeCell ref="B37:D37"/>
    <mergeCell ref="B38:D38"/>
    <mergeCell ref="B39:D39"/>
    <mergeCell ref="B40:D40"/>
    <mergeCell ref="B41:D41"/>
    <mergeCell ref="B42:D42"/>
    <mergeCell ref="B43:D43"/>
    <mergeCell ref="B44:D44"/>
    <mergeCell ref="B47:D47"/>
    <mergeCell ref="B48:D48"/>
    <mergeCell ref="B49:D49"/>
    <mergeCell ref="B45:D45"/>
    <mergeCell ref="B46:D46"/>
    <mergeCell ref="A106:G106"/>
    <mergeCell ref="B51:D51"/>
    <mergeCell ref="B54:I54"/>
    <mergeCell ref="B55:I55"/>
    <mergeCell ref="B56:I56"/>
    <mergeCell ref="A57:I57"/>
    <mergeCell ref="B58:I58"/>
    <mergeCell ref="A99:G99"/>
    <mergeCell ref="A101:G101"/>
    <mergeCell ref="A102:G102"/>
    <mergeCell ref="A103:G103"/>
    <mergeCell ref="A104:G104"/>
  </mergeCells>
  <printOptions horizontalCentered="1"/>
  <pageMargins left="0" right="0" top="0.75" bottom="0.5" header="0.25" footer="0.25"/>
  <pageSetup scale="90" orientation="portrait" r:id="rId1"/>
  <headerFooter alignWithMargins="0">
    <oddHeader>&amp;L&amp;8Form Date:  August 2001
Form Revised:  June 2008&amp;C&amp;"Arial,Bold"Oklahoma State Regents for Higher Education&amp;"Arial,Regular"
&amp;"Arial,Bold"&amp;14Student Cost Survey FY2013</oddHeader>
    <oddFooter>&amp;L&amp;8Printed:  &amp;D  &amp;T   &amp;Z&amp;F  &amp;A</oddFooter>
  </headerFooter>
  <rowBreaks count="1" manualBreakCount="1">
    <brk id="58" max="16383" man="1"/>
  </rowBreaks>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M115"/>
  <sheetViews>
    <sheetView showGridLines="0" zoomScaleNormal="100" workbookViewId="0">
      <selection activeCell="B96" sqref="B96:H96"/>
    </sheetView>
  </sheetViews>
  <sheetFormatPr defaultRowHeight="13.2"/>
  <cols>
    <col min="1" max="1" width="1.5546875" customWidth="1"/>
    <col min="2" max="2" width="14.5546875" customWidth="1"/>
    <col min="3" max="3" width="13.109375" customWidth="1"/>
    <col min="4" max="4" width="17" customWidth="1"/>
    <col min="5" max="5" width="13.6640625" customWidth="1"/>
    <col min="6" max="6" width="14.6640625" customWidth="1"/>
    <col min="7" max="7" width="13.6640625" customWidth="1"/>
    <col min="8" max="8" width="14.5546875" customWidth="1"/>
    <col min="9" max="9" width="1.109375" customWidth="1"/>
    <col min="10" max="10" width="11.109375" customWidth="1"/>
    <col min="11" max="11" width="60.88671875" customWidth="1"/>
  </cols>
  <sheetData>
    <row r="1" spans="1:11">
      <c r="A1" s="304" t="s">
        <v>169</v>
      </c>
      <c r="B1" s="2"/>
      <c r="C1" s="305" t="s">
        <v>54</v>
      </c>
      <c r="D1" s="305"/>
      <c r="E1" s="305"/>
      <c r="F1" s="305"/>
      <c r="G1" s="305"/>
      <c r="H1" s="2"/>
    </row>
    <row r="2" spans="1:11" ht="15.6">
      <c r="B2" s="2"/>
      <c r="C2" s="306" t="s">
        <v>292</v>
      </c>
      <c r="D2" s="305"/>
      <c r="E2" s="305"/>
      <c r="F2" s="305"/>
      <c r="G2" s="305"/>
      <c r="H2" s="2"/>
    </row>
    <row r="4" spans="1:11" ht="15" customHeight="1">
      <c r="A4" s="630" t="s">
        <v>0</v>
      </c>
      <c r="B4" s="630"/>
      <c r="C4" s="592" t="str">
        <f>' Acad Serv Fees Etc. '!C5:D5</f>
        <v>East West Oklahoma State University</v>
      </c>
      <c r="D4" s="592"/>
      <c r="F4" s="1" t="s">
        <v>1</v>
      </c>
      <c r="G4" s="592"/>
      <c r="H4" s="592"/>
      <c r="I4" s="2"/>
    </row>
    <row r="5" spans="1:11" ht="7.5" customHeight="1">
      <c r="A5" s="2"/>
      <c r="B5" s="2"/>
      <c r="C5" s="2"/>
      <c r="D5" s="2"/>
      <c r="E5" s="2"/>
      <c r="F5" s="2"/>
      <c r="G5" s="2"/>
      <c r="H5" s="2"/>
      <c r="I5" s="2"/>
    </row>
    <row r="6" spans="1:11" ht="31.5" customHeight="1">
      <c r="A6" s="634" t="s">
        <v>293</v>
      </c>
      <c r="B6" s="634"/>
      <c r="C6" s="634"/>
      <c r="D6" s="634"/>
      <c r="E6" s="634"/>
      <c r="F6" s="634"/>
      <c r="G6" s="634"/>
      <c r="H6" s="634"/>
      <c r="I6" s="634"/>
    </row>
    <row r="7" spans="1:11" ht="41.25" customHeight="1">
      <c r="A7" s="687" t="s">
        <v>170</v>
      </c>
      <c r="B7" s="688"/>
      <c r="C7" s="688"/>
      <c r="D7" s="688"/>
      <c r="E7" s="688"/>
      <c r="F7" s="688"/>
      <c r="G7" s="688"/>
      <c r="H7" s="688"/>
      <c r="I7" s="689"/>
    </row>
    <row r="8" spans="1:11" ht="40.5" customHeight="1">
      <c r="A8" s="690" t="s">
        <v>171</v>
      </c>
      <c r="B8" s="691"/>
      <c r="C8" s="691"/>
      <c r="D8" s="691"/>
      <c r="E8" s="691"/>
      <c r="F8" s="691"/>
      <c r="G8" s="691"/>
      <c r="H8" s="691"/>
      <c r="I8" s="692"/>
      <c r="K8" s="680" t="s">
        <v>261</v>
      </c>
    </row>
    <row r="9" spans="1:11" ht="25.5" customHeight="1">
      <c r="A9" s="307"/>
      <c r="B9" s="683" t="s">
        <v>172</v>
      </c>
      <c r="C9" s="683"/>
      <c r="D9" s="684"/>
      <c r="E9" s="308" t="s">
        <v>173</v>
      </c>
      <c r="F9" s="308"/>
      <c r="G9" s="308" t="s">
        <v>203</v>
      </c>
      <c r="H9" s="308"/>
      <c r="I9" s="309"/>
      <c r="K9" s="681"/>
    </row>
    <row r="10" spans="1:11">
      <c r="A10" s="310" t="s">
        <v>5</v>
      </c>
      <c r="B10" s="311"/>
      <c r="C10" s="311"/>
      <c r="D10" s="311"/>
      <c r="E10" s="312" t="s">
        <v>6</v>
      </c>
      <c r="F10" s="312" t="s">
        <v>6</v>
      </c>
      <c r="G10" s="312" t="s">
        <v>7</v>
      </c>
      <c r="H10" s="313" t="s">
        <v>7</v>
      </c>
      <c r="I10" s="10"/>
      <c r="K10" s="682"/>
    </row>
    <row r="11" spans="1:11" ht="13.8" thickBot="1">
      <c r="A11" s="12"/>
      <c r="B11" s="13" t="s">
        <v>9</v>
      </c>
      <c r="C11" s="13"/>
      <c r="D11" s="13"/>
      <c r="E11" s="16" t="s">
        <v>10</v>
      </c>
      <c r="F11" s="16" t="s">
        <v>10</v>
      </c>
      <c r="G11" s="16" t="s">
        <v>12</v>
      </c>
      <c r="H11" s="15" t="s">
        <v>12</v>
      </c>
      <c r="I11" s="10"/>
    </row>
    <row r="12" spans="1:11">
      <c r="A12" s="18"/>
      <c r="B12" s="685" t="s">
        <v>13</v>
      </c>
      <c r="C12" s="686"/>
      <c r="D12" s="686"/>
      <c r="E12" s="314"/>
      <c r="F12" s="314"/>
      <c r="G12" s="314"/>
      <c r="H12" s="315"/>
      <c r="I12" s="10"/>
    </row>
    <row r="13" spans="1:11">
      <c r="A13" s="18"/>
      <c r="B13" s="644" t="s">
        <v>174</v>
      </c>
      <c r="C13" s="644"/>
      <c r="D13" s="644"/>
      <c r="E13" s="25">
        <v>3975</v>
      </c>
      <c r="F13" s="25"/>
      <c r="G13" s="25">
        <v>3750</v>
      </c>
      <c r="H13" s="26"/>
      <c r="I13" s="10"/>
    </row>
    <row r="14" spans="1:11">
      <c r="A14" s="18"/>
      <c r="B14" s="644" t="s">
        <v>175</v>
      </c>
      <c r="C14" s="644"/>
      <c r="D14" s="644"/>
      <c r="E14" s="25">
        <v>6360</v>
      </c>
      <c r="F14" s="25"/>
      <c r="G14" s="25">
        <v>6200</v>
      </c>
      <c r="H14" s="26"/>
      <c r="I14" s="10"/>
    </row>
    <row r="15" spans="1:11" ht="6" customHeight="1">
      <c r="A15" s="18"/>
      <c r="B15" s="678"/>
      <c r="C15" s="671"/>
      <c r="D15" s="671"/>
      <c r="E15" s="316"/>
      <c r="F15" s="316"/>
      <c r="G15" s="316"/>
      <c r="H15" s="26"/>
      <c r="I15" s="10"/>
    </row>
    <row r="16" spans="1:11">
      <c r="A16" s="18"/>
      <c r="B16" s="678" t="s">
        <v>19</v>
      </c>
      <c r="C16" s="644"/>
      <c r="D16" s="644"/>
      <c r="E16" s="25"/>
      <c r="F16" s="25"/>
      <c r="G16" s="25"/>
      <c r="H16" s="24"/>
      <c r="I16" s="33"/>
    </row>
    <row r="17" spans="1:11">
      <c r="A17" s="18"/>
      <c r="B17" s="629" t="s">
        <v>20</v>
      </c>
      <c r="C17" s="629"/>
      <c r="D17" s="629"/>
      <c r="E17" s="25"/>
      <c r="F17" s="25"/>
      <c r="G17" s="25"/>
      <c r="H17" s="34"/>
      <c r="I17" s="33"/>
    </row>
    <row r="18" spans="1:11">
      <c r="A18" s="18"/>
      <c r="B18" s="629" t="s">
        <v>21</v>
      </c>
      <c r="C18" s="629"/>
      <c r="D18" s="629"/>
      <c r="E18" s="317"/>
      <c r="F18" s="317"/>
      <c r="G18" s="317"/>
      <c r="H18" s="34"/>
      <c r="I18" s="33"/>
    </row>
    <row r="19" spans="1:11">
      <c r="A19" s="18"/>
      <c r="B19" s="629" t="s">
        <v>22</v>
      </c>
      <c r="C19" s="629"/>
      <c r="D19" s="629"/>
      <c r="E19" s="317"/>
      <c r="F19" s="317"/>
      <c r="G19" s="317"/>
      <c r="H19" s="34"/>
      <c r="I19" s="33"/>
    </row>
    <row r="20" spans="1:11">
      <c r="A20" s="18"/>
      <c r="B20" s="629" t="s">
        <v>23</v>
      </c>
      <c r="C20" s="629"/>
      <c r="D20" s="629"/>
      <c r="E20" s="317"/>
      <c r="F20" s="317"/>
      <c r="G20" s="317"/>
      <c r="H20" s="34"/>
      <c r="I20" s="33"/>
    </row>
    <row r="21" spans="1:11">
      <c r="A21" s="18"/>
      <c r="B21" s="629" t="s">
        <v>24</v>
      </c>
      <c r="C21" s="629"/>
      <c r="D21" s="629"/>
      <c r="E21" s="317"/>
      <c r="F21" s="317"/>
      <c r="G21" s="317"/>
      <c r="H21" s="34"/>
      <c r="I21" s="33"/>
    </row>
    <row r="22" spans="1:11">
      <c r="A22" s="18"/>
      <c r="B22" s="679" t="s">
        <v>25</v>
      </c>
      <c r="C22" s="679"/>
      <c r="D22" s="679"/>
      <c r="E22" s="317"/>
      <c r="F22" s="317"/>
      <c r="G22" s="317"/>
      <c r="H22" s="34"/>
      <c r="I22" s="33"/>
    </row>
    <row r="23" spans="1:11">
      <c r="A23" s="18"/>
      <c r="B23" s="629" t="s">
        <v>26</v>
      </c>
      <c r="C23" s="629"/>
      <c r="D23" s="629"/>
      <c r="E23" s="317"/>
      <c r="F23" s="317"/>
      <c r="G23" s="317"/>
      <c r="H23" s="34"/>
      <c r="I23" s="33"/>
    </row>
    <row r="24" spans="1:11">
      <c r="A24" s="18"/>
      <c r="B24" s="629" t="s">
        <v>28</v>
      </c>
      <c r="C24" s="629"/>
      <c r="D24" s="629"/>
      <c r="E24" s="317"/>
      <c r="F24" s="317"/>
      <c r="G24" s="317"/>
      <c r="H24" s="34"/>
      <c r="I24" s="33"/>
    </row>
    <row r="25" spans="1:11">
      <c r="A25" s="18"/>
      <c r="B25" s="629" t="s">
        <v>29</v>
      </c>
      <c r="C25" s="629"/>
      <c r="D25" s="629"/>
      <c r="E25" s="317"/>
      <c r="F25" s="317"/>
      <c r="G25" s="317"/>
      <c r="H25" s="34"/>
      <c r="I25" s="33"/>
    </row>
    <row r="26" spans="1:11">
      <c r="A26" s="18"/>
      <c r="B26" s="629" t="s">
        <v>30</v>
      </c>
      <c r="C26" s="629"/>
      <c r="D26" s="629"/>
      <c r="E26" s="317"/>
      <c r="F26" s="317"/>
      <c r="G26" s="317"/>
      <c r="H26" s="34"/>
      <c r="I26" s="33"/>
    </row>
    <row r="27" spans="1:11">
      <c r="A27" s="18"/>
      <c r="B27" s="629" t="s">
        <v>31</v>
      </c>
      <c r="C27" s="629"/>
      <c r="D27" s="629"/>
      <c r="E27" s="317"/>
      <c r="F27" s="317"/>
      <c r="G27" s="317"/>
      <c r="H27" s="34"/>
      <c r="I27" s="33"/>
    </row>
    <row r="28" spans="1:11">
      <c r="A28" s="18"/>
      <c r="B28" s="629" t="s">
        <v>32</v>
      </c>
      <c r="C28" s="629"/>
      <c r="D28" s="629"/>
      <c r="E28" s="317">
        <v>270</v>
      </c>
      <c r="F28" s="317"/>
      <c r="G28" s="317">
        <v>216</v>
      </c>
      <c r="H28" s="34"/>
      <c r="I28" s="33"/>
      <c r="K28" s="285"/>
    </row>
    <row r="29" spans="1:11">
      <c r="A29" s="18"/>
      <c r="B29" s="629" t="s">
        <v>33</v>
      </c>
      <c r="C29" s="629"/>
      <c r="D29" s="629"/>
      <c r="E29" s="317"/>
      <c r="F29" s="317"/>
      <c r="G29" s="317"/>
      <c r="H29" s="34"/>
      <c r="I29" s="33"/>
      <c r="K29" s="285"/>
    </row>
    <row r="30" spans="1:11">
      <c r="A30" s="18"/>
      <c r="B30" s="624"/>
      <c r="C30" s="624"/>
      <c r="D30" s="624"/>
      <c r="E30" s="317"/>
      <c r="F30" s="317"/>
      <c r="G30" s="317"/>
      <c r="H30" s="34"/>
      <c r="I30" s="33"/>
      <c r="K30" s="285"/>
    </row>
    <row r="31" spans="1:11">
      <c r="A31" s="18"/>
      <c r="B31" s="624"/>
      <c r="C31" s="624"/>
      <c r="D31" s="624"/>
      <c r="E31" s="317"/>
      <c r="F31" s="317"/>
      <c r="G31" s="317"/>
      <c r="H31" s="34"/>
      <c r="I31" s="33"/>
      <c r="K31" s="285"/>
    </row>
    <row r="32" spans="1:11">
      <c r="A32" s="18"/>
      <c r="B32" s="624"/>
      <c r="C32" s="624"/>
      <c r="D32" s="624"/>
      <c r="E32" s="317"/>
      <c r="F32" s="317"/>
      <c r="G32" s="317"/>
      <c r="H32" s="34"/>
      <c r="I32" s="33"/>
      <c r="K32" s="285"/>
    </row>
    <row r="33" spans="1:11">
      <c r="A33" s="18"/>
      <c r="B33" s="624"/>
      <c r="C33" s="624"/>
      <c r="D33" s="624"/>
      <c r="E33" s="317"/>
      <c r="F33" s="317"/>
      <c r="G33" s="317"/>
      <c r="H33" s="34"/>
      <c r="I33" s="33"/>
      <c r="K33" s="285"/>
    </row>
    <row r="34" spans="1:11" ht="12" customHeight="1">
      <c r="A34" s="18"/>
      <c r="B34" s="624"/>
      <c r="C34" s="624"/>
      <c r="D34" s="624"/>
      <c r="E34" s="317"/>
      <c r="F34" s="317"/>
      <c r="G34" s="317"/>
      <c r="H34" s="34"/>
      <c r="I34" s="33"/>
      <c r="K34" s="285"/>
    </row>
    <row r="35" spans="1:11" ht="4.5" customHeight="1">
      <c r="A35" s="18"/>
      <c r="B35" s="675"/>
      <c r="C35" s="675"/>
      <c r="D35" s="675"/>
      <c r="E35" s="318"/>
      <c r="F35" s="318"/>
      <c r="G35" s="318"/>
      <c r="H35" s="39"/>
      <c r="I35" s="33"/>
      <c r="K35" s="285"/>
    </row>
    <row r="36" spans="1:11" ht="13.8">
      <c r="A36" s="18"/>
      <c r="B36" s="676" t="s">
        <v>176</v>
      </c>
      <c r="C36" s="676"/>
      <c r="D36" s="676"/>
      <c r="E36" s="319">
        <f>SUM(E17:E35)</f>
        <v>270</v>
      </c>
      <c r="F36" s="319">
        <f>SUM(F17:F35)</f>
        <v>0</v>
      </c>
      <c r="G36" s="319">
        <f>SUM(G17:G35)</f>
        <v>216</v>
      </c>
      <c r="H36" s="41">
        <f>SUM(H17:H35)</f>
        <v>0</v>
      </c>
      <c r="I36" s="33"/>
      <c r="K36" s="285"/>
    </row>
    <row r="37" spans="1:11">
      <c r="A37" s="18"/>
      <c r="B37" s="677" t="s">
        <v>35</v>
      </c>
      <c r="C37" s="624"/>
      <c r="D37" s="624"/>
      <c r="E37" s="25"/>
      <c r="F37" s="25"/>
      <c r="G37" s="25"/>
      <c r="H37" s="24"/>
      <c r="I37" s="33"/>
      <c r="K37" s="285"/>
    </row>
    <row r="38" spans="1:11">
      <c r="A38" s="18"/>
      <c r="B38" s="624" t="s">
        <v>36</v>
      </c>
      <c r="C38" s="624"/>
      <c r="D38" s="624"/>
      <c r="E38" s="25"/>
      <c r="F38" s="25"/>
      <c r="G38" s="25"/>
      <c r="H38" s="24"/>
      <c r="I38" s="33"/>
      <c r="K38" s="285"/>
    </row>
    <row r="39" spans="1:11">
      <c r="A39" s="18"/>
      <c r="B39" s="624" t="s">
        <v>26</v>
      </c>
      <c r="C39" s="624"/>
      <c r="D39" s="624"/>
      <c r="E39" s="317"/>
      <c r="F39" s="317"/>
      <c r="G39" s="317"/>
      <c r="H39" s="34"/>
      <c r="I39" s="33"/>
      <c r="K39" s="285"/>
    </row>
    <row r="40" spans="1:11">
      <c r="A40" s="18"/>
      <c r="B40" s="624" t="s">
        <v>38</v>
      </c>
      <c r="C40" s="624"/>
      <c r="D40" s="624"/>
      <c r="E40" s="317"/>
      <c r="F40" s="317"/>
      <c r="G40" s="317"/>
      <c r="H40" s="34"/>
      <c r="I40" s="33"/>
      <c r="K40" s="285"/>
    </row>
    <row r="41" spans="1:11">
      <c r="A41" s="18"/>
      <c r="B41" s="629" t="s">
        <v>39</v>
      </c>
      <c r="C41" s="629"/>
      <c r="D41" s="670"/>
      <c r="E41" s="317"/>
      <c r="F41" s="317"/>
      <c r="G41" s="317"/>
      <c r="H41" s="34"/>
      <c r="I41" s="33"/>
      <c r="K41" s="285"/>
    </row>
    <row r="42" spans="1:11">
      <c r="A42" s="18"/>
      <c r="B42" s="629" t="s">
        <v>177</v>
      </c>
      <c r="C42" s="629"/>
      <c r="D42" s="670"/>
      <c r="E42" s="317">
        <v>285</v>
      </c>
      <c r="F42" s="317"/>
      <c r="G42" s="317">
        <v>228</v>
      </c>
      <c r="H42" s="34"/>
      <c r="I42" s="33"/>
      <c r="K42" s="285"/>
    </row>
    <row r="43" spans="1:11">
      <c r="A43" s="18"/>
      <c r="B43" s="629" t="s">
        <v>42</v>
      </c>
      <c r="C43" s="629"/>
      <c r="D43" s="670"/>
      <c r="E43" s="317"/>
      <c r="F43" s="317"/>
      <c r="G43" s="317"/>
      <c r="H43" s="34"/>
      <c r="I43" s="33"/>
      <c r="K43" s="285"/>
    </row>
    <row r="44" spans="1:11">
      <c r="A44" s="18"/>
      <c r="B44" s="629" t="s">
        <v>43</v>
      </c>
      <c r="C44" s="629"/>
      <c r="D44" s="670"/>
      <c r="E44" s="317">
        <v>225</v>
      </c>
      <c r="F44" s="317"/>
      <c r="G44" s="317">
        <v>180</v>
      </c>
      <c r="H44" s="34"/>
      <c r="I44" s="33"/>
      <c r="K44" s="285"/>
    </row>
    <row r="45" spans="1:11">
      <c r="A45" s="18"/>
      <c r="B45" s="629" t="s">
        <v>44</v>
      </c>
      <c r="C45" s="629"/>
      <c r="D45" s="670"/>
      <c r="E45" s="320">
        <v>150</v>
      </c>
      <c r="F45" s="320"/>
      <c r="G45" s="320">
        <v>120</v>
      </c>
      <c r="H45" s="48"/>
      <c r="I45" s="33"/>
      <c r="K45" s="285"/>
    </row>
    <row r="46" spans="1:11">
      <c r="A46" s="18"/>
      <c r="B46" s="629" t="s">
        <v>45</v>
      </c>
      <c r="C46" s="629"/>
      <c r="D46" s="670"/>
      <c r="E46" s="320"/>
      <c r="F46" s="320"/>
      <c r="G46" s="320"/>
      <c r="H46" s="48"/>
      <c r="I46" s="33"/>
      <c r="K46" s="285"/>
    </row>
    <row r="47" spans="1:11">
      <c r="A47" s="18"/>
      <c r="B47" s="629" t="s">
        <v>46</v>
      </c>
      <c r="C47" s="629"/>
      <c r="D47" s="670"/>
      <c r="E47" s="320"/>
      <c r="F47" s="320"/>
      <c r="G47" s="320"/>
      <c r="H47" s="48"/>
      <c r="I47" s="33"/>
      <c r="K47" s="285"/>
    </row>
    <row r="48" spans="1:11">
      <c r="A48" s="18"/>
      <c r="B48" s="629" t="s">
        <v>47</v>
      </c>
      <c r="C48" s="671"/>
      <c r="D48" s="672"/>
      <c r="E48" s="320"/>
      <c r="F48" s="320"/>
      <c r="G48" s="320"/>
      <c r="H48" s="48"/>
      <c r="I48" s="33"/>
      <c r="K48" s="285"/>
    </row>
    <row r="49" spans="1:11" ht="12" customHeight="1">
      <c r="A49" s="18"/>
      <c r="B49" s="321" t="s">
        <v>48</v>
      </c>
      <c r="C49" s="321"/>
      <c r="D49" s="321"/>
      <c r="E49" s="320"/>
      <c r="F49" s="320"/>
      <c r="G49" s="320"/>
      <c r="H49" s="48"/>
      <c r="I49" s="33"/>
      <c r="K49" s="285"/>
    </row>
    <row r="50" spans="1:11" ht="12" customHeight="1">
      <c r="A50" s="18"/>
      <c r="B50" s="673"/>
      <c r="C50" s="673"/>
      <c r="D50" s="674"/>
      <c r="E50" s="320"/>
      <c r="F50" s="320"/>
      <c r="G50" s="320"/>
      <c r="H50" s="48"/>
      <c r="I50" s="33"/>
      <c r="K50" s="285"/>
    </row>
    <row r="51" spans="1:11" ht="12" customHeight="1">
      <c r="A51" s="18"/>
      <c r="B51" s="673"/>
      <c r="C51" s="673"/>
      <c r="D51" s="674"/>
      <c r="E51" s="320"/>
      <c r="F51" s="320"/>
      <c r="G51" s="320"/>
      <c r="H51" s="48"/>
      <c r="I51" s="33"/>
      <c r="K51" s="285"/>
    </row>
    <row r="52" spans="1:11" ht="12" customHeight="1">
      <c r="A52" s="18"/>
      <c r="B52" s="673"/>
      <c r="C52" s="673"/>
      <c r="D52" s="674"/>
      <c r="E52" s="320"/>
      <c r="F52" s="320"/>
      <c r="G52" s="320"/>
      <c r="H52" s="48"/>
      <c r="I52" s="33"/>
      <c r="K52" s="285"/>
    </row>
    <row r="53" spans="1:11" ht="12" customHeight="1">
      <c r="A53" s="18"/>
      <c r="B53" s="624"/>
      <c r="C53" s="624"/>
      <c r="D53" s="624"/>
      <c r="E53" s="320"/>
      <c r="F53" s="320"/>
      <c r="G53" s="320"/>
      <c r="H53" s="48"/>
      <c r="I53" s="33"/>
    </row>
    <row r="54" spans="1:11" ht="12" customHeight="1">
      <c r="A54" s="18"/>
      <c r="B54" s="622"/>
      <c r="C54" s="622"/>
      <c r="D54" s="622"/>
      <c r="E54" s="322"/>
      <c r="F54" s="322"/>
      <c r="G54" s="322"/>
      <c r="H54" s="50"/>
      <c r="I54" s="33"/>
    </row>
    <row r="55" spans="1:11" ht="13.8">
      <c r="A55" s="18"/>
      <c r="B55" s="616" t="s">
        <v>49</v>
      </c>
      <c r="C55" s="616"/>
      <c r="D55" s="616"/>
      <c r="E55" s="323">
        <f>SUM(E38:E54)</f>
        <v>660</v>
      </c>
      <c r="F55" s="323">
        <f>SUM(F38:F54)</f>
        <v>0</v>
      </c>
      <c r="G55" s="323">
        <f>SUM(G38:G54)</f>
        <v>528</v>
      </c>
      <c r="H55" s="51">
        <f>SUM(H38:H54)</f>
        <v>0</v>
      </c>
      <c r="I55" s="33"/>
    </row>
    <row r="56" spans="1:11" ht="13.8">
      <c r="A56" s="18"/>
      <c r="B56" s="608" t="s">
        <v>50</v>
      </c>
      <c r="C56" s="608"/>
      <c r="D56" s="608"/>
      <c r="E56" s="25">
        <f>+E36+E55</f>
        <v>930</v>
      </c>
      <c r="F56" s="25">
        <f>+F36+F55</f>
        <v>0</v>
      </c>
      <c r="G56" s="25">
        <f>+G36+G55</f>
        <v>744</v>
      </c>
      <c r="H56" s="24">
        <f>+H36+H55</f>
        <v>0</v>
      </c>
      <c r="I56" s="33"/>
    </row>
    <row r="57" spans="1:11" ht="13.8">
      <c r="A57" s="18"/>
      <c r="B57" s="52" t="s">
        <v>178</v>
      </c>
      <c r="C57" s="52"/>
      <c r="D57" s="52"/>
      <c r="E57" s="317">
        <f>+E13+E56</f>
        <v>4905</v>
      </c>
      <c r="F57" s="317">
        <f>+F13+F56</f>
        <v>0</v>
      </c>
      <c r="G57" s="317">
        <f>+G13+G56</f>
        <v>4494</v>
      </c>
      <c r="H57" s="34">
        <f>+H13+H56</f>
        <v>0</v>
      </c>
      <c r="I57" s="33"/>
    </row>
    <row r="58" spans="1:11" ht="13.8">
      <c r="A58" s="53"/>
      <c r="B58" s="54" t="s">
        <v>179</v>
      </c>
      <c r="C58" s="54"/>
      <c r="D58" s="54"/>
      <c r="E58" s="324">
        <f>+E14+E56</f>
        <v>7290</v>
      </c>
      <c r="F58" s="324">
        <f>+F14+F56</f>
        <v>0</v>
      </c>
      <c r="G58" s="324">
        <f>+G14+G56</f>
        <v>6944</v>
      </c>
      <c r="H58" s="57">
        <f>+H14+H56</f>
        <v>0</v>
      </c>
      <c r="I58" s="59"/>
      <c r="J58" s="60"/>
      <c r="K58" s="44"/>
    </row>
    <row r="59" spans="1:11" ht="24.75" customHeight="1">
      <c r="A59" s="18"/>
      <c r="B59" s="658" t="s">
        <v>274</v>
      </c>
      <c r="C59" s="659"/>
      <c r="D59" s="659"/>
      <c r="E59" s="659"/>
      <c r="F59" s="659"/>
      <c r="G59" s="659"/>
      <c r="H59" s="659"/>
      <c r="I59" s="33"/>
      <c r="J59" s="60"/>
      <c r="K59" s="44"/>
    </row>
    <row r="60" spans="1:11" ht="12.75" customHeight="1">
      <c r="A60" s="18"/>
      <c r="B60" s="658" t="s">
        <v>294</v>
      </c>
      <c r="C60" s="659"/>
      <c r="D60" s="659"/>
      <c r="E60" s="659"/>
      <c r="F60" s="659"/>
      <c r="G60" s="659"/>
      <c r="H60" s="659"/>
      <c r="I60" s="33"/>
      <c r="J60" s="60"/>
      <c r="K60" s="44"/>
    </row>
    <row r="61" spans="1:11" ht="18" customHeight="1">
      <c r="A61" s="660" t="s">
        <v>53</v>
      </c>
      <c r="B61" s="661"/>
      <c r="C61" s="661"/>
      <c r="D61" s="661"/>
      <c r="E61" s="661"/>
      <c r="F61" s="661"/>
      <c r="G61" s="661"/>
      <c r="H61" s="661"/>
      <c r="I61" s="63"/>
      <c r="J61" s="60"/>
      <c r="K61" s="44"/>
    </row>
    <row r="62" spans="1:11" ht="6" customHeight="1">
      <c r="A62" s="53"/>
      <c r="B62" s="593"/>
      <c r="C62" s="615"/>
      <c r="D62" s="615"/>
      <c r="E62" s="615"/>
      <c r="F62" s="615"/>
      <c r="G62" s="615"/>
      <c r="H62" s="615"/>
      <c r="I62" s="64"/>
      <c r="J62" s="60"/>
      <c r="K62" s="44"/>
    </row>
    <row r="63" spans="1:11">
      <c r="A63" s="62"/>
      <c r="B63" s="62"/>
      <c r="C63" s="62"/>
      <c r="D63" s="62"/>
      <c r="E63" s="66"/>
      <c r="F63" s="66"/>
      <c r="G63" s="66"/>
      <c r="H63" s="66"/>
      <c r="I63" s="62"/>
      <c r="J63" s="67"/>
      <c r="K63" s="44"/>
    </row>
    <row r="64" spans="1:11">
      <c r="A64" s="62"/>
      <c r="B64" s="62"/>
      <c r="C64" s="62"/>
      <c r="D64" s="62"/>
      <c r="E64" s="66"/>
      <c r="F64" s="66"/>
      <c r="G64" s="66"/>
      <c r="H64" s="66"/>
      <c r="I64" s="62"/>
      <c r="J64" s="67"/>
      <c r="K64" s="44"/>
    </row>
    <row r="65" spans="1:9" ht="21.75" customHeight="1">
      <c r="A65" s="3"/>
      <c r="B65" s="2"/>
      <c r="C65" s="2"/>
      <c r="D65" s="2"/>
      <c r="E65" s="73" t="s">
        <v>0</v>
      </c>
      <c r="F65" s="73"/>
      <c r="G65" s="662"/>
      <c r="H65" s="663"/>
    </row>
    <row r="66" spans="1:9" ht="10.5" customHeight="1">
      <c r="A66" s="3"/>
      <c r="B66" s="2"/>
      <c r="C66" s="2"/>
      <c r="D66" s="2"/>
      <c r="E66" s="73"/>
      <c r="F66" s="73"/>
      <c r="G66" s="325"/>
      <c r="H66" s="326"/>
    </row>
    <row r="67" spans="1:9" ht="37.5" customHeight="1">
      <c r="A67" s="634" t="s">
        <v>180</v>
      </c>
      <c r="B67" s="634"/>
      <c r="C67" s="634"/>
      <c r="D67" s="634"/>
      <c r="E67" s="634"/>
      <c r="F67" s="634"/>
      <c r="G67" s="634"/>
      <c r="H67" s="634"/>
      <c r="I67" s="634"/>
    </row>
    <row r="68" spans="1:9" ht="14.25" customHeight="1">
      <c r="A68" s="2"/>
      <c r="B68" s="2"/>
      <c r="C68" s="2"/>
      <c r="D68" s="2"/>
      <c r="E68" s="2"/>
      <c r="F68" s="2"/>
      <c r="G68" s="2"/>
    </row>
    <row r="69" spans="1:9" ht="16.5" customHeight="1">
      <c r="A69" s="664" t="s">
        <v>181</v>
      </c>
      <c r="B69" s="665"/>
      <c r="C69" s="665"/>
      <c r="D69" s="665"/>
      <c r="E69" s="665"/>
      <c r="F69" s="665"/>
      <c r="G69" s="665"/>
      <c r="H69" s="666"/>
    </row>
    <row r="70" spans="1:9" ht="6" customHeight="1">
      <c r="A70" s="327"/>
      <c r="B70" s="328"/>
      <c r="C70" s="328"/>
      <c r="D70" s="328"/>
      <c r="E70" s="328"/>
      <c r="F70" s="328"/>
      <c r="G70" s="328"/>
      <c r="H70" s="131"/>
    </row>
    <row r="71" spans="1:9" ht="15.6">
      <c r="A71" s="101"/>
      <c r="B71" s="601" t="s">
        <v>182</v>
      </c>
      <c r="C71" s="667"/>
      <c r="D71" s="667"/>
      <c r="E71" s="667"/>
      <c r="F71" s="667"/>
      <c r="G71" s="667"/>
      <c r="H71" s="666"/>
    </row>
    <row r="72" spans="1:9" ht="27" customHeight="1">
      <c r="A72" s="18"/>
      <c r="B72" s="137" t="s">
        <v>183</v>
      </c>
      <c r="C72" s="77"/>
      <c r="D72" s="77"/>
      <c r="E72" s="77"/>
      <c r="F72" s="77"/>
      <c r="G72" s="77"/>
      <c r="H72" s="329"/>
    </row>
    <row r="73" spans="1:9">
      <c r="A73" s="18"/>
      <c r="B73" s="62"/>
      <c r="C73" s="62"/>
      <c r="D73" s="62"/>
      <c r="E73" s="299" t="s">
        <v>6</v>
      </c>
      <c r="F73" s="299" t="s">
        <v>6</v>
      </c>
      <c r="G73" s="299" t="s">
        <v>7</v>
      </c>
      <c r="H73" s="299" t="s">
        <v>7</v>
      </c>
    </row>
    <row r="74" spans="1:9" ht="12.75" customHeight="1">
      <c r="A74" s="18"/>
      <c r="B74" s="62"/>
      <c r="C74" s="62"/>
      <c r="D74" s="62"/>
      <c r="E74" s="299" t="s">
        <v>10</v>
      </c>
      <c r="F74" s="299" t="s">
        <v>10</v>
      </c>
      <c r="G74" s="299" t="s">
        <v>12</v>
      </c>
      <c r="H74" s="299" t="s">
        <v>12</v>
      </c>
    </row>
    <row r="75" spans="1:9" ht="16.5" customHeight="1" thickBot="1">
      <c r="A75" s="18"/>
      <c r="B75" s="6" t="s">
        <v>184</v>
      </c>
      <c r="C75" s="301"/>
      <c r="D75" s="6"/>
      <c r="E75" s="127">
        <v>1500</v>
      </c>
      <c r="F75" s="330">
        <v>0</v>
      </c>
      <c r="G75" s="330">
        <v>1350</v>
      </c>
      <c r="H75" s="331">
        <v>0</v>
      </c>
    </row>
    <row r="76" spans="1:9" ht="12.75" customHeight="1" thickTop="1">
      <c r="A76" s="53"/>
      <c r="B76" s="128"/>
      <c r="C76" s="128"/>
      <c r="D76" s="128"/>
      <c r="E76" s="128"/>
      <c r="F76" s="128"/>
      <c r="G76" s="128"/>
      <c r="H76" s="64"/>
    </row>
    <row r="77" spans="1:9" ht="12.75" customHeight="1">
      <c r="A77" s="2"/>
      <c r="B77" s="2"/>
      <c r="C77" s="2"/>
      <c r="D77" s="2"/>
      <c r="E77" s="2"/>
      <c r="F77" s="2"/>
      <c r="G77" s="2"/>
    </row>
    <row r="78" spans="1:9" ht="12.75" customHeight="1">
      <c r="A78" s="2"/>
      <c r="B78" s="2"/>
      <c r="C78" s="2"/>
      <c r="D78" s="2"/>
      <c r="E78" s="2"/>
      <c r="F78" s="2"/>
      <c r="G78" s="2"/>
    </row>
    <row r="79" spans="1:9" ht="12.75" customHeight="1">
      <c r="A79" s="2"/>
      <c r="B79" s="2"/>
      <c r="C79" s="2"/>
      <c r="D79" s="2"/>
      <c r="E79" s="2"/>
      <c r="F79" s="2"/>
      <c r="G79" s="2"/>
    </row>
    <row r="80" spans="1:9" ht="16.5" customHeight="1">
      <c r="A80" s="101"/>
      <c r="B80" s="665" t="s">
        <v>244</v>
      </c>
      <c r="C80" s="668"/>
      <c r="D80" s="668"/>
      <c r="E80" s="667"/>
      <c r="F80" s="667"/>
      <c r="G80" s="667"/>
      <c r="H80" s="669"/>
    </row>
    <row r="81" spans="1:13" ht="24" customHeight="1">
      <c r="A81" s="53"/>
      <c r="B81" s="656" t="s">
        <v>172</v>
      </c>
      <c r="C81" s="656"/>
      <c r="D81" s="657"/>
      <c r="E81" s="378" t="str">
        <f>E9</f>
        <v>Nursing</v>
      </c>
      <c r="F81" s="378">
        <f t="shared" ref="F81:H81" si="0">F9</f>
        <v>0</v>
      </c>
      <c r="G81" s="378" t="str">
        <f t="shared" si="0"/>
        <v>Nursing
Masters</v>
      </c>
      <c r="H81" s="378">
        <f t="shared" si="0"/>
        <v>0</v>
      </c>
    </row>
    <row r="82" spans="1:13" ht="38.25" customHeight="1">
      <c r="A82" s="18"/>
      <c r="B82" s="645" t="s">
        <v>244</v>
      </c>
      <c r="C82" s="646"/>
      <c r="D82" s="647"/>
      <c r="E82" s="332" t="s">
        <v>185</v>
      </c>
      <c r="F82" s="332" t="s">
        <v>185</v>
      </c>
      <c r="G82" s="333" t="s">
        <v>186</v>
      </c>
      <c r="H82" s="333" t="s">
        <v>186</v>
      </c>
      <c r="J82" s="379">
        <f>' Acad Serv Fees Etc. '!D12</f>
        <v>330000</v>
      </c>
      <c r="K82" s="380" t="s">
        <v>197</v>
      </c>
    </row>
    <row r="83" spans="1:13">
      <c r="A83" s="18"/>
      <c r="B83" s="648" t="s">
        <v>187</v>
      </c>
      <c r="C83" s="649"/>
      <c r="D83" s="649"/>
      <c r="E83" s="381">
        <v>225000</v>
      </c>
      <c r="F83" s="381">
        <v>0</v>
      </c>
      <c r="G83" s="381">
        <v>105000</v>
      </c>
      <c r="H83" s="382">
        <v>0</v>
      </c>
      <c r="J83" s="383">
        <f>SUM(E83:H83)</f>
        <v>330000</v>
      </c>
      <c r="K83" s="384" t="s">
        <v>198</v>
      </c>
      <c r="M83" s="61"/>
    </row>
    <row r="84" spans="1:13">
      <c r="A84" s="18"/>
      <c r="B84" s="6" t="s">
        <v>83</v>
      </c>
      <c r="C84" s="334"/>
      <c r="D84" s="334"/>
      <c r="E84" s="335"/>
      <c r="F84" s="335"/>
      <c r="G84" s="335"/>
      <c r="H84" s="336"/>
      <c r="J84" s="385">
        <f>+J82-J83</f>
        <v>0</v>
      </c>
      <c r="K84" s="562" t="s">
        <v>263</v>
      </c>
    </row>
    <row r="85" spans="1:13">
      <c r="A85" s="18"/>
      <c r="B85" s="6" t="s">
        <v>84</v>
      </c>
      <c r="C85" s="334"/>
      <c r="D85" s="334"/>
      <c r="E85" s="337"/>
      <c r="F85" s="337"/>
      <c r="G85" s="337"/>
      <c r="H85" s="338"/>
      <c r="J85" s="386"/>
      <c r="K85" s="2"/>
    </row>
    <row r="86" spans="1:13">
      <c r="A86" s="18"/>
      <c r="B86" s="6" t="s">
        <v>86</v>
      </c>
      <c r="C86" s="334"/>
      <c r="D86" s="334"/>
      <c r="E86" s="337">
        <v>0</v>
      </c>
      <c r="F86" s="337">
        <v>0</v>
      </c>
      <c r="G86" s="337">
        <v>0</v>
      </c>
      <c r="H86" s="338">
        <v>0</v>
      </c>
      <c r="J86" s="386"/>
      <c r="K86" s="2"/>
    </row>
    <row r="87" spans="1:13" ht="26.25" customHeight="1">
      <c r="A87" s="18"/>
      <c r="B87" s="650" t="s">
        <v>188</v>
      </c>
      <c r="C87" s="651"/>
      <c r="D87" s="651"/>
      <c r="E87" s="337">
        <v>0</v>
      </c>
      <c r="F87" s="337">
        <v>0</v>
      </c>
      <c r="G87" s="337">
        <v>0</v>
      </c>
      <c r="H87" s="338">
        <v>0</v>
      </c>
      <c r="J87" s="386"/>
      <c r="K87" s="2"/>
    </row>
    <row r="88" spans="1:13" ht="12.75" customHeight="1">
      <c r="A88" s="18"/>
      <c r="B88" s="339" t="s">
        <v>81</v>
      </c>
      <c r="C88" s="340"/>
      <c r="D88" s="340"/>
      <c r="E88" s="341">
        <f>+E83-E85-E86-E87</f>
        <v>225000</v>
      </c>
      <c r="F88" s="341">
        <f>+F83-F85-F86-F87</f>
        <v>0</v>
      </c>
      <c r="G88" s="341">
        <f>+G83-G85-G86-G87</f>
        <v>105000</v>
      </c>
      <c r="H88" s="342">
        <f>+H83-H85-H86-H87</f>
        <v>0</v>
      </c>
      <c r="J88" s="584">
        <f>' Acad Serv Fees Etc. '!I12</f>
        <v>200</v>
      </c>
      <c r="K88" s="560" t="s">
        <v>199</v>
      </c>
    </row>
    <row r="89" spans="1:13">
      <c r="A89" s="18"/>
      <c r="B89" s="387" t="s">
        <v>275</v>
      </c>
      <c r="C89" s="384"/>
      <c r="D89" s="384"/>
      <c r="E89" s="388">
        <v>125</v>
      </c>
      <c r="F89" s="388">
        <v>0</v>
      </c>
      <c r="G89" s="388">
        <v>75</v>
      </c>
      <c r="H89" s="389">
        <v>0</v>
      </c>
      <c r="J89" s="390">
        <f>SUM(E89:H89)</f>
        <v>200</v>
      </c>
      <c r="K89" s="567" t="s">
        <v>200</v>
      </c>
    </row>
    <row r="90" spans="1:13" ht="13.8" thickBot="1">
      <c r="A90" s="18"/>
      <c r="B90" s="343" t="s">
        <v>189</v>
      </c>
      <c r="C90" s="344"/>
      <c r="D90" s="344"/>
      <c r="E90" s="345">
        <f>+E88/E89</f>
        <v>1800</v>
      </c>
      <c r="F90" s="345" t="e">
        <f>+F88/F89</f>
        <v>#DIV/0!</v>
      </c>
      <c r="G90" s="345">
        <f>+G88/G89</f>
        <v>1400</v>
      </c>
      <c r="H90" s="346" t="e">
        <f>+H88/H89</f>
        <v>#DIV/0!</v>
      </c>
      <c r="J90" s="391">
        <f>+J88-J89</f>
        <v>0</v>
      </c>
      <c r="K90" s="567" t="s">
        <v>262</v>
      </c>
    </row>
    <row r="91" spans="1:13" ht="12.75" customHeight="1" thickTop="1">
      <c r="A91" s="53"/>
      <c r="B91" s="128"/>
      <c r="C91" s="128"/>
      <c r="D91" s="128"/>
      <c r="E91" s="128"/>
      <c r="F91" s="128"/>
      <c r="G91" s="311"/>
      <c r="H91" s="347"/>
      <c r="J91" s="2"/>
      <c r="K91" s="2" t="s">
        <v>201</v>
      </c>
    </row>
    <row r="92" spans="1:13">
      <c r="J92" s="2"/>
      <c r="K92" s="2"/>
    </row>
    <row r="94" spans="1:13" ht="9" customHeight="1"/>
    <row r="95" spans="1:13" ht="18.75" customHeight="1">
      <c r="A95" s="101"/>
      <c r="B95" s="652" t="s">
        <v>282</v>
      </c>
      <c r="C95" s="653"/>
      <c r="D95" s="653"/>
      <c r="E95" s="654"/>
      <c r="F95" s="654"/>
      <c r="G95" s="654"/>
      <c r="H95" s="654"/>
      <c r="I95" s="63"/>
    </row>
    <row r="96" spans="1:13" ht="18.75" customHeight="1">
      <c r="A96" s="18"/>
      <c r="B96" s="588" t="s">
        <v>190</v>
      </c>
      <c r="C96" s="655"/>
      <c r="D96" s="655"/>
      <c r="E96" s="622"/>
      <c r="F96" s="622"/>
      <c r="G96" s="622"/>
      <c r="H96" s="622"/>
      <c r="I96" s="33"/>
    </row>
    <row r="97" spans="1:11" ht="29.25" customHeight="1">
      <c r="A97" s="53"/>
      <c r="B97" s="656" t="s">
        <v>172</v>
      </c>
      <c r="C97" s="656"/>
      <c r="D97" s="657"/>
      <c r="E97" s="378" t="str">
        <f>E9</f>
        <v>Nursing</v>
      </c>
      <c r="F97" s="378">
        <f t="shared" ref="F97:H97" si="1">F9</f>
        <v>0</v>
      </c>
      <c r="G97" s="378" t="str">
        <f t="shared" si="1"/>
        <v>Nursing
Masters</v>
      </c>
      <c r="H97" s="378">
        <f t="shared" si="1"/>
        <v>0</v>
      </c>
      <c r="I97" s="64"/>
    </row>
    <row r="98" spans="1:11" ht="27" thickBot="1">
      <c r="A98" s="18"/>
      <c r="B98" s="348" t="s">
        <v>97</v>
      </c>
      <c r="C98" s="349"/>
      <c r="D98" s="349"/>
      <c r="E98" s="350" t="s">
        <v>185</v>
      </c>
      <c r="F98" s="351" t="s">
        <v>202</v>
      </c>
      <c r="G98" s="352" t="s">
        <v>186</v>
      </c>
      <c r="H98" s="353" t="s">
        <v>186</v>
      </c>
      <c r="I98" s="33"/>
    </row>
    <row r="99" spans="1:11">
      <c r="A99" s="18"/>
      <c r="B99" s="641" t="s">
        <v>98</v>
      </c>
      <c r="C99" s="642"/>
      <c r="D99" s="642"/>
      <c r="E99" s="354">
        <f t="shared" ref="E99:H100" si="2">E13</f>
        <v>3975</v>
      </c>
      <c r="F99" s="354">
        <f>F13</f>
        <v>0</v>
      </c>
      <c r="G99" s="354">
        <f>G13</f>
        <v>3750</v>
      </c>
      <c r="H99" s="354">
        <f t="shared" si="2"/>
        <v>0</v>
      </c>
      <c r="I99" s="33"/>
    </row>
    <row r="100" spans="1:11">
      <c r="A100" s="18"/>
      <c r="B100" s="643" t="s">
        <v>191</v>
      </c>
      <c r="C100" s="644"/>
      <c r="D100" s="644"/>
      <c r="E100" s="317">
        <f t="shared" si="2"/>
        <v>6360</v>
      </c>
      <c r="F100" s="317">
        <f>F14</f>
        <v>0</v>
      </c>
      <c r="G100" s="317">
        <f>G14</f>
        <v>6200</v>
      </c>
      <c r="H100" s="317">
        <f t="shared" si="2"/>
        <v>0</v>
      </c>
      <c r="I100" s="33"/>
    </row>
    <row r="101" spans="1:11">
      <c r="A101" s="18"/>
      <c r="B101" s="355" t="s">
        <v>101</v>
      </c>
      <c r="C101" s="356"/>
      <c r="D101" s="356"/>
      <c r="E101" s="357">
        <f>E36</f>
        <v>270</v>
      </c>
      <c r="F101" s="357">
        <f>F36</f>
        <v>0</v>
      </c>
      <c r="G101" s="357">
        <f>G36</f>
        <v>216</v>
      </c>
      <c r="H101" s="357">
        <f>H36</f>
        <v>0</v>
      </c>
      <c r="I101" s="33"/>
    </row>
    <row r="102" spans="1:11">
      <c r="A102" s="18"/>
      <c r="B102" s="355" t="s">
        <v>102</v>
      </c>
      <c r="C102" s="161"/>
      <c r="D102" s="161"/>
      <c r="E102" s="317">
        <f>E55</f>
        <v>660</v>
      </c>
      <c r="F102" s="317">
        <f>F55</f>
        <v>0</v>
      </c>
      <c r="G102" s="317">
        <f>G55</f>
        <v>528</v>
      </c>
      <c r="H102" s="317">
        <f>H55</f>
        <v>0</v>
      </c>
      <c r="I102" s="33"/>
    </row>
    <row r="103" spans="1:11">
      <c r="A103" s="18"/>
      <c r="B103" s="358" t="s">
        <v>103</v>
      </c>
      <c r="C103" s="359"/>
      <c r="D103" s="359"/>
      <c r="E103" s="164">
        <f>E36+E55</f>
        <v>930</v>
      </c>
      <c r="F103" s="164">
        <f>F36+F55</f>
        <v>0</v>
      </c>
      <c r="G103" s="164">
        <f>G36+G55</f>
        <v>744</v>
      </c>
      <c r="H103" s="360">
        <f>H36+H55</f>
        <v>0</v>
      </c>
      <c r="I103" s="33"/>
    </row>
    <row r="104" spans="1:11">
      <c r="A104" s="361"/>
      <c r="B104" s="362" t="s">
        <v>192</v>
      </c>
      <c r="C104" s="363"/>
      <c r="D104" s="363"/>
      <c r="E104" s="357">
        <f>E90</f>
        <v>1800</v>
      </c>
      <c r="F104" s="357" t="e">
        <f>F90</f>
        <v>#DIV/0!</v>
      </c>
      <c r="G104" s="357">
        <f>G90</f>
        <v>1400</v>
      </c>
      <c r="H104" s="357" t="e">
        <f>H90</f>
        <v>#DIV/0!</v>
      </c>
      <c r="I104" s="33"/>
    </row>
    <row r="105" spans="1:11">
      <c r="A105" s="361"/>
      <c r="B105" s="364" t="s">
        <v>193</v>
      </c>
      <c r="C105" s="365"/>
      <c r="D105" s="365"/>
      <c r="E105" s="366">
        <f>E75</f>
        <v>1500</v>
      </c>
      <c r="F105" s="366">
        <f>F75</f>
        <v>0</v>
      </c>
      <c r="G105" s="366">
        <f>G75</f>
        <v>1350</v>
      </c>
      <c r="H105" s="366">
        <f>H75</f>
        <v>0</v>
      </c>
      <c r="I105" s="33"/>
    </row>
    <row r="106" spans="1:11">
      <c r="A106" s="361"/>
      <c r="B106" s="367" t="s">
        <v>109</v>
      </c>
      <c r="C106" s="368"/>
      <c r="D106" s="368"/>
      <c r="E106" s="170">
        <f>+E99+E103+E104+E105</f>
        <v>8205</v>
      </c>
      <c r="F106" s="170" t="e">
        <f>+F99+F103+F104+F105</f>
        <v>#DIV/0!</v>
      </c>
      <c r="G106" s="170">
        <f>+G99+G103+G104+G105</f>
        <v>7244</v>
      </c>
      <c r="H106" s="170" t="e">
        <f>+H99+H103+H104+H105</f>
        <v>#DIV/0!</v>
      </c>
      <c r="I106" s="33"/>
    </row>
    <row r="107" spans="1:11">
      <c r="A107" s="361"/>
      <c r="B107" s="367" t="s">
        <v>194</v>
      </c>
      <c r="C107" s="368"/>
      <c r="D107" s="368"/>
      <c r="E107" s="170">
        <f>+E100+E103+E104+E105</f>
        <v>10590</v>
      </c>
      <c r="F107" s="170" t="e">
        <f>+F100+F103+F104+F105</f>
        <v>#DIV/0!</v>
      </c>
      <c r="G107" s="170">
        <f>+G100+G103+G104+G105</f>
        <v>9694</v>
      </c>
      <c r="H107" s="170" t="e">
        <f>+H100+H103+H104+H105</f>
        <v>#DIV/0!</v>
      </c>
      <c r="I107" s="33"/>
    </row>
    <row r="108" spans="1:11">
      <c r="A108" s="18"/>
      <c r="B108" s="369" t="s">
        <v>113</v>
      </c>
      <c r="C108" s="175"/>
      <c r="D108" s="175" t="s">
        <v>195</v>
      </c>
      <c r="E108" s="370">
        <v>0</v>
      </c>
      <c r="F108" s="370">
        <v>0</v>
      </c>
      <c r="G108" s="370">
        <v>0</v>
      </c>
      <c r="H108" s="370">
        <v>0</v>
      </c>
      <c r="I108" s="33"/>
      <c r="K108" s="392"/>
    </row>
    <row r="109" spans="1:11">
      <c r="A109" s="361"/>
      <c r="B109" s="28" t="s">
        <v>116</v>
      </c>
      <c r="C109" s="356"/>
      <c r="D109" s="175" t="s">
        <v>195</v>
      </c>
      <c r="E109" s="357">
        <v>0</v>
      </c>
      <c r="F109" s="357">
        <v>0</v>
      </c>
      <c r="G109" s="357">
        <v>0</v>
      </c>
      <c r="H109" s="357">
        <v>0</v>
      </c>
      <c r="I109" s="33"/>
      <c r="K109" s="392"/>
    </row>
    <row r="110" spans="1:11">
      <c r="A110" s="361"/>
      <c r="B110" s="371" t="s">
        <v>117</v>
      </c>
      <c r="C110" s="372"/>
      <c r="D110" s="373"/>
      <c r="E110" s="374">
        <f>+E108+E109</f>
        <v>0</v>
      </c>
      <c r="F110" s="374">
        <f>+F108+F109</f>
        <v>0</v>
      </c>
      <c r="G110" s="374">
        <f>+G108+G109</f>
        <v>0</v>
      </c>
      <c r="H110" s="374">
        <f>+H108+H109</f>
        <v>0</v>
      </c>
      <c r="I110" s="33"/>
      <c r="K110" s="392"/>
    </row>
    <row r="111" spans="1:11">
      <c r="A111" s="18"/>
      <c r="B111" s="367" t="s">
        <v>196</v>
      </c>
      <c r="C111" s="340"/>
      <c r="D111" s="340"/>
      <c r="E111" s="375">
        <f>+E106+E108+E109</f>
        <v>8205</v>
      </c>
      <c r="F111" s="375" t="e">
        <f>+F106+F108+F109</f>
        <v>#DIV/0!</v>
      </c>
      <c r="G111" s="375">
        <f>+G106+G108+G109</f>
        <v>7244</v>
      </c>
      <c r="H111" s="375" t="e">
        <f>+H106+H108+H109</f>
        <v>#DIV/0!</v>
      </c>
      <c r="I111" s="33"/>
      <c r="K111" s="392"/>
    </row>
    <row r="112" spans="1:11">
      <c r="A112" s="53"/>
      <c r="B112" s="367" t="s">
        <v>119</v>
      </c>
      <c r="C112" s="340"/>
      <c r="D112" s="340"/>
      <c r="E112" s="375">
        <f>+E107+E108+E109</f>
        <v>10590</v>
      </c>
      <c r="F112" s="375" t="e">
        <f>+F107+F108+F109</f>
        <v>#DIV/0!</v>
      </c>
      <c r="G112" s="375">
        <f>+G107+G108+G109</f>
        <v>9694</v>
      </c>
      <c r="H112" s="375" t="e">
        <f>+H107+H108+H109</f>
        <v>#DIV/0!</v>
      </c>
      <c r="I112" s="64"/>
    </row>
    <row r="113" spans="1:9">
      <c r="A113" s="2"/>
      <c r="B113" s="376"/>
      <c r="C113" s="2"/>
      <c r="D113" s="2"/>
      <c r="E113" s="2"/>
      <c r="F113" s="2"/>
      <c r="G113" s="2"/>
      <c r="H113" s="2"/>
      <c r="I113" s="2"/>
    </row>
    <row r="114" spans="1:9">
      <c r="B114" s="377"/>
    </row>
    <row r="115" spans="1:9">
      <c r="B115" s="377"/>
    </row>
  </sheetData>
  <mergeCells count="70">
    <mergeCell ref="B15:D15"/>
    <mergeCell ref="A4:B4"/>
    <mergeCell ref="C4:D4"/>
    <mergeCell ref="G4:H4"/>
    <mergeCell ref="A6:I6"/>
    <mergeCell ref="A7:I7"/>
    <mergeCell ref="A8:I8"/>
    <mergeCell ref="K8:K10"/>
    <mergeCell ref="B9:D9"/>
    <mergeCell ref="B12:D12"/>
    <mergeCell ref="B13:D13"/>
    <mergeCell ref="B14:D14"/>
    <mergeCell ref="B27:D27"/>
    <mergeCell ref="B16:D16"/>
    <mergeCell ref="B17:D17"/>
    <mergeCell ref="B18:D18"/>
    <mergeCell ref="B19:D19"/>
    <mergeCell ref="B20:D20"/>
    <mergeCell ref="B21:D21"/>
    <mergeCell ref="B22:D22"/>
    <mergeCell ref="B23:D23"/>
    <mergeCell ref="B24:D24"/>
    <mergeCell ref="B25:D25"/>
    <mergeCell ref="B26:D26"/>
    <mergeCell ref="B39:D39"/>
    <mergeCell ref="B28:D28"/>
    <mergeCell ref="B29:D29"/>
    <mergeCell ref="B30:D30"/>
    <mergeCell ref="B31:D31"/>
    <mergeCell ref="B32:D32"/>
    <mergeCell ref="B33:D33"/>
    <mergeCell ref="B34:D34"/>
    <mergeCell ref="B35:D35"/>
    <mergeCell ref="B36:D36"/>
    <mergeCell ref="B37:D37"/>
    <mergeCell ref="B38:D38"/>
    <mergeCell ref="B54:D54"/>
    <mergeCell ref="B40:D40"/>
    <mergeCell ref="B41:D41"/>
    <mergeCell ref="B42:D42"/>
    <mergeCell ref="B43:D43"/>
    <mergeCell ref="B44:D44"/>
    <mergeCell ref="B45:D45"/>
    <mergeCell ref="B46:D46"/>
    <mergeCell ref="B47:D47"/>
    <mergeCell ref="B48:D48"/>
    <mergeCell ref="B52:D52"/>
    <mergeCell ref="B53:D53"/>
    <mergeCell ref="B50:D50"/>
    <mergeCell ref="B51:D51"/>
    <mergeCell ref="B81:D81"/>
    <mergeCell ref="B55:D55"/>
    <mergeCell ref="B56:D56"/>
    <mergeCell ref="B59:H59"/>
    <mergeCell ref="B60:H60"/>
    <mergeCell ref="A61:H61"/>
    <mergeCell ref="B62:H62"/>
    <mergeCell ref="G65:H65"/>
    <mergeCell ref="A67:I67"/>
    <mergeCell ref="A69:H69"/>
    <mergeCell ref="B71:H71"/>
    <mergeCell ref="B80:H80"/>
    <mergeCell ref="B99:D99"/>
    <mergeCell ref="B100:D100"/>
    <mergeCell ref="B82:D82"/>
    <mergeCell ref="B83:D83"/>
    <mergeCell ref="B87:D87"/>
    <mergeCell ref="B95:H95"/>
    <mergeCell ref="B96:H96"/>
    <mergeCell ref="B97:D97"/>
  </mergeCells>
  <printOptions horizontalCentered="1" headings="1"/>
  <pageMargins left="0" right="0" top="0.25" bottom="0.25" header="0.25" footer="0.25"/>
  <pageSetup fitToHeight="0" orientation="landscape" r:id="rId1"/>
  <headerFooter alignWithMargins="0">
    <oddFooter>&amp;L&amp;8Date Printed:  &amp;D &amp;T  &amp;Z&amp;F &amp;A</oddFooter>
  </headerFooter>
  <rowBreaks count="1" manualBreakCount="1">
    <brk id="62" max="8" man="1"/>
  </rowBreaks>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F0"/>
  </sheetPr>
  <dimension ref="A1:M114"/>
  <sheetViews>
    <sheetView showGridLines="0" topLeftCell="A7" zoomScaleNormal="100" workbookViewId="0">
      <selection activeCell="B59" sqref="B59:J59"/>
    </sheetView>
  </sheetViews>
  <sheetFormatPr defaultRowHeight="13.2"/>
  <cols>
    <col min="1" max="1" width="1.5546875" customWidth="1"/>
    <col min="3" max="3" width="13.109375" customWidth="1"/>
    <col min="4" max="4" width="18.5546875" customWidth="1"/>
    <col min="5" max="5" width="2.109375" customWidth="1"/>
    <col min="6" max="6" width="15.88671875" customWidth="1"/>
    <col min="7" max="7" width="2.109375" customWidth="1"/>
    <col min="8" max="8" width="15.6640625" customWidth="1"/>
    <col min="9" max="9" width="2.109375" customWidth="1"/>
    <col min="10" max="10" width="15.6640625" customWidth="1"/>
    <col min="11" max="11" width="1.109375" customWidth="1"/>
    <col min="12" max="12" width="11.44140625" customWidth="1"/>
    <col min="13" max="13" width="77.88671875" customWidth="1"/>
  </cols>
  <sheetData>
    <row r="1" spans="1:13" ht="13.8">
      <c r="B1" s="408" t="s">
        <v>215</v>
      </c>
      <c r="C1" s="69"/>
      <c r="D1" s="69"/>
      <c r="E1" s="69"/>
      <c r="F1" s="69"/>
      <c r="G1" s="69"/>
      <c r="H1" s="69"/>
      <c r="I1" s="69"/>
      <c r="J1" s="69"/>
    </row>
    <row r="2" spans="1:13" ht="13.8">
      <c r="B2" s="408" t="s">
        <v>278</v>
      </c>
      <c r="C2" s="69"/>
      <c r="D2" s="69"/>
      <c r="E2" s="69"/>
      <c r="F2" s="69"/>
      <c r="G2" s="69"/>
      <c r="H2" s="69"/>
      <c r="I2" s="69"/>
      <c r="J2" s="69"/>
    </row>
    <row r="3" spans="1:13">
      <c r="B3" s="69"/>
      <c r="C3" s="69"/>
      <c r="D3" s="69"/>
      <c r="E3" s="69"/>
      <c r="F3" s="69"/>
      <c r="G3" s="69"/>
      <c r="H3" s="69"/>
      <c r="I3" s="69"/>
      <c r="J3" s="69"/>
    </row>
    <row r="4" spans="1:13" ht="15" customHeight="1">
      <c r="A4" s="630" t="s">
        <v>0</v>
      </c>
      <c r="B4" s="630"/>
      <c r="C4" s="592" t="s">
        <v>269</v>
      </c>
      <c r="D4" s="592"/>
      <c r="E4" s="631"/>
      <c r="F4" s="1" t="s">
        <v>1</v>
      </c>
      <c r="G4" s="592"/>
      <c r="H4" s="592"/>
      <c r="I4" s="592"/>
      <c r="J4" s="592"/>
      <c r="K4" s="2"/>
    </row>
    <row r="5" spans="1:13">
      <c r="A5" s="632"/>
      <c r="B5" s="632"/>
      <c r="C5" s="3"/>
      <c r="D5" s="3"/>
      <c r="E5" s="3"/>
      <c r="F5" s="1" t="s">
        <v>2</v>
      </c>
      <c r="G5" s="633"/>
      <c r="H5" s="633"/>
      <c r="I5" s="633"/>
      <c r="J5" s="633"/>
      <c r="K5" s="2"/>
    </row>
    <row r="6" spans="1:13" ht="6.75" customHeight="1">
      <c r="A6" s="2"/>
      <c r="B6" s="2"/>
      <c r="C6" s="2"/>
      <c r="D6" s="2"/>
      <c r="E6" s="2"/>
      <c r="F6" s="2"/>
      <c r="G6" s="2"/>
      <c r="H6" s="2"/>
      <c r="I6" s="2"/>
      <c r="J6" s="2"/>
      <c r="K6" s="2"/>
    </row>
    <row r="7" spans="1:13" ht="15" customHeight="1">
      <c r="A7" s="693" t="s">
        <v>216</v>
      </c>
      <c r="B7" s="693"/>
      <c r="C7" s="693"/>
      <c r="D7" s="693"/>
      <c r="E7" s="693"/>
      <c r="F7" s="693"/>
      <c r="G7" s="693"/>
      <c r="H7" s="693"/>
      <c r="I7" s="693"/>
      <c r="J7" s="694"/>
      <c r="K7" s="187"/>
    </row>
    <row r="8" spans="1:13" ht="42.75" customHeight="1">
      <c r="A8" s="695" t="s">
        <v>217</v>
      </c>
      <c r="B8" s="696"/>
      <c r="C8" s="696"/>
      <c r="D8" s="696"/>
      <c r="E8" s="696"/>
      <c r="F8" s="696"/>
      <c r="G8" s="696"/>
      <c r="H8" s="696"/>
      <c r="I8" s="696"/>
      <c r="J8" s="697"/>
      <c r="K8" s="698"/>
      <c r="M8" s="409"/>
    </row>
    <row r="9" spans="1:13" ht="15.75" customHeight="1">
      <c r="A9" s="310"/>
      <c r="B9" s="311"/>
      <c r="C9" s="311"/>
      <c r="D9" s="410"/>
      <c r="E9" s="699" t="s">
        <v>218</v>
      </c>
      <c r="F9" s="700"/>
      <c r="G9" s="699" t="s">
        <v>218</v>
      </c>
      <c r="H9" s="700"/>
      <c r="I9" s="699" t="s">
        <v>218</v>
      </c>
      <c r="J9" s="700"/>
      <c r="K9" s="10"/>
    </row>
    <row r="10" spans="1:13">
      <c r="A10" s="411"/>
      <c r="B10" s="339" t="s">
        <v>9</v>
      </c>
      <c r="C10" s="339"/>
      <c r="D10" s="339"/>
      <c r="E10" s="701" t="s">
        <v>235</v>
      </c>
      <c r="F10" s="702"/>
      <c r="G10" s="703"/>
      <c r="H10" s="704"/>
      <c r="I10" s="703"/>
      <c r="J10" s="704"/>
      <c r="K10" s="10"/>
      <c r="M10" t="s">
        <v>219</v>
      </c>
    </row>
    <row r="11" spans="1:13" ht="15.75" customHeight="1" thickBot="1">
      <c r="A11" s="5"/>
      <c r="B11" s="412" t="s">
        <v>220</v>
      </c>
      <c r="C11" s="412"/>
      <c r="D11" s="412"/>
      <c r="E11" s="413"/>
      <c r="F11" s="703">
        <v>30</v>
      </c>
      <c r="G11" s="704"/>
      <c r="H11" s="703"/>
      <c r="I11" s="704"/>
      <c r="J11" s="414"/>
      <c r="K11" s="415"/>
      <c r="M11" s="416" t="s">
        <v>221</v>
      </c>
    </row>
    <row r="12" spans="1:13">
      <c r="A12" s="18"/>
      <c r="B12" s="685" t="s">
        <v>13</v>
      </c>
      <c r="C12" s="686"/>
      <c r="D12" s="686"/>
      <c r="E12" s="19"/>
      <c r="F12" s="20"/>
      <c r="G12" s="19"/>
      <c r="H12" s="20"/>
      <c r="I12" s="19"/>
      <c r="J12" s="20"/>
      <c r="K12" s="10"/>
    </row>
    <row r="13" spans="1:13">
      <c r="A13" s="18"/>
      <c r="B13" s="644" t="s">
        <v>174</v>
      </c>
      <c r="C13" s="644"/>
      <c r="D13" s="644"/>
      <c r="E13" s="23" t="s">
        <v>16</v>
      </c>
      <c r="F13" s="24">
        <v>13122</v>
      </c>
      <c r="G13" s="23" t="s">
        <v>16</v>
      </c>
      <c r="H13" s="24"/>
      <c r="I13" s="23" t="s">
        <v>16</v>
      </c>
      <c r="J13" s="29"/>
      <c r="K13" s="10"/>
    </row>
    <row r="14" spans="1:13">
      <c r="A14" s="18"/>
      <c r="B14" s="644" t="s">
        <v>222</v>
      </c>
      <c r="C14" s="644"/>
      <c r="D14" s="644"/>
      <c r="E14" s="23" t="s">
        <v>16</v>
      </c>
      <c r="F14" s="24">
        <v>23050.5</v>
      </c>
      <c r="G14" s="23" t="s">
        <v>16</v>
      </c>
      <c r="H14" s="24"/>
      <c r="I14" s="23" t="s">
        <v>16</v>
      </c>
      <c r="J14" s="29"/>
      <c r="K14" s="10"/>
    </row>
    <row r="15" spans="1:13" ht="6" customHeight="1">
      <c r="A15" s="18"/>
      <c r="B15" s="678"/>
      <c r="C15" s="671"/>
      <c r="D15" s="671"/>
      <c r="E15" s="28"/>
      <c r="F15" s="31"/>
      <c r="G15" s="417"/>
      <c r="H15" s="31"/>
      <c r="I15" s="417"/>
      <c r="J15" s="29"/>
      <c r="K15" s="10"/>
    </row>
    <row r="16" spans="1:13">
      <c r="A16" s="18"/>
      <c r="B16" s="678" t="s">
        <v>19</v>
      </c>
      <c r="C16" s="644"/>
      <c r="D16" s="644"/>
      <c r="E16" s="23"/>
      <c r="F16" s="24"/>
      <c r="G16" s="418"/>
      <c r="H16" s="24"/>
      <c r="I16" s="418"/>
      <c r="J16" s="24"/>
      <c r="K16" s="33"/>
    </row>
    <row r="17" spans="1:13">
      <c r="A17" s="18"/>
      <c r="B17" s="629" t="s">
        <v>20</v>
      </c>
      <c r="C17" s="629"/>
      <c r="D17" s="629"/>
      <c r="E17" s="23"/>
      <c r="F17" s="24">
        <v>900</v>
      </c>
      <c r="G17" s="418"/>
      <c r="H17" s="24"/>
      <c r="I17" s="418"/>
      <c r="J17" s="34"/>
      <c r="K17" s="33"/>
    </row>
    <row r="18" spans="1:13">
      <c r="A18" s="18"/>
      <c r="B18" s="629" t="s">
        <v>21</v>
      </c>
      <c r="C18" s="629"/>
      <c r="D18" s="629"/>
      <c r="E18" s="35"/>
      <c r="F18" s="34"/>
      <c r="G18" s="419"/>
      <c r="H18" s="34"/>
      <c r="I18" s="420"/>
      <c r="J18" s="34"/>
      <c r="K18" s="33"/>
    </row>
    <row r="19" spans="1:13">
      <c r="A19" s="18"/>
      <c r="B19" s="629" t="s">
        <v>223</v>
      </c>
      <c r="C19" s="629"/>
      <c r="D19" s="629"/>
      <c r="E19" s="35"/>
      <c r="F19" s="34">
        <v>330</v>
      </c>
      <c r="G19" s="419"/>
      <c r="H19" s="34"/>
      <c r="I19" s="420"/>
      <c r="J19" s="34"/>
      <c r="K19" s="33"/>
    </row>
    <row r="20" spans="1:13">
      <c r="A20" s="18"/>
      <c r="B20" s="629" t="s">
        <v>22</v>
      </c>
      <c r="C20" s="629"/>
      <c r="D20" s="629"/>
      <c r="E20" s="28"/>
      <c r="F20" s="34">
        <v>444</v>
      </c>
      <c r="G20" s="420"/>
      <c r="H20" s="34"/>
      <c r="I20" s="420"/>
      <c r="J20" s="34"/>
      <c r="K20" s="33"/>
    </row>
    <row r="21" spans="1:13">
      <c r="A21" s="18"/>
      <c r="B21" s="629" t="s">
        <v>23</v>
      </c>
      <c r="C21" s="629"/>
      <c r="D21" s="629"/>
      <c r="E21" s="28"/>
      <c r="F21" s="34">
        <v>30</v>
      </c>
      <c r="G21" s="420"/>
      <c r="H21" s="34"/>
      <c r="I21" s="420"/>
      <c r="J21" s="34"/>
      <c r="K21" s="33"/>
    </row>
    <row r="22" spans="1:13">
      <c r="A22" s="18"/>
      <c r="B22" s="629" t="s">
        <v>24</v>
      </c>
      <c r="C22" s="629"/>
      <c r="D22" s="629"/>
      <c r="E22" s="28"/>
      <c r="F22" s="34"/>
      <c r="G22" s="420"/>
      <c r="H22" s="34"/>
      <c r="I22" s="420"/>
      <c r="J22" s="34"/>
      <c r="K22" s="33"/>
    </row>
    <row r="23" spans="1:13">
      <c r="A23" s="18"/>
      <c r="B23" s="629" t="s">
        <v>26</v>
      </c>
      <c r="C23" s="629"/>
      <c r="D23" s="629"/>
      <c r="E23" s="28"/>
      <c r="F23" s="34"/>
      <c r="G23" s="420"/>
      <c r="H23" s="34"/>
      <c r="I23" s="420"/>
      <c r="J23" s="34"/>
      <c r="K23" s="33"/>
    </row>
    <row r="24" spans="1:13">
      <c r="A24" s="18"/>
      <c r="B24" s="629" t="s">
        <v>28</v>
      </c>
      <c r="C24" s="629"/>
      <c r="D24" s="629"/>
      <c r="E24" s="28"/>
      <c r="F24" s="34"/>
      <c r="G24" s="420"/>
      <c r="H24" s="34"/>
      <c r="I24" s="420"/>
      <c r="J24" s="34"/>
      <c r="K24" s="33"/>
    </row>
    <row r="25" spans="1:13">
      <c r="A25" s="18"/>
      <c r="B25" s="629" t="s">
        <v>29</v>
      </c>
      <c r="C25" s="629"/>
      <c r="D25" s="629"/>
      <c r="E25" s="28"/>
      <c r="F25" s="34"/>
      <c r="G25" s="420"/>
      <c r="H25" s="34"/>
      <c r="I25" s="420"/>
      <c r="J25" s="34"/>
      <c r="K25" s="33"/>
    </row>
    <row r="26" spans="1:13">
      <c r="A26" s="18"/>
      <c r="B26" s="617" t="s">
        <v>224</v>
      </c>
      <c r="C26" s="617"/>
      <c r="D26" s="617"/>
      <c r="E26" s="28"/>
      <c r="F26" s="34">
        <v>109.5</v>
      </c>
      <c r="G26" s="420"/>
      <c r="H26" s="34"/>
      <c r="I26" s="420"/>
      <c r="J26" s="34"/>
      <c r="K26" s="33"/>
    </row>
    <row r="27" spans="1:13">
      <c r="A27" s="18"/>
      <c r="B27" s="629" t="s">
        <v>31</v>
      </c>
      <c r="C27" s="629"/>
      <c r="D27" s="629"/>
      <c r="E27" s="28"/>
      <c r="F27" s="34">
        <v>403.5</v>
      </c>
      <c r="G27" s="420"/>
      <c r="H27" s="34"/>
      <c r="I27" s="420"/>
      <c r="J27" s="34"/>
      <c r="K27" s="33"/>
    </row>
    <row r="28" spans="1:13">
      <c r="A28" s="18"/>
      <c r="B28" s="629" t="s">
        <v>32</v>
      </c>
      <c r="C28" s="629"/>
      <c r="D28" s="629"/>
      <c r="E28" s="28"/>
      <c r="F28" s="34"/>
      <c r="G28" s="420"/>
      <c r="H28" s="34"/>
      <c r="I28" s="420"/>
      <c r="J28" s="34"/>
      <c r="K28" s="33"/>
    </row>
    <row r="29" spans="1:13">
      <c r="A29" s="18"/>
      <c r="B29" s="629" t="s">
        <v>33</v>
      </c>
      <c r="C29" s="629"/>
      <c r="D29" s="629"/>
      <c r="E29" s="28"/>
      <c r="F29" s="34"/>
      <c r="G29" s="420"/>
      <c r="H29" s="34"/>
      <c r="I29" s="420"/>
      <c r="J29" s="34"/>
      <c r="K29" s="33"/>
    </row>
    <row r="30" spans="1:13">
      <c r="A30" s="18"/>
      <c r="B30" s="624"/>
      <c r="C30" s="624"/>
      <c r="D30" s="624"/>
      <c r="E30" s="45"/>
      <c r="F30" s="34"/>
      <c r="G30" s="420"/>
      <c r="H30" s="34"/>
      <c r="I30" s="420"/>
      <c r="J30" s="34"/>
      <c r="K30" s="406"/>
      <c r="L30" s="60"/>
      <c r="M30" s="60"/>
    </row>
    <row r="31" spans="1:13">
      <c r="A31" s="18"/>
      <c r="B31" s="624"/>
      <c r="C31" s="624"/>
      <c r="D31" s="624"/>
      <c r="E31" s="45"/>
      <c r="F31" s="34"/>
      <c r="G31" s="420"/>
      <c r="H31" s="34"/>
      <c r="I31" s="420"/>
      <c r="J31" s="34"/>
      <c r="K31" s="406"/>
      <c r="L31" s="60"/>
      <c r="M31" s="60"/>
    </row>
    <row r="32" spans="1:13">
      <c r="A32" s="18"/>
      <c r="B32" s="624"/>
      <c r="C32" s="624"/>
      <c r="D32" s="624"/>
      <c r="E32" s="45"/>
      <c r="F32" s="48"/>
      <c r="G32" s="421"/>
      <c r="H32" s="48"/>
      <c r="I32" s="421"/>
      <c r="J32" s="48"/>
      <c r="K32" s="406"/>
      <c r="L32" s="60"/>
      <c r="M32" s="60"/>
    </row>
    <row r="33" spans="1:13" ht="12" customHeight="1">
      <c r="A33" s="18"/>
      <c r="B33" s="624"/>
      <c r="C33" s="624"/>
      <c r="D33" s="624"/>
      <c r="E33" s="45"/>
      <c r="F33" s="48"/>
      <c r="G33" s="421"/>
      <c r="H33" s="48"/>
      <c r="I33" s="421"/>
      <c r="J33" s="48"/>
      <c r="K33" s="406"/>
      <c r="L33" s="60"/>
      <c r="M33" s="60"/>
    </row>
    <row r="34" spans="1:13" ht="12" customHeight="1">
      <c r="A34" s="18"/>
      <c r="B34" s="675"/>
      <c r="C34" s="675"/>
      <c r="D34" s="675"/>
      <c r="E34" s="49"/>
      <c r="F34" s="50">
        <v>300</v>
      </c>
      <c r="G34" s="422"/>
      <c r="H34" s="50"/>
      <c r="I34" s="422"/>
      <c r="J34" s="50"/>
      <c r="K34" s="406"/>
      <c r="L34" s="60"/>
      <c r="M34" s="60"/>
    </row>
    <row r="35" spans="1:13" ht="13.8">
      <c r="A35" s="18"/>
      <c r="B35" s="676" t="s">
        <v>176</v>
      </c>
      <c r="C35" s="676"/>
      <c r="D35" s="676"/>
      <c r="E35" s="423" t="s">
        <v>16</v>
      </c>
      <c r="F35" s="51">
        <f>SUM(F17:F34)</f>
        <v>2517</v>
      </c>
      <c r="G35" s="424" t="s">
        <v>16</v>
      </c>
      <c r="H35" s="51">
        <f>SUM(H17:H34)</f>
        <v>0</v>
      </c>
      <c r="I35" s="424" t="s">
        <v>16</v>
      </c>
      <c r="J35" s="51">
        <f>SUM(J17:J34)</f>
        <v>0</v>
      </c>
      <c r="K35" s="406"/>
      <c r="L35" s="60"/>
      <c r="M35" s="60"/>
    </row>
    <row r="36" spans="1:13">
      <c r="A36" s="18"/>
      <c r="B36" s="677" t="s">
        <v>35</v>
      </c>
      <c r="C36" s="624"/>
      <c r="D36" s="624"/>
      <c r="E36" s="425"/>
      <c r="F36" s="426"/>
      <c r="G36" s="427"/>
      <c r="H36" s="426"/>
      <c r="I36" s="427"/>
      <c r="J36" s="426"/>
      <c r="K36" s="406"/>
      <c r="L36" s="60"/>
      <c r="M36" s="60"/>
    </row>
    <row r="37" spans="1:13">
      <c r="A37" s="18"/>
      <c r="B37" s="624" t="s">
        <v>36</v>
      </c>
      <c r="C37" s="624"/>
      <c r="D37" s="624"/>
      <c r="E37" s="425"/>
      <c r="F37" s="24">
        <v>178.5</v>
      </c>
      <c r="G37" s="428"/>
      <c r="H37" s="24"/>
      <c r="I37" s="428"/>
      <c r="J37" s="24"/>
      <c r="K37" s="406"/>
      <c r="L37" s="60"/>
      <c r="M37" s="429" t="s">
        <v>41</v>
      </c>
    </row>
    <row r="38" spans="1:13">
      <c r="A38" s="18"/>
      <c r="B38" s="624" t="s">
        <v>26</v>
      </c>
      <c r="C38" s="624"/>
      <c r="D38" s="624"/>
      <c r="E38" s="45"/>
      <c r="F38" s="34">
        <v>390</v>
      </c>
      <c r="G38" s="420"/>
      <c r="H38" s="34"/>
      <c r="I38" s="420"/>
      <c r="J38" s="34"/>
      <c r="K38" s="406"/>
      <c r="L38" s="60"/>
      <c r="M38" s="60"/>
    </row>
    <row r="39" spans="1:13">
      <c r="A39" s="18"/>
      <c r="B39" s="624" t="s">
        <v>38</v>
      </c>
      <c r="C39" s="624"/>
      <c r="D39" s="624"/>
      <c r="E39" s="45"/>
      <c r="F39" s="34"/>
      <c r="G39" s="420"/>
      <c r="H39" s="34"/>
      <c r="I39" s="420"/>
      <c r="J39" s="34"/>
      <c r="K39" s="406"/>
      <c r="L39" s="60"/>
      <c r="M39" s="60"/>
    </row>
    <row r="40" spans="1:13">
      <c r="A40" s="18"/>
      <c r="B40" s="629" t="s">
        <v>39</v>
      </c>
      <c r="C40" s="629"/>
      <c r="D40" s="670"/>
      <c r="E40" s="45"/>
      <c r="F40" s="34">
        <v>148</v>
      </c>
      <c r="G40" s="420"/>
      <c r="H40" s="34"/>
      <c r="I40" s="420"/>
      <c r="J40" s="34"/>
      <c r="K40" s="406"/>
      <c r="L40" s="60"/>
      <c r="M40" s="60"/>
    </row>
    <row r="41" spans="1:13">
      <c r="A41" s="18"/>
      <c r="B41" s="629" t="s">
        <v>177</v>
      </c>
      <c r="C41" s="629"/>
      <c r="D41" s="670"/>
      <c r="E41" s="45"/>
      <c r="F41" s="34">
        <v>25</v>
      </c>
      <c r="G41" s="420"/>
      <c r="H41" s="34"/>
      <c r="I41" s="420"/>
      <c r="J41" s="34"/>
      <c r="K41" s="406"/>
      <c r="L41" s="60"/>
      <c r="M41" s="60"/>
    </row>
    <row r="42" spans="1:13">
      <c r="A42" s="18"/>
      <c r="B42" s="629" t="s">
        <v>42</v>
      </c>
      <c r="C42" s="629"/>
      <c r="D42" s="670"/>
      <c r="E42" s="45"/>
      <c r="F42" s="34"/>
      <c r="G42" s="421"/>
      <c r="H42" s="34"/>
      <c r="I42" s="421"/>
      <c r="J42" s="34"/>
      <c r="K42" s="406"/>
      <c r="L42" s="60"/>
      <c r="M42" s="60"/>
    </row>
    <row r="43" spans="1:13">
      <c r="A43" s="18"/>
      <c r="B43" s="629" t="s">
        <v>43</v>
      </c>
      <c r="C43" s="629"/>
      <c r="D43" s="670"/>
      <c r="E43" s="45"/>
      <c r="F43" s="34">
        <v>60</v>
      </c>
      <c r="G43" s="421"/>
      <c r="H43" s="34"/>
      <c r="I43" s="421"/>
      <c r="J43" s="34"/>
      <c r="K43" s="406"/>
      <c r="L43" s="60"/>
      <c r="M43" s="60"/>
    </row>
    <row r="44" spans="1:13">
      <c r="A44" s="18"/>
      <c r="B44" s="629" t="s">
        <v>44</v>
      </c>
      <c r="C44" s="629"/>
      <c r="D44" s="670"/>
      <c r="E44" s="47"/>
      <c r="F44" s="48"/>
      <c r="G44" s="421"/>
      <c r="H44" s="48"/>
      <c r="I44" s="421"/>
      <c r="J44" s="48"/>
      <c r="K44" s="406"/>
      <c r="L44" s="60"/>
      <c r="M44" s="60"/>
    </row>
    <row r="45" spans="1:13">
      <c r="A45" s="18"/>
      <c r="B45" s="629" t="s">
        <v>45</v>
      </c>
      <c r="C45" s="629"/>
      <c r="D45" s="670"/>
      <c r="E45" s="47"/>
      <c r="F45" s="48"/>
      <c r="G45" s="421"/>
      <c r="H45" s="48"/>
      <c r="I45" s="421"/>
      <c r="J45" s="48"/>
      <c r="K45" s="406"/>
      <c r="L45" s="60"/>
      <c r="M45" s="60"/>
    </row>
    <row r="46" spans="1:13">
      <c r="A46" s="18"/>
      <c r="B46" s="629" t="s">
        <v>46</v>
      </c>
      <c r="C46" s="629"/>
      <c r="D46" s="670"/>
      <c r="E46" s="47"/>
      <c r="F46" s="48"/>
      <c r="G46" s="421"/>
      <c r="H46" s="48"/>
      <c r="I46" s="421"/>
      <c r="J46" s="48"/>
      <c r="K46" s="406"/>
      <c r="L46" s="60"/>
      <c r="M46" s="60"/>
    </row>
    <row r="47" spans="1:13">
      <c r="A47" s="18"/>
      <c r="B47" s="629" t="s">
        <v>47</v>
      </c>
      <c r="C47" s="671"/>
      <c r="D47" s="672"/>
      <c r="E47" s="47"/>
      <c r="F47" s="48"/>
      <c r="G47" s="421"/>
      <c r="H47" s="48"/>
      <c r="I47" s="421"/>
      <c r="J47" s="48"/>
      <c r="K47" s="406"/>
      <c r="L47" s="60"/>
      <c r="M47" s="60"/>
    </row>
    <row r="48" spans="1:13" ht="12" customHeight="1">
      <c r="A48" s="18"/>
      <c r="B48" s="321" t="s">
        <v>48</v>
      </c>
      <c r="C48" s="321"/>
      <c r="D48" s="321"/>
      <c r="E48" s="45"/>
      <c r="F48" s="48"/>
      <c r="G48" s="421"/>
      <c r="H48" s="48"/>
      <c r="I48" s="421"/>
      <c r="J48" s="48"/>
      <c r="K48" s="406"/>
      <c r="L48" s="60"/>
      <c r="M48" s="60"/>
    </row>
    <row r="49" spans="1:13" ht="12" customHeight="1">
      <c r="A49" s="18"/>
      <c r="B49" s="624"/>
      <c r="C49" s="624"/>
      <c r="D49" s="624"/>
      <c r="E49" s="45"/>
      <c r="F49" s="48"/>
      <c r="G49" s="421"/>
      <c r="H49" s="48"/>
      <c r="I49" s="421"/>
      <c r="J49" s="48"/>
      <c r="K49" s="406"/>
      <c r="L49" s="60"/>
      <c r="M49" s="60"/>
    </row>
    <row r="50" spans="1:13" ht="12" customHeight="1">
      <c r="A50" s="18"/>
      <c r="B50" s="624"/>
      <c r="C50" s="624"/>
      <c r="D50" s="624"/>
      <c r="E50" s="45"/>
      <c r="F50" s="48"/>
      <c r="G50" s="421"/>
      <c r="H50" s="48"/>
      <c r="I50" s="421"/>
      <c r="J50" s="48"/>
      <c r="K50" s="406"/>
      <c r="L50" s="60"/>
      <c r="M50" s="60"/>
    </row>
    <row r="51" spans="1:13" ht="12" customHeight="1">
      <c r="A51" s="18"/>
      <c r="B51" s="624"/>
      <c r="C51" s="624"/>
      <c r="D51" s="624"/>
      <c r="E51" s="45"/>
      <c r="F51" s="48">
        <v>60</v>
      </c>
      <c r="G51" s="421"/>
      <c r="H51" s="48"/>
      <c r="I51" s="421"/>
      <c r="J51" s="48"/>
      <c r="K51" s="406"/>
      <c r="L51" s="60"/>
      <c r="M51" s="60"/>
    </row>
    <row r="52" spans="1:13" ht="12" customHeight="1">
      <c r="A52" s="18"/>
      <c r="B52" s="624"/>
      <c r="C52" s="624"/>
      <c r="D52" s="624"/>
      <c r="E52" s="45"/>
      <c r="F52" s="48">
        <v>525</v>
      </c>
      <c r="G52" s="421"/>
      <c r="H52" s="48"/>
      <c r="I52" s="421"/>
      <c r="J52" s="48"/>
      <c r="K52" s="406"/>
      <c r="L52" s="60"/>
      <c r="M52" s="60"/>
    </row>
    <row r="53" spans="1:13" ht="13.8">
      <c r="A53" s="18"/>
      <c r="B53" s="705" t="s">
        <v>49</v>
      </c>
      <c r="C53" s="705"/>
      <c r="D53" s="705"/>
      <c r="E53" s="430" t="s">
        <v>16</v>
      </c>
      <c r="F53" s="48">
        <f>SUM(F37:F52)</f>
        <v>1386.5</v>
      </c>
      <c r="G53" s="431" t="s">
        <v>16</v>
      </c>
      <c r="H53" s="48">
        <f>SUM(H37:H52)</f>
        <v>0</v>
      </c>
      <c r="I53" s="421" t="s">
        <v>16</v>
      </c>
      <c r="J53" s="48">
        <f>SUM(J37:J52)</f>
        <v>0</v>
      </c>
      <c r="K53" s="406"/>
      <c r="L53" s="60"/>
      <c r="M53" s="60"/>
    </row>
    <row r="54" spans="1:13" ht="13.8">
      <c r="A54" s="18"/>
      <c r="B54" s="706" t="s">
        <v>50</v>
      </c>
      <c r="C54" s="706"/>
      <c r="D54" s="706"/>
      <c r="E54" s="432" t="s">
        <v>16</v>
      </c>
      <c r="F54" s="34">
        <f>+F35+F53</f>
        <v>3903.5</v>
      </c>
      <c r="G54" s="433" t="s">
        <v>16</v>
      </c>
      <c r="H54" s="34">
        <f>+H35+H53</f>
        <v>0</v>
      </c>
      <c r="I54" s="433" t="s">
        <v>16</v>
      </c>
      <c r="J54" s="34">
        <f>+J35+J53</f>
        <v>0</v>
      </c>
      <c r="K54" s="33"/>
    </row>
    <row r="55" spans="1:13" ht="13.8">
      <c r="A55" s="18"/>
      <c r="B55" s="52" t="s">
        <v>178</v>
      </c>
      <c r="C55" s="52"/>
      <c r="D55" s="52"/>
      <c r="E55" s="432" t="s">
        <v>16</v>
      </c>
      <c r="F55" s="34">
        <f>+F13+F54</f>
        <v>17025.5</v>
      </c>
      <c r="G55" s="433" t="s">
        <v>16</v>
      </c>
      <c r="H55" s="34">
        <f>+H13+H54</f>
        <v>0</v>
      </c>
      <c r="I55" s="433" t="s">
        <v>16</v>
      </c>
      <c r="J55" s="34">
        <f>+J13+J54</f>
        <v>0</v>
      </c>
      <c r="K55" s="33"/>
    </row>
    <row r="56" spans="1:13" ht="13.8">
      <c r="A56" s="53"/>
      <c r="B56" s="54" t="s">
        <v>179</v>
      </c>
      <c r="C56" s="54"/>
      <c r="D56" s="55"/>
      <c r="E56" s="434" t="s">
        <v>16</v>
      </c>
      <c r="F56" s="57">
        <f>+F14+F54</f>
        <v>26954</v>
      </c>
      <c r="G56" s="435" t="s">
        <v>16</v>
      </c>
      <c r="H56" s="57">
        <f>+H14+H54</f>
        <v>0</v>
      </c>
      <c r="I56" s="435" t="s">
        <v>16</v>
      </c>
      <c r="J56" s="57">
        <f>+J14+J54</f>
        <v>0</v>
      </c>
      <c r="K56" s="59"/>
      <c r="L56" s="60"/>
      <c r="M56" s="44"/>
    </row>
    <row r="57" spans="1:13" ht="6.75" customHeight="1">
      <c r="A57" s="411"/>
      <c r="B57" s="340"/>
      <c r="C57" s="340"/>
      <c r="D57" s="340"/>
      <c r="E57" s="436"/>
      <c r="F57" s="437"/>
      <c r="G57" s="438"/>
      <c r="H57" s="437"/>
      <c r="I57" s="439"/>
      <c r="J57" s="437"/>
      <c r="K57" s="440"/>
      <c r="L57" s="60"/>
      <c r="M57" s="44"/>
    </row>
    <row r="58" spans="1:13" ht="24.75" customHeight="1">
      <c r="A58" s="18"/>
      <c r="B58" s="658" t="s">
        <v>298</v>
      </c>
      <c r="C58" s="659"/>
      <c r="D58" s="659"/>
      <c r="E58" s="659"/>
      <c r="F58" s="659"/>
      <c r="G58" s="659"/>
      <c r="H58" s="659"/>
      <c r="I58" s="659"/>
      <c r="J58" s="659"/>
      <c r="K58" s="33"/>
      <c r="L58" s="60"/>
      <c r="M58" s="44"/>
    </row>
    <row r="59" spans="1:13" ht="12.75" customHeight="1">
      <c r="A59" s="18"/>
      <c r="B59" s="658" t="s">
        <v>294</v>
      </c>
      <c r="C59" s="659"/>
      <c r="D59" s="659"/>
      <c r="E59" s="659"/>
      <c r="F59" s="659"/>
      <c r="G59" s="659"/>
      <c r="H59" s="659"/>
      <c r="I59" s="659"/>
      <c r="J59" s="659"/>
      <c r="K59" s="33"/>
      <c r="L59" s="60"/>
      <c r="M59" s="44"/>
    </row>
    <row r="60" spans="1:13">
      <c r="A60" s="613" t="s">
        <v>53</v>
      </c>
      <c r="B60" s="614"/>
      <c r="C60" s="614"/>
      <c r="D60" s="614"/>
      <c r="E60" s="614"/>
      <c r="F60" s="614"/>
      <c r="G60" s="614"/>
      <c r="H60" s="614"/>
      <c r="I60" s="614"/>
      <c r="J60" s="614"/>
      <c r="K60" s="63"/>
      <c r="L60" s="60"/>
      <c r="M60" s="44"/>
    </row>
    <row r="61" spans="1:13" ht="9" customHeight="1">
      <c r="A61" s="53"/>
      <c r="B61" s="593"/>
      <c r="C61" s="615"/>
      <c r="D61" s="615"/>
      <c r="E61" s="615"/>
      <c r="F61" s="615"/>
      <c r="G61" s="615"/>
      <c r="H61" s="615"/>
      <c r="I61" s="615"/>
      <c r="J61" s="615"/>
      <c r="K61" s="64"/>
      <c r="L61" s="60"/>
      <c r="M61" s="44"/>
    </row>
    <row r="62" spans="1:13">
      <c r="A62" s="62"/>
      <c r="B62" s="62"/>
      <c r="C62" s="62"/>
      <c r="D62" s="62"/>
      <c r="E62" s="65"/>
      <c r="F62" s="66"/>
      <c r="G62" s="441"/>
      <c r="H62" s="66"/>
      <c r="I62" s="442"/>
      <c r="J62" s="66"/>
      <c r="K62" s="62"/>
      <c r="L62" s="67"/>
      <c r="M62" s="44"/>
    </row>
    <row r="63" spans="1:13">
      <c r="A63" s="62"/>
      <c r="B63" s="62"/>
      <c r="C63" s="62"/>
      <c r="D63" s="62"/>
      <c r="E63" s="65"/>
      <c r="F63" s="66"/>
      <c r="G63" s="441"/>
      <c r="H63" s="66"/>
      <c r="I63" s="442"/>
      <c r="J63" s="66"/>
      <c r="K63" s="62"/>
      <c r="L63" s="67"/>
      <c r="M63" s="44"/>
    </row>
    <row r="64" spans="1:13" ht="21.75" customHeight="1">
      <c r="A64" s="3"/>
      <c r="B64" s="2"/>
      <c r="C64" s="2"/>
      <c r="D64" s="2"/>
      <c r="E64" s="2"/>
      <c r="F64" s="73" t="s">
        <v>0</v>
      </c>
      <c r="G64" s="662" t="str">
        <f>C4</f>
        <v xml:space="preserve"> University Name</v>
      </c>
      <c r="H64" s="662"/>
      <c r="I64" s="663"/>
      <c r="J64" s="663"/>
    </row>
    <row r="65" spans="1:13" ht="14.25" customHeight="1">
      <c r="A65" s="2"/>
      <c r="B65" s="2"/>
      <c r="C65" s="2"/>
      <c r="D65" s="2"/>
      <c r="E65" s="2"/>
      <c r="F65" s="2"/>
      <c r="G65" s="2"/>
      <c r="H65" s="2"/>
      <c r="I65" s="2"/>
    </row>
    <row r="66" spans="1:13" ht="16.5" customHeight="1">
      <c r="A66" s="664" t="s">
        <v>225</v>
      </c>
      <c r="B66" s="665"/>
      <c r="C66" s="665"/>
      <c r="D66" s="665"/>
      <c r="E66" s="665"/>
      <c r="F66" s="665"/>
      <c r="G66" s="665"/>
      <c r="H66" s="665"/>
      <c r="I66" s="665"/>
      <c r="J66" s="666"/>
    </row>
    <row r="67" spans="1:13" ht="6" customHeight="1">
      <c r="A67" s="327"/>
      <c r="B67" s="328"/>
      <c r="C67" s="328"/>
      <c r="D67" s="328"/>
      <c r="E67" s="328"/>
      <c r="F67" s="328"/>
      <c r="G67" s="328"/>
      <c r="H67" s="328"/>
      <c r="I67" s="328"/>
      <c r="J67" s="131"/>
    </row>
    <row r="68" spans="1:13" ht="15.6">
      <c r="A68" s="101"/>
      <c r="B68" s="601" t="s">
        <v>182</v>
      </c>
      <c r="C68" s="667"/>
      <c r="D68" s="667"/>
      <c r="E68" s="667"/>
      <c r="F68" s="667"/>
      <c r="G68" s="667"/>
      <c r="H68" s="667"/>
      <c r="I68" s="709"/>
      <c r="J68" s="666"/>
    </row>
    <row r="69" spans="1:13" ht="17.25" customHeight="1">
      <c r="A69" s="18"/>
      <c r="B69" s="443" t="s">
        <v>226</v>
      </c>
      <c r="C69" s="77"/>
      <c r="D69" s="77"/>
      <c r="E69" s="77"/>
      <c r="F69" s="77"/>
      <c r="G69" s="77"/>
      <c r="H69" s="77"/>
      <c r="I69" s="77"/>
      <c r="J69" s="329"/>
    </row>
    <row r="70" spans="1:13">
      <c r="A70" s="18"/>
      <c r="B70" s="62"/>
      <c r="C70" s="62"/>
      <c r="D70" s="62"/>
      <c r="E70" s="710"/>
      <c r="F70" s="711"/>
      <c r="G70" s="710"/>
      <c r="H70" s="711"/>
      <c r="I70" s="710"/>
      <c r="J70" s="712"/>
    </row>
    <row r="71" spans="1:13" ht="15.6">
      <c r="A71" s="18"/>
      <c r="B71" s="62"/>
      <c r="C71" s="444" t="s">
        <v>227</v>
      </c>
      <c r="D71" s="445"/>
      <c r="E71" s="703" t="str">
        <f>E10</f>
        <v>Medicine</v>
      </c>
      <c r="F71" s="704"/>
      <c r="G71" s="703">
        <f>G10</f>
        <v>0</v>
      </c>
      <c r="H71" s="704"/>
      <c r="I71" s="703">
        <f>I10</f>
        <v>0</v>
      </c>
      <c r="J71" s="713"/>
    </row>
    <row r="72" spans="1:13" ht="16.5" customHeight="1">
      <c r="A72" s="18"/>
      <c r="B72" s="6"/>
      <c r="C72" s="446" t="s">
        <v>184</v>
      </c>
      <c r="D72" s="339"/>
      <c r="E72" s="447" t="s">
        <v>16</v>
      </c>
      <c r="F72" s="448">
        <v>1500</v>
      </c>
      <c r="G72" s="449"/>
      <c r="H72" s="450"/>
      <c r="I72" s="451"/>
      <c r="J72" s="452"/>
    </row>
    <row r="73" spans="1:13" ht="12.75" customHeight="1">
      <c r="A73" s="53"/>
      <c r="B73" s="128"/>
      <c r="C73" s="128"/>
      <c r="D73" s="128"/>
      <c r="E73" s="128"/>
      <c r="F73" s="128"/>
      <c r="G73" s="128"/>
      <c r="H73" s="128"/>
      <c r="I73" s="128"/>
      <c r="J73" s="64"/>
    </row>
    <row r="74" spans="1:13" ht="12.75" customHeight="1">
      <c r="A74" s="2"/>
      <c r="B74" s="2"/>
      <c r="C74" s="2"/>
      <c r="D74" s="2"/>
      <c r="E74" s="2"/>
      <c r="F74" s="2"/>
      <c r="G74" s="2"/>
      <c r="H74" s="2"/>
      <c r="I74" s="2"/>
    </row>
    <row r="75" spans="1:13" ht="12.75" customHeight="1">
      <c r="A75" s="2"/>
      <c r="B75" s="2"/>
      <c r="C75" s="2"/>
      <c r="D75" s="2"/>
      <c r="E75" s="2"/>
      <c r="F75" s="2"/>
      <c r="G75" s="2"/>
      <c r="H75" s="2"/>
      <c r="I75" s="2"/>
    </row>
    <row r="76" spans="1:13" ht="12.75" customHeight="1">
      <c r="A76" s="2"/>
      <c r="B76" s="2"/>
      <c r="C76" s="2"/>
      <c r="D76" s="2"/>
      <c r="E76" s="2"/>
      <c r="F76" s="2"/>
      <c r="G76" s="2"/>
      <c r="H76" s="2"/>
      <c r="I76" s="2"/>
    </row>
    <row r="77" spans="1:13" ht="16.5" customHeight="1">
      <c r="A77" s="101"/>
      <c r="B77" s="665" t="s">
        <v>244</v>
      </c>
      <c r="C77" s="668"/>
      <c r="D77" s="668"/>
      <c r="E77" s="667"/>
      <c r="F77" s="667"/>
      <c r="G77" s="667"/>
      <c r="H77" s="667"/>
      <c r="I77" s="614"/>
      <c r="J77" s="669"/>
    </row>
    <row r="78" spans="1:13" ht="16.5" customHeight="1">
      <c r="A78" s="411"/>
      <c r="B78" s="453"/>
      <c r="C78" s="444" t="s">
        <v>227</v>
      </c>
      <c r="D78" s="445"/>
      <c r="E78" s="454"/>
      <c r="F78" s="544" t="str">
        <f>E10</f>
        <v>Medicine</v>
      </c>
      <c r="G78" s="456"/>
      <c r="H78" s="455">
        <f>G10</f>
        <v>0</v>
      </c>
      <c r="I78" s="456"/>
      <c r="J78" s="457">
        <f>I10</f>
        <v>0</v>
      </c>
      <c r="L78" s="569"/>
      <c r="M78" s="563" t="s">
        <v>245</v>
      </c>
    </row>
    <row r="79" spans="1:13" ht="25.5" customHeight="1">
      <c r="A79" s="18"/>
      <c r="B79" s="645" t="s">
        <v>244</v>
      </c>
      <c r="C79" s="646"/>
      <c r="D79" s="647"/>
      <c r="E79" s="570"/>
      <c r="F79" s="571"/>
      <c r="G79" s="572"/>
      <c r="H79" s="572"/>
      <c r="I79" s="570"/>
      <c r="J79" s="573"/>
      <c r="K79" s="574"/>
      <c r="L79" s="575">
        <f>' Acad Serv Fees Etc. '!D13</f>
        <v>67125</v>
      </c>
      <c r="M79" s="576" t="s">
        <v>246</v>
      </c>
    </row>
    <row r="80" spans="1:13">
      <c r="A80" s="18"/>
      <c r="B80" s="707" t="s">
        <v>187</v>
      </c>
      <c r="C80" s="708"/>
      <c r="D80" s="708"/>
      <c r="E80" s="526" t="s">
        <v>16</v>
      </c>
      <c r="F80" s="527">
        <v>55000</v>
      </c>
      <c r="G80" s="528"/>
      <c r="H80" s="462">
        <v>0</v>
      </c>
      <c r="I80" s="23"/>
      <c r="J80" s="462">
        <v>0</v>
      </c>
      <c r="L80" s="556">
        <f>SUM(F80:J80)</f>
        <v>55000</v>
      </c>
      <c r="M80" s="564" t="s">
        <v>247</v>
      </c>
    </row>
    <row r="81" spans="1:13">
      <c r="A81" s="18"/>
      <c r="B81" s="6" t="s">
        <v>83</v>
      </c>
      <c r="C81" s="334"/>
      <c r="D81" s="334"/>
      <c r="E81" s="463"/>
      <c r="F81" s="464"/>
      <c r="G81" s="65"/>
      <c r="H81" s="464"/>
      <c r="I81" s="463"/>
      <c r="J81" s="464"/>
      <c r="L81" s="557">
        <f>+L79-L80</f>
        <v>12125</v>
      </c>
      <c r="M81" s="564" t="s">
        <v>252</v>
      </c>
    </row>
    <row r="82" spans="1:13">
      <c r="A82" s="18"/>
      <c r="B82" s="6" t="s">
        <v>84</v>
      </c>
      <c r="C82" s="334"/>
      <c r="D82" s="334"/>
      <c r="E82" s="463"/>
      <c r="F82" s="465"/>
      <c r="G82" s="65"/>
      <c r="H82" s="465"/>
      <c r="I82" s="463"/>
      <c r="J82" s="465"/>
    </row>
    <row r="83" spans="1:13">
      <c r="A83" s="18"/>
      <c r="B83" s="6" t="s">
        <v>86</v>
      </c>
      <c r="C83" s="334"/>
      <c r="D83" s="334"/>
      <c r="E83" s="463"/>
      <c r="F83" s="465"/>
      <c r="G83" s="65"/>
      <c r="H83" s="465"/>
      <c r="I83" s="463"/>
      <c r="J83" s="465"/>
      <c r="M83" s="2"/>
    </row>
    <row r="84" spans="1:13" ht="27.75" customHeight="1">
      <c r="A84" s="18"/>
      <c r="B84" s="650" t="s">
        <v>188</v>
      </c>
      <c r="C84" s="714"/>
      <c r="D84" s="715"/>
      <c r="E84" s="463"/>
      <c r="F84" s="465"/>
      <c r="G84" s="65"/>
      <c r="H84" s="465"/>
      <c r="I84" s="463"/>
      <c r="J84" s="465"/>
      <c r="M84" s="2"/>
    </row>
    <row r="85" spans="1:13" ht="12.75" customHeight="1">
      <c r="A85" s="18"/>
      <c r="B85" s="529" t="s">
        <v>81</v>
      </c>
      <c r="C85" s="530"/>
      <c r="D85" s="530"/>
      <c r="E85" s="531" t="s">
        <v>16</v>
      </c>
      <c r="F85" s="532">
        <f>+F80-F82-F83-F84</f>
        <v>55000</v>
      </c>
      <c r="G85" s="467" t="s">
        <v>16</v>
      </c>
      <c r="H85" s="466">
        <f>+H80-H82-H83-H84</f>
        <v>0</v>
      </c>
      <c r="I85" s="468" t="s">
        <v>16</v>
      </c>
      <c r="J85" s="466">
        <f>+J80-J82-J83-J84</f>
        <v>0</v>
      </c>
      <c r="L85" s="568"/>
      <c r="M85" s="566" t="s">
        <v>250</v>
      </c>
    </row>
    <row r="86" spans="1:13">
      <c r="A86" s="18"/>
      <c r="B86" s="533" t="s">
        <v>275</v>
      </c>
      <c r="C86" s="534"/>
      <c r="D86" s="534"/>
      <c r="E86" s="535"/>
      <c r="F86" s="536">
        <v>300</v>
      </c>
      <c r="G86" s="470"/>
      <c r="H86" s="469">
        <v>0</v>
      </c>
      <c r="I86" s="471"/>
      <c r="J86" s="469">
        <v>0</v>
      </c>
      <c r="L86" s="577">
        <f>' Acad Serv Fees Etc. '!I13</f>
        <v>367</v>
      </c>
      <c r="M86" s="562" t="s">
        <v>228</v>
      </c>
    </row>
    <row r="87" spans="1:13" ht="12.75" customHeight="1">
      <c r="A87" s="18"/>
      <c r="B87" s="62"/>
      <c r="C87" s="62"/>
      <c r="D87" s="62"/>
      <c r="E87" s="472"/>
      <c r="F87" s="473"/>
      <c r="G87" s="474"/>
      <c r="H87" s="474"/>
      <c r="I87" s="475"/>
      <c r="J87" s="476"/>
      <c r="L87" s="558">
        <f>F86+H86+J86</f>
        <v>300</v>
      </c>
      <c r="M87" s="562" t="s">
        <v>248</v>
      </c>
    </row>
    <row r="88" spans="1:13" ht="13.8" thickBot="1">
      <c r="A88" s="18"/>
      <c r="B88" s="537" t="s">
        <v>189</v>
      </c>
      <c r="C88" s="538"/>
      <c r="D88" s="538"/>
      <c r="E88" s="539" t="s">
        <v>16</v>
      </c>
      <c r="F88" s="540">
        <f>+F85/F86</f>
        <v>183.33333333333334</v>
      </c>
      <c r="G88" s="478" t="s">
        <v>16</v>
      </c>
      <c r="H88" s="477" t="e">
        <f>+H85/H86</f>
        <v>#DIV/0!</v>
      </c>
      <c r="I88" s="479" t="s">
        <v>16</v>
      </c>
      <c r="J88" s="477" t="e">
        <f>+J85/J86</f>
        <v>#DIV/0!</v>
      </c>
      <c r="L88" s="565">
        <f>+L86-L87</f>
        <v>67</v>
      </c>
      <c r="M88" s="562" t="s">
        <v>249</v>
      </c>
    </row>
    <row r="89" spans="1:13" ht="7.5" customHeight="1" thickTop="1">
      <c r="A89" s="53"/>
      <c r="B89" s="128"/>
      <c r="C89" s="128"/>
      <c r="D89" s="128"/>
      <c r="E89" s="128"/>
      <c r="F89" s="128"/>
      <c r="G89" s="128"/>
      <c r="H89" s="311"/>
      <c r="I89" s="128"/>
      <c r="J89" s="347"/>
    </row>
    <row r="92" spans="1:13" ht="9" customHeight="1"/>
    <row r="93" spans="1:13" ht="18.75" customHeight="1">
      <c r="A93" s="101"/>
      <c r="B93" s="652" t="s">
        <v>282</v>
      </c>
      <c r="C93" s="653"/>
      <c r="D93" s="653"/>
      <c r="E93" s="653"/>
      <c r="F93" s="654"/>
      <c r="G93" s="654"/>
      <c r="H93" s="654"/>
      <c r="I93" s="654"/>
      <c r="J93" s="654"/>
      <c r="K93" s="63"/>
    </row>
    <row r="94" spans="1:13" ht="18.75" customHeight="1">
      <c r="A94" s="18"/>
      <c r="B94" s="588" t="s">
        <v>229</v>
      </c>
      <c r="C94" s="655"/>
      <c r="D94" s="655"/>
      <c r="E94" s="655"/>
      <c r="F94" s="622"/>
      <c r="G94" s="622"/>
      <c r="H94" s="622"/>
      <c r="I94" s="622"/>
      <c r="J94" s="622"/>
      <c r="K94" s="33"/>
    </row>
    <row r="95" spans="1:13" ht="8.25" customHeight="1">
      <c r="A95" s="53"/>
      <c r="B95" s="128"/>
      <c r="C95" s="128"/>
      <c r="D95" s="128"/>
      <c r="E95" s="128"/>
      <c r="F95" s="128"/>
      <c r="G95" s="128"/>
      <c r="H95" s="128"/>
      <c r="I95" s="128"/>
      <c r="J95" s="128"/>
      <c r="K95" s="64"/>
    </row>
    <row r="96" spans="1:13" ht="15.6">
      <c r="A96" s="101"/>
      <c r="B96" s="480"/>
      <c r="C96" s="102"/>
      <c r="D96" s="481"/>
      <c r="E96" s="716" t="s">
        <v>218</v>
      </c>
      <c r="F96" s="717"/>
      <c r="G96" s="716" t="s">
        <v>218</v>
      </c>
      <c r="H96" s="717"/>
      <c r="I96" s="716" t="s">
        <v>218</v>
      </c>
      <c r="J96" s="717"/>
      <c r="K96" s="63"/>
    </row>
    <row r="97" spans="1:11" ht="13.8" thickBot="1">
      <c r="A97" s="18"/>
      <c r="B97" s="14" t="s">
        <v>97</v>
      </c>
      <c r="C97" s="482"/>
      <c r="D97" s="483"/>
      <c r="E97" s="718" t="str">
        <f>E10</f>
        <v>Medicine</v>
      </c>
      <c r="F97" s="719"/>
      <c r="G97" s="720">
        <f>G10</f>
        <v>0</v>
      </c>
      <c r="H97" s="721"/>
      <c r="I97" s="720">
        <f>I10</f>
        <v>0</v>
      </c>
      <c r="J97" s="721"/>
      <c r="K97" s="33"/>
    </row>
    <row r="98" spans="1:11">
      <c r="A98" s="18"/>
      <c r="B98" s="641" t="s">
        <v>98</v>
      </c>
      <c r="C98" s="642"/>
      <c r="D98" s="722"/>
      <c r="E98" s="484" t="s">
        <v>16</v>
      </c>
      <c r="F98" s="485">
        <f>F13</f>
        <v>13122</v>
      </c>
      <c r="G98" s="486" t="s">
        <v>16</v>
      </c>
      <c r="H98" s="487">
        <f>H13</f>
        <v>0</v>
      </c>
      <c r="I98" s="484" t="s">
        <v>16</v>
      </c>
      <c r="J98" s="485">
        <f>J13</f>
        <v>0</v>
      </c>
      <c r="K98" s="33"/>
    </row>
    <row r="99" spans="1:11">
      <c r="A99" s="18"/>
      <c r="B99" s="643" t="s">
        <v>230</v>
      </c>
      <c r="C99" s="644"/>
      <c r="D99" s="723"/>
      <c r="E99" s="28"/>
      <c r="F99" s="34">
        <f>F14</f>
        <v>23050.5</v>
      </c>
      <c r="G99" s="488"/>
      <c r="H99" s="488">
        <f>H14</f>
        <v>0</v>
      </c>
      <c r="I99" s="489"/>
      <c r="J99" s="34">
        <f>J14</f>
        <v>0</v>
      </c>
      <c r="K99" s="33"/>
    </row>
    <row r="100" spans="1:11">
      <c r="A100" s="18"/>
      <c r="B100" s="355" t="s">
        <v>101</v>
      </c>
      <c r="C100" s="356"/>
      <c r="D100" s="490"/>
      <c r="E100" s="432"/>
      <c r="F100" s="491">
        <f>F35</f>
        <v>2517</v>
      </c>
      <c r="G100" s="492"/>
      <c r="H100" s="492">
        <f>H35</f>
        <v>0</v>
      </c>
      <c r="I100" s="489"/>
      <c r="J100" s="491">
        <f>J35</f>
        <v>0</v>
      </c>
      <c r="K100" s="33"/>
    </row>
    <row r="101" spans="1:11">
      <c r="A101" s="18"/>
      <c r="B101" s="355" t="s">
        <v>102</v>
      </c>
      <c r="C101" s="161"/>
      <c r="D101" s="493"/>
      <c r="E101" s="28"/>
      <c r="F101" s="34">
        <f>F53</f>
        <v>1386.5</v>
      </c>
      <c r="G101" s="488"/>
      <c r="H101" s="488">
        <f>H53</f>
        <v>0</v>
      </c>
      <c r="I101" s="489"/>
      <c r="J101" s="34">
        <f>J53</f>
        <v>0</v>
      </c>
      <c r="K101" s="33"/>
    </row>
    <row r="102" spans="1:11">
      <c r="A102" s="18"/>
      <c r="B102" s="358" t="s">
        <v>103</v>
      </c>
      <c r="C102" s="359"/>
      <c r="D102" s="494"/>
      <c r="E102" s="495"/>
      <c r="F102" s="164">
        <f>F35+F53</f>
        <v>3903.5</v>
      </c>
      <c r="G102" s="164"/>
      <c r="H102" s="164">
        <f>H35+H53</f>
        <v>0</v>
      </c>
      <c r="I102" s="496"/>
      <c r="J102" s="360">
        <f>J35+J53</f>
        <v>0</v>
      </c>
      <c r="K102" s="33"/>
    </row>
    <row r="103" spans="1:11">
      <c r="A103" s="361"/>
      <c r="B103" s="497" t="s">
        <v>192</v>
      </c>
      <c r="C103" s="363"/>
      <c r="D103" s="31"/>
      <c r="E103" s="417"/>
      <c r="F103" s="26">
        <f>F88</f>
        <v>183.33333333333334</v>
      </c>
      <c r="G103" s="498"/>
      <c r="H103" s="498" t="e">
        <f>H88</f>
        <v>#DIV/0!</v>
      </c>
      <c r="I103" s="499"/>
      <c r="J103" s="26" t="e">
        <f>J88</f>
        <v>#DIV/0!</v>
      </c>
      <c r="K103" s="33"/>
    </row>
    <row r="104" spans="1:11">
      <c r="A104" s="361"/>
      <c r="B104" s="364" t="s">
        <v>193</v>
      </c>
      <c r="C104" s="500"/>
      <c r="D104" s="501"/>
      <c r="E104" s="502"/>
      <c r="F104" s="503">
        <f>F72</f>
        <v>1500</v>
      </c>
      <c r="G104" s="504"/>
      <c r="H104" s="504">
        <f>H72</f>
        <v>0</v>
      </c>
      <c r="I104" s="505"/>
      <c r="J104" s="503">
        <f>J72</f>
        <v>0</v>
      </c>
      <c r="K104" s="33"/>
    </row>
    <row r="105" spans="1:11">
      <c r="A105" s="361"/>
      <c r="B105" s="367" t="s">
        <v>109</v>
      </c>
      <c r="C105" s="541"/>
      <c r="D105" s="541"/>
      <c r="E105" s="542" t="s">
        <v>16</v>
      </c>
      <c r="F105" s="543">
        <f>+F98+F102+F103+F104</f>
        <v>18708.833333333332</v>
      </c>
      <c r="G105" s="506" t="s">
        <v>16</v>
      </c>
      <c r="H105" s="507" t="e">
        <f>+H98+H102+H103+H104</f>
        <v>#DIV/0!</v>
      </c>
      <c r="I105" s="506" t="s">
        <v>16</v>
      </c>
      <c r="J105" s="173" t="e">
        <f>+J98+J102+J103+J104</f>
        <v>#DIV/0!</v>
      </c>
      <c r="K105" s="33"/>
    </row>
    <row r="106" spans="1:11">
      <c r="A106" s="361"/>
      <c r="B106" s="367" t="s">
        <v>194</v>
      </c>
      <c r="C106" s="541"/>
      <c r="D106" s="541"/>
      <c r="E106" s="542" t="s">
        <v>16</v>
      </c>
      <c r="F106" s="543">
        <f>+F99+F102+F103+F104</f>
        <v>28637.333333333332</v>
      </c>
      <c r="G106" s="506" t="s">
        <v>16</v>
      </c>
      <c r="H106" s="507" t="e">
        <f>+H99+H102+H103+H104</f>
        <v>#DIV/0!</v>
      </c>
      <c r="I106" s="506" t="s">
        <v>16</v>
      </c>
      <c r="J106" s="173" t="e">
        <f>+J99+J102+J103+J104</f>
        <v>#DIV/0!</v>
      </c>
      <c r="K106" s="33"/>
    </row>
    <row r="107" spans="1:11">
      <c r="A107" s="18"/>
      <c r="B107" s="362" t="s">
        <v>231</v>
      </c>
      <c r="C107" s="175"/>
      <c r="D107" s="175" t="s">
        <v>195</v>
      </c>
      <c r="E107" s="42"/>
      <c r="F107" s="508">
        <v>0</v>
      </c>
      <c r="G107" s="499">
        <v>0</v>
      </c>
      <c r="H107" s="508">
        <v>0</v>
      </c>
      <c r="I107" s="509"/>
      <c r="J107" s="24">
        <v>0</v>
      </c>
      <c r="K107" s="33"/>
    </row>
    <row r="108" spans="1:11">
      <c r="A108" s="361"/>
      <c r="B108" s="355" t="s">
        <v>232</v>
      </c>
      <c r="C108" s="356"/>
      <c r="D108" s="161" t="s">
        <v>195</v>
      </c>
      <c r="E108" s="432"/>
      <c r="F108" s="491">
        <v>0</v>
      </c>
      <c r="G108" s="510">
        <v>0</v>
      </c>
      <c r="H108" s="491">
        <v>0</v>
      </c>
      <c r="I108" s="489"/>
      <c r="J108" s="491">
        <v>0</v>
      </c>
      <c r="K108" s="33"/>
    </row>
    <row r="109" spans="1:11">
      <c r="A109" s="361"/>
      <c r="B109" s="371" t="s">
        <v>117</v>
      </c>
      <c r="C109" s="372"/>
      <c r="D109" s="373"/>
      <c r="E109" s="511"/>
      <c r="F109" s="512">
        <f>+F107+F108</f>
        <v>0</v>
      </c>
      <c r="G109" s="513"/>
      <c r="H109" s="512">
        <f>+H107+H108</f>
        <v>0</v>
      </c>
      <c r="I109" s="514"/>
      <c r="J109" s="512">
        <f>+J107+J108</f>
        <v>0</v>
      </c>
      <c r="K109" s="33"/>
    </row>
    <row r="110" spans="1:11">
      <c r="A110" s="18"/>
      <c r="B110" s="367" t="s">
        <v>196</v>
      </c>
      <c r="C110" s="340"/>
      <c r="D110" s="340"/>
      <c r="E110" s="506" t="s">
        <v>16</v>
      </c>
      <c r="F110" s="507">
        <f>+F105+F107+F108</f>
        <v>18708.833333333332</v>
      </c>
      <c r="G110" s="506" t="s">
        <v>16</v>
      </c>
      <c r="H110" s="170" t="e">
        <f>+H105+H107+H108</f>
        <v>#DIV/0!</v>
      </c>
      <c r="I110" s="506" t="s">
        <v>16</v>
      </c>
      <c r="J110" s="173" t="e">
        <f>+J105+J107+J108</f>
        <v>#DIV/0!</v>
      </c>
      <c r="K110" s="33"/>
    </row>
    <row r="111" spans="1:11">
      <c r="A111" s="18"/>
      <c r="B111" s="367" t="s">
        <v>119</v>
      </c>
      <c r="C111" s="340"/>
      <c r="D111" s="340"/>
      <c r="E111" s="506" t="s">
        <v>16</v>
      </c>
      <c r="F111" s="507">
        <f>+F106+F107+F108</f>
        <v>28637.333333333332</v>
      </c>
      <c r="G111" s="506" t="s">
        <v>16</v>
      </c>
      <c r="H111" s="170" t="e">
        <f>+H106+H107+H108</f>
        <v>#DIV/0!</v>
      </c>
      <c r="I111" s="506" t="s">
        <v>16</v>
      </c>
      <c r="J111" s="173" t="e">
        <f>+J106+J107+J108</f>
        <v>#DIV/0!</v>
      </c>
      <c r="K111" s="64"/>
    </row>
    <row r="112" spans="1:11">
      <c r="A112" s="515"/>
      <c r="B112" s="516" t="s">
        <v>233</v>
      </c>
      <c r="C112" s="517"/>
      <c r="D112" s="517"/>
      <c r="E112" s="369"/>
      <c r="F112" s="518">
        <f>+F98/F11</f>
        <v>437.4</v>
      </c>
      <c r="G112" s="519"/>
      <c r="H112" s="518" t="e">
        <f>+H98/H11</f>
        <v>#DIV/0!</v>
      </c>
      <c r="I112" s="519"/>
      <c r="J112" s="518" t="e">
        <f>+J98/J11</f>
        <v>#DIV/0!</v>
      </c>
      <c r="K112" s="135"/>
    </row>
    <row r="113" spans="1:11">
      <c r="A113" s="520"/>
      <c r="B113" s="521" t="s">
        <v>234</v>
      </c>
      <c r="C113" s="522"/>
      <c r="D113" s="522"/>
      <c r="E113" s="523"/>
      <c r="F113" s="524">
        <f>+F99/F11</f>
        <v>768.35</v>
      </c>
      <c r="G113" s="525"/>
      <c r="H113" s="524" t="e">
        <f>+H99/H11</f>
        <v>#DIV/0!</v>
      </c>
      <c r="I113" s="525"/>
      <c r="J113" s="524" t="e">
        <f>+J99/J11</f>
        <v>#DIV/0!</v>
      </c>
      <c r="K113" s="133"/>
    </row>
    <row r="114" spans="1:11">
      <c r="B114" s="377"/>
    </row>
  </sheetData>
  <mergeCells count="84">
    <mergeCell ref="E97:F97"/>
    <mergeCell ref="G97:H97"/>
    <mergeCell ref="I97:J97"/>
    <mergeCell ref="B98:D98"/>
    <mergeCell ref="B99:D99"/>
    <mergeCell ref="B84:D84"/>
    <mergeCell ref="B93:J93"/>
    <mergeCell ref="B94:J94"/>
    <mergeCell ref="E96:F96"/>
    <mergeCell ref="G96:H96"/>
    <mergeCell ref="I96:J96"/>
    <mergeCell ref="B80:D80"/>
    <mergeCell ref="G64:J64"/>
    <mergeCell ref="A66:J66"/>
    <mergeCell ref="B68:J68"/>
    <mergeCell ref="E70:F70"/>
    <mergeCell ref="G70:H70"/>
    <mergeCell ref="I70:J70"/>
    <mergeCell ref="E71:F71"/>
    <mergeCell ref="G71:H71"/>
    <mergeCell ref="I71:J71"/>
    <mergeCell ref="B77:J77"/>
    <mergeCell ref="B79:D79"/>
    <mergeCell ref="B61:J61"/>
    <mergeCell ref="B46:D46"/>
    <mergeCell ref="B47:D47"/>
    <mergeCell ref="B49:D49"/>
    <mergeCell ref="B50:D50"/>
    <mergeCell ref="B51:D51"/>
    <mergeCell ref="B52:D52"/>
    <mergeCell ref="B53:D53"/>
    <mergeCell ref="B54:D54"/>
    <mergeCell ref="B58:J58"/>
    <mergeCell ref="B59:J59"/>
    <mergeCell ref="A60:J60"/>
    <mergeCell ref="B45:D45"/>
    <mergeCell ref="B34:D34"/>
    <mergeCell ref="B35:D35"/>
    <mergeCell ref="B36:D36"/>
    <mergeCell ref="B37:D37"/>
    <mergeCell ref="B38:D38"/>
    <mergeCell ref="B39:D39"/>
    <mergeCell ref="B40:D40"/>
    <mergeCell ref="B41:D41"/>
    <mergeCell ref="B42:D42"/>
    <mergeCell ref="B43:D43"/>
    <mergeCell ref="B44:D44"/>
    <mergeCell ref="B33:D33"/>
    <mergeCell ref="B22:D22"/>
    <mergeCell ref="B23:D23"/>
    <mergeCell ref="B24:D24"/>
    <mergeCell ref="B25:D25"/>
    <mergeCell ref="B26:D26"/>
    <mergeCell ref="B27:D27"/>
    <mergeCell ref="B28:D28"/>
    <mergeCell ref="B29:D29"/>
    <mergeCell ref="B30:D30"/>
    <mergeCell ref="B31:D31"/>
    <mergeCell ref="B32:D32"/>
    <mergeCell ref="B21:D21"/>
    <mergeCell ref="F11:G11"/>
    <mergeCell ref="H11:I11"/>
    <mergeCell ref="B12:D12"/>
    <mergeCell ref="B13:D13"/>
    <mergeCell ref="B14:D14"/>
    <mergeCell ref="B15:D15"/>
    <mergeCell ref="B16:D16"/>
    <mergeCell ref="B17:D17"/>
    <mergeCell ref="B18:D18"/>
    <mergeCell ref="B19:D19"/>
    <mergeCell ref="B20:D20"/>
    <mergeCell ref="A8:K8"/>
    <mergeCell ref="E9:F9"/>
    <mergeCell ref="G9:H9"/>
    <mergeCell ref="I9:J9"/>
    <mergeCell ref="E10:F10"/>
    <mergeCell ref="G10:H10"/>
    <mergeCell ref="I10:J10"/>
    <mergeCell ref="A7:J7"/>
    <mergeCell ref="A4:B4"/>
    <mergeCell ref="C4:E4"/>
    <mergeCell ref="G4:J4"/>
    <mergeCell ref="A5:B5"/>
    <mergeCell ref="G5:J5"/>
  </mergeCells>
  <printOptions horizontalCentered="1"/>
  <pageMargins left="0" right="0" top="0.25" bottom="0.5" header="0" footer="0.25"/>
  <pageSetup scale="90" orientation="portrait" r:id="rId1"/>
  <headerFooter alignWithMargins="0">
    <oddHeader>&amp;L&amp;8Form Date:  August 2001
Form Revised:  May 2005</oddHeader>
    <oddFooter>&amp;L&amp;8Date Printed:  &amp;D  &amp;T
&amp;Z&amp;F  &amp;A</oddFooter>
  </headerFooter>
  <rowBreaks count="1" manualBreakCount="1">
    <brk id="61" max="16383" man="1"/>
  </rowBreaks>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F0"/>
  </sheetPr>
  <dimension ref="A1:M114"/>
  <sheetViews>
    <sheetView showGridLines="0" tabSelected="1" topLeftCell="A52" zoomScaleNormal="100" workbookViewId="0">
      <selection activeCell="B59" sqref="B59:J59"/>
    </sheetView>
  </sheetViews>
  <sheetFormatPr defaultRowHeight="13.2"/>
  <cols>
    <col min="1" max="1" width="1.5546875" customWidth="1"/>
    <col min="3" max="3" width="13.109375" customWidth="1"/>
    <col min="4" max="4" width="18.5546875" customWidth="1"/>
    <col min="5" max="5" width="2.109375" customWidth="1"/>
    <col min="6" max="6" width="15.88671875" customWidth="1"/>
    <col min="7" max="7" width="2.109375" customWidth="1"/>
    <col min="8" max="8" width="15.6640625" customWidth="1"/>
    <col min="9" max="9" width="2.109375" customWidth="1"/>
    <col min="10" max="10" width="15.6640625" customWidth="1"/>
    <col min="11" max="11" width="1.109375" customWidth="1"/>
    <col min="12" max="12" width="11.88671875" customWidth="1"/>
    <col min="13" max="13" width="83.5546875" customWidth="1"/>
  </cols>
  <sheetData>
    <row r="1" spans="1:13" ht="13.8">
      <c r="B1" s="408" t="s">
        <v>215</v>
      </c>
      <c r="C1" s="69"/>
      <c r="D1" s="69"/>
      <c r="E1" s="69"/>
      <c r="F1" s="69"/>
      <c r="G1" s="69"/>
      <c r="H1" s="69"/>
      <c r="I1" s="69"/>
      <c r="J1" s="69"/>
    </row>
    <row r="2" spans="1:13" ht="13.8">
      <c r="B2" s="408" t="s">
        <v>278</v>
      </c>
      <c r="C2" s="69"/>
      <c r="D2" s="69"/>
      <c r="E2" s="69"/>
      <c r="F2" s="69"/>
      <c r="G2" s="69"/>
      <c r="H2" s="69"/>
      <c r="I2" s="69"/>
      <c r="J2" s="69"/>
    </row>
    <row r="3" spans="1:13">
      <c r="B3" s="69"/>
      <c r="C3" s="69"/>
      <c r="D3" s="69"/>
      <c r="E3" s="69"/>
      <c r="F3" s="69"/>
      <c r="G3" s="69"/>
      <c r="H3" s="69"/>
      <c r="I3" s="69"/>
      <c r="J3" s="69"/>
    </row>
    <row r="4" spans="1:13" ht="15" customHeight="1">
      <c r="A4" s="630" t="s">
        <v>0</v>
      </c>
      <c r="B4" s="630"/>
      <c r="C4" s="592" t="s">
        <v>267</v>
      </c>
      <c r="D4" s="592"/>
      <c r="E4" s="631"/>
      <c r="F4" s="394" t="s">
        <v>1</v>
      </c>
      <c r="G4" s="592" t="s">
        <v>241</v>
      </c>
      <c r="H4" s="592"/>
      <c r="I4" s="592"/>
      <c r="J4" s="592"/>
      <c r="K4" s="2"/>
    </row>
    <row r="5" spans="1:13">
      <c r="A5" s="632"/>
      <c r="B5" s="632"/>
      <c r="C5" s="3"/>
      <c r="D5" s="3"/>
      <c r="E5" s="3"/>
      <c r="F5" s="394" t="s">
        <v>2</v>
      </c>
      <c r="G5" s="633"/>
      <c r="H5" s="633"/>
      <c r="I5" s="633"/>
      <c r="J5" s="633"/>
      <c r="K5" s="2"/>
    </row>
    <row r="6" spans="1:13" ht="6.75" customHeight="1">
      <c r="A6" s="2"/>
      <c r="B6" s="2"/>
      <c r="C6" s="2"/>
      <c r="D6" s="2"/>
      <c r="E6" s="2"/>
      <c r="F6" s="2"/>
      <c r="G6" s="2"/>
      <c r="H6" s="2"/>
      <c r="I6" s="2"/>
      <c r="J6" s="2"/>
      <c r="K6" s="2"/>
    </row>
    <row r="7" spans="1:13" ht="15" customHeight="1">
      <c r="A7" s="693" t="s">
        <v>216</v>
      </c>
      <c r="B7" s="693"/>
      <c r="C7" s="693"/>
      <c r="D7" s="693"/>
      <c r="E7" s="693"/>
      <c r="F7" s="693"/>
      <c r="G7" s="693"/>
      <c r="H7" s="693"/>
      <c r="I7" s="693"/>
      <c r="J7" s="694"/>
      <c r="K7" s="395"/>
    </row>
    <row r="8" spans="1:13" ht="42.75" customHeight="1">
      <c r="A8" s="695" t="s">
        <v>217</v>
      </c>
      <c r="B8" s="696"/>
      <c r="C8" s="696"/>
      <c r="D8" s="696"/>
      <c r="E8" s="696"/>
      <c r="F8" s="696"/>
      <c r="G8" s="696"/>
      <c r="H8" s="696"/>
      <c r="I8" s="696"/>
      <c r="J8" s="697"/>
      <c r="K8" s="698"/>
      <c r="M8" s="409"/>
    </row>
    <row r="9" spans="1:13" ht="15.75" customHeight="1">
      <c r="A9" s="310"/>
      <c r="B9" s="683" t="s">
        <v>172</v>
      </c>
      <c r="C9" s="683"/>
      <c r="D9" s="684"/>
      <c r="E9" s="726" t="s">
        <v>295</v>
      </c>
      <c r="F9" s="727"/>
      <c r="G9" s="726"/>
      <c r="H9" s="727"/>
      <c r="I9" s="726"/>
      <c r="J9" s="727"/>
      <c r="K9" s="10"/>
    </row>
    <row r="10" spans="1:13">
      <c r="A10" s="411"/>
      <c r="B10" s="339" t="s">
        <v>9</v>
      </c>
      <c r="C10" s="339"/>
      <c r="D10" s="339"/>
      <c r="E10" s="703"/>
      <c r="F10" s="704"/>
      <c r="G10" s="703"/>
      <c r="H10" s="704"/>
      <c r="I10" s="703"/>
      <c r="J10" s="704"/>
      <c r="K10" s="10"/>
      <c r="M10" t="s">
        <v>242</v>
      </c>
    </row>
    <row r="11" spans="1:13" ht="15.75" customHeight="1" thickBot="1">
      <c r="A11" s="5"/>
      <c r="B11" s="412" t="s">
        <v>243</v>
      </c>
      <c r="C11" s="412"/>
      <c r="D11" s="412"/>
      <c r="E11" s="413"/>
      <c r="F11" s="545"/>
      <c r="G11" s="413"/>
      <c r="H11" s="545"/>
      <c r="I11" s="413"/>
      <c r="J11" s="545"/>
      <c r="K11" s="10"/>
      <c r="M11" s="416" t="s">
        <v>221</v>
      </c>
    </row>
    <row r="12" spans="1:13">
      <c r="A12" s="18"/>
      <c r="B12" s="685" t="s">
        <v>13</v>
      </c>
      <c r="C12" s="686"/>
      <c r="D12" s="686"/>
      <c r="E12" s="19"/>
      <c r="F12" s="20"/>
      <c r="G12" s="19"/>
      <c r="H12" s="20"/>
      <c r="I12" s="19"/>
      <c r="J12" s="20"/>
      <c r="K12" s="10"/>
    </row>
    <row r="13" spans="1:13">
      <c r="A13" s="18"/>
      <c r="B13" s="644" t="s">
        <v>174</v>
      </c>
      <c r="C13" s="644"/>
      <c r="D13" s="644"/>
      <c r="E13" s="23" t="s">
        <v>16</v>
      </c>
      <c r="F13" s="24"/>
      <c r="G13" s="23" t="s">
        <v>16</v>
      </c>
      <c r="H13" s="24"/>
      <c r="I13" s="23" t="s">
        <v>16</v>
      </c>
      <c r="J13" s="29"/>
      <c r="K13" s="10"/>
    </row>
    <row r="14" spans="1:13">
      <c r="A14" s="18"/>
      <c r="B14" s="644" t="s">
        <v>222</v>
      </c>
      <c r="C14" s="644"/>
      <c r="D14" s="644"/>
      <c r="E14" s="23" t="s">
        <v>16</v>
      </c>
      <c r="F14" s="24"/>
      <c r="G14" s="23" t="s">
        <v>16</v>
      </c>
      <c r="H14" s="24"/>
      <c r="I14" s="23" t="s">
        <v>16</v>
      </c>
      <c r="J14" s="29"/>
      <c r="K14" s="10"/>
    </row>
    <row r="15" spans="1:13" ht="6" customHeight="1">
      <c r="A15" s="18"/>
      <c r="B15" s="678"/>
      <c r="C15" s="671"/>
      <c r="D15" s="671"/>
      <c r="E15" s="28"/>
      <c r="F15" s="31"/>
      <c r="G15" s="417"/>
      <c r="H15" s="31"/>
      <c r="I15" s="417"/>
      <c r="J15" s="29"/>
      <c r="K15" s="10"/>
    </row>
    <row r="16" spans="1:13">
      <c r="A16" s="18"/>
      <c r="B16" s="678" t="s">
        <v>19</v>
      </c>
      <c r="C16" s="644"/>
      <c r="D16" s="644"/>
      <c r="E16" s="23"/>
      <c r="F16" s="24"/>
      <c r="G16" s="418"/>
      <c r="H16" s="24"/>
      <c r="I16" s="418"/>
      <c r="J16" s="24"/>
      <c r="K16" s="33"/>
    </row>
    <row r="17" spans="1:13">
      <c r="A17" s="18"/>
      <c r="B17" s="629" t="s">
        <v>20</v>
      </c>
      <c r="C17" s="629"/>
      <c r="D17" s="629"/>
      <c r="E17" s="23"/>
      <c r="F17" s="24"/>
      <c r="G17" s="418"/>
      <c r="H17" s="24"/>
      <c r="I17" s="418"/>
      <c r="J17" s="34"/>
      <c r="K17" s="33"/>
    </row>
    <row r="18" spans="1:13">
      <c r="A18" s="18"/>
      <c r="B18" s="629" t="s">
        <v>21</v>
      </c>
      <c r="C18" s="629"/>
      <c r="D18" s="629"/>
      <c r="E18" s="35"/>
      <c r="F18" s="34"/>
      <c r="G18" s="419"/>
      <c r="H18" s="34"/>
      <c r="I18" s="420"/>
      <c r="J18" s="34"/>
      <c r="K18" s="33"/>
    </row>
    <row r="19" spans="1:13">
      <c r="A19" s="18"/>
      <c r="B19" s="629" t="s">
        <v>223</v>
      </c>
      <c r="C19" s="629"/>
      <c r="D19" s="629"/>
      <c r="E19" s="35"/>
      <c r="F19" s="34"/>
      <c r="G19" s="419"/>
      <c r="H19" s="34"/>
      <c r="I19" s="420"/>
      <c r="J19" s="34"/>
      <c r="K19" s="33"/>
    </row>
    <row r="20" spans="1:13">
      <c r="A20" s="18"/>
      <c r="B20" s="629" t="s">
        <v>22</v>
      </c>
      <c r="C20" s="629"/>
      <c r="D20" s="629"/>
      <c r="E20" s="28"/>
      <c r="F20" s="34"/>
      <c r="G20" s="420"/>
      <c r="H20" s="34"/>
      <c r="I20" s="420"/>
      <c r="J20" s="34"/>
      <c r="K20" s="33"/>
    </row>
    <row r="21" spans="1:13">
      <c r="A21" s="18"/>
      <c r="B21" s="629" t="s">
        <v>23</v>
      </c>
      <c r="C21" s="629"/>
      <c r="D21" s="629"/>
      <c r="E21" s="28"/>
      <c r="F21" s="34"/>
      <c r="G21" s="420"/>
      <c r="H21" s="34"/>
      <c r="I21" s="420"/>
      <c r="J21" s="34"/>
      <c r="K21" s="33"/>
    </row>
    <row r="22" spans="1:13">
      <c r="A22" s="18"/>
      <c r="B22" s="629" t="s">
        <v>24</v>
      </c>
      <c r="C22" s="629"/>
      <c r="D22" s="629"/>
      <c r="E22" s="28"/>
      <c r="F22" s="34"/>
      <c r="G22" s="420"/>
      <c r="H22" s="34"/>
      <c r="I22" s="420"/>
      <c r="J22" s="34"/>
      <c r="K22" s="33"/>
    </row>
    <row r="23" spans="1:13">
      <c r="A23" s="18"/>
      <c r="B23" s="629" t="s">
        <v>26</v>
      </c>
      <c r="C23" s="629"/>
      <c r="D23" s="629"/>
      <c r="E23" s="28"/>
      <c r="F23" s="34"/>
      <c r="G23" s="420"/>
      <c r="H23" s="34"/>
      <c r="I23" s="420"/>
      <c r="J23" s="34"/>
      <c r="K23" s="33"/>
    </row>
    <row r="24" spans="1:13">
      <c r="A24" s="18"/>
      <c r="B24" s="629" t="s">
        <v>28</v>
      </c>
      <c r="C24" s="629"/>
      <c r="D24" s="629"/>
      <c r="E24" s="28"/>
      <c r="F24" s="34"/>
      <c r="G24" s="420"/>
      <c r="H24" s="34"/>
      <c r="I24" s="420"/>
      <c r="J24" s="34"/>
      <c r="K24" s="33"/>
    </row>
    <row r="25" spans="1:13">
      <c r="A25" s="18"/>
      <c r="B25" s="629" t="s">
        <v>29</v>
      </c>
      <c r="C25" s="629"/>
      <c r="D25" s="629"/>
      <c r="E25" s="28"/>
      <c r="F25" s="34"/>
      <c r="G25" s="420"/>
      <c r="H25" s="34"/>
      <c r="I25" s="420"/>
      <c r="J25" s="34"/>
      <c r="K25" s="33"/>
    </row>
    <row r="26" spans="1:13">
      <c r="A26" s="18"/>
      <c r="B26" s="617" t="s">
        <v>30</v>
      </c>
      <c r="C26" s="617"/>
      <c r="D26" s="617"/>
      <c r="E26" s="28"/>
      <c r="F26" s="34"/>
      <c r="G26" s="420"/>
      <c r="H26" s="34"/>
      <c r="I26" s="420"/>
      <c r="J26" s="34"/>
      <c r="K26" s="33"/>
    </row>
    <row r="27" spans="1:13">
      <c r="A27" s="18"/>
      <c r="B27" s="629" t="s">
        <v>31</v>
      </c>
      <c r="C27" s="629"/>
      <c r="D27" s="629"/>
      <c r="E27" s="28"/>
      <c r="F27" s="34"/>
      <c r="G27" s="420"/>
      <c r="H27" s="34"/>
      <c r="I27" s="420"/>
      <c r="J27" s="34"/>
      <c r="K27" s="33"/>
    </row>
    <row r="28" spans="1:13">
      <c r="A28" s="18"/>
      <c r="B28" s="629" t="s">
        <v>32</v>
      </c>
      <c r="C28" s="629"/>
      <c r="D28" s="629"/>
      <c r="E28" s="28"/>
      <c r="F28" s="34"/>
      <c r="G28" s="420"/>
      <c r="H28" s="34"/>
      <c r="I28" s="420"/>
      <c r="J28" s="34"/>
      <c r="K28" s="33"/>
    </row>
    <row r="29" spans="1:13">
      <c r="A29" s="18"/>
      <c r="B29" s="629" t="s">
        <v>33</v>
      </c>
      <c r="C29" s="629"/>
      <c r="D29" s="629"/>
      <c r="E29" s="28"/>
      <c r="F29" s="34"/>
      <c r="G29" s="420"/>
      <c r="H29" s="34"/>
      <c r="I29" s="420"/>
      <c r="J29" s="34"/>
      <c r="K29" s="33"/>
    </row>
    <row r="30" spans="1:13">
      <c r="A30" s="18"/>
      <c r="B30" s="624"/>
      <c r="C30" s="624"/>
      <c r="D30" s="624"/>
      <c r="E30" s="45"/>
      <c r="F30" s="34"/>
      <c r="G30" s="420"/>
      <c r="H30" s="34"/>
      <c r="I30" s="420"/>
      <c r="J30" s="34"/>
      <c r="K30" s="406"/>
      <c r="L30" s="60"/>
      <c r="M30" s="60"/>
    </row>
    <row r="31" spans="1:13">
      <c r="A31" s="18"/>
      <c r="B31" s="624"/>
      <c r="C31" s="624"/>
      <c r="D31" s="624"/>
      <c r="E31" s="45"/>
      <c r="F31" s="34"/>
      <c r="G31" s="420"/>
      <c r="H31" s="34"/>
      <c r="I31" s="420"/>
      <c r="J31" s="34"/>
      <c r="K31" s="406"/>
      <c r="L31" s="60"/>
      <c r="M31" s="60"/>
    </row>
    <row r="32" spans="1:13">
      <c r="A32" s="18"/>
      <c r="B32" s="624"/>
      <c r="C32" s="624"/>
      <c r="D32" s="624"/>
      <c r="E32" s="45"/>
      <c r="F32" s="48"/>
      <c r="G32" s="421"/>
      <c r="H32" s="48"/>
      <c r="I32" s="421"/>
      <c r="J32" s="48"/>
      <c r="K32" s="406"/>
      <c r="L32" s="60"/>
      <c r="M32" s="60"/>
    </row>
    <row r="33" spans="1:13" ht="12" customHeight="1">
      <c r="A33" s="18"/>
      <c r="B33" s="624"/>
      <c r="C33" s="624"/>
      <c r="D33" s="624"/>
      <c r="E33" s="45"/>
      <c r="F33" s="48"/>
      <c r="G33" s="421"/>
      <c r="H33" s="48"/>
      <c r="I33" s="421"/>
      <c r="J33" s="48"/>
      <c r="K33" s="406"/>
      <c r="L33" s="60"/>
      <c r="M33" s="60"/>
    </row>
    <row r="34" spans="1:13" ht="12" customHeight="1">
      <c r="A34" s="18"/>
      <c r="B34" s="675"/>
      <c r="C34" s="675"/>
      <c r="D34" s="675"/>
      <c r="E34" s="49"/>
      <c r="F34" s="50"/>
      <c r="G34" s="422"/>
      <c r="H34" s="50"/>
      <c r="I34" s="422"/>
      <c r="J34" s="50"/>
      <c r="K34" s="406"/>
      <c r="L34" s="60"/>
      <c r="M34" s="60"/>
    </row>
    <row r="35" spans="1:13" ht="13.8">
      <c r="A35" s="18"/>
      <c r="B35" s="676" t="s">
        <v>176</v>
      </c>
      <c r="C35" s="676"/>
      <c r="D35" s="676"/>
      <c r="E35" s="423" t="s">
        <v>16</v>
      </c>
      <c r="F35" s="51">
        <f>SUM(F17:F34)</f>
        <v>0</v>
      </c>
      <c r="G35" s="424" t="s">
        <v>16</v>
      </c>
      <c r="H35" s="51">
        <f>SUM(H17:H34)</f>
        <v>0</v>
      </c>
      <c r="I35" s="424" t="s">
        <v>16</v>
      </c>
      <c r="J35" s="51">
        <f>SUM(J17:J34)</f>
        <v>0</v>
      </c>
      <c r="K35" s="406"/>
      <c r="L35" s="60"/>
      <c r="M35" s="60"/>
    </row>
    <row r="36" spans="1:13">
      <c r="A36" s="18"/>
      <c r="B36" s="677" t="s">
        <v>35</v>
      </c>
      <c r="C36" s="624"/>
      <c r="D36" s="624"/>
      <c r="E36" s="425"/>
      <c r="F36" s="426"/>
      <c r="G36" s="427"/>
      <c r="H36" s="426"/>
      <c r="I36" s="427"/>
      <c r="J36" s="426"/>
      <c r="K36" s="406"/>
      <c r="L36" s="60"/>
      <c r="M36" s="60"/>
    </row>
    <row r="37" spans="1:13">
      <c r="A37" s="18"/>
      <c r="B37" s="624" t="s">
        <v>36</v>
      </c>
      <c r="C37" s="624"/>
      <c r="D37" s="624"/>
      <c r="E37" s="425"/>
      <c r="F37" s="24"/>
      <c r="G37" s="428"/>
      <c r="H37" s="24"/>
      <c r="I37" s="428"/>
      <c r="J37" s="24"/>
      <c r="K37" s="406"/>
      <c r="L37" s="60"/>
      <c r="M37" s="429" t="s">
        <v>41</v>
      </c>
    </row>
    <row r="38" spans="1:13">
      <c r="A38" s="18"/>
      <c r="B38" s="624" t="s">
        <v>26</v>
      </c>
      <c r="C38" s="624"/>
      <c r="D38" s="624"/>
      <c r="E38" s="45"/>
      <c r="F38" s="34"/>
      <c r="G38" s="420"/>
      <c r="H38" s="34"/>
      <c r="I38" s="420"/>
      <c r="J38" s="34"/>
      <c r="K38" s="406"/>
      <c r="L38" s="60"/>
      <c r="M38" s="60"/>
    </row>
    <row r="39" spans="1:13">
      <c r="A39" s="18"/>
      <c r="B39" s="624" t="s">
        <v>38</v>
      </c>
      <c r="C39" s="624"/>
      <c r="D39" s="624"/>
      <c r="E39" s="45"/>
      <c r="F39" s="34"/>
      <c r="G39" s="420"/>
      <c r="H39" s="34"/>
      <c r="I39" s="420"/>
      <c r="J39" s="34"/>
      <c r="K39" s="406"/>
      <c r="L39" s="60"/>
      <c r="M39" s="60"/>
    </row>
    <row r="40" spans="1:13">
      <c r="A40" s="18"/>
      <c r="B40" s="629" t="s">
        <v>39</v>
      </c>
      <c r="C40" s="629"/>
      <c r="D40" s="670"/>
      <c r="E40" s="45"/>
      <c r="F40" s="34"/>
      <c r="G40" s="420"/>
      <c r="H40" s="34"/>
      <c r="I40" s="420"/>
      <c r="J40" s="34"/>
      <c r="K40" s="406"/>
      <c r="L40" s="60"/>
      <c r="M40" s="60"/>
    </row>
    <row r="41" spans="1:13">
      <c r="A41" s="18"/>
      <c r="B41" s="629" t="s">
        <v>177</v>
      </c>
      <c r="C41" s="629"/>
      <c r="D41" s="670"/>
      <c r="E41" s="45"/>
      <c r="F41" s="34"/>
      <c r="G41" s="420"/>
      <c r="H41" s="34"/>
      <c r="I41" s="420"/>
      <c r="J41" s="34"/>
      <c r="K41" s="406"/>
      <c r="L41" s="60"/>
      <c r="M41" s="60"/>
    </row>
    <row r="42" spans="1:13">
      <c r="A42" s="18"/>
      <c r="B42" s="629" t="s">
        <v>42</v>
      </c>
      <c r="C42" s="629"/>
      <c r="D42" s="670"/>
      <c r="E42" s="45"/>
      <c r="F42" s="34"/>
      <c r="G42" s="421"/>
      <c r="H42" s="34"/>
      <c r="I42" s="421"/>
      <c r="J42" s="34"/>
      <c r="K42" s="406"/>
      <c r="L42" s="60"/>
      <c r="M42" s="60"/>
    </row>
    <row r="43" spans="1:13">
      <c r="A43" s="18"/>
      <c r="B43" s="629" t="s">
        <v>43</v>
      </c>
      <c r="C43" s="629"/>
      <c r="D43" s="670"/>
      <c r="E43" s="45"/>
      <c r="F43" s="34"/>
      <c r="G43" s="421"/>
      <c r="H43" s="34"/>
      <c r="I43" s="421"/>
      <c r="J43" s="34"/>
      <c r="K43" s="406"/>
      <c r="L43" s="60"/>
      <c r="M43" s="60"/>
    </row>
    <row r="44" spans="1:13">
      <c r="A44" s="18"/>
      <c r="B44" s="629" t="s">
        <v>44</v>
      </c>
      <c r="C44" s="629"/>
      <c r="D44" s="670"/>
      <c r="E44" s="47"/>
      <c r="F44" s="48"/>
      <c r="G44" s="421"/>
      <c r="H44" s="48"/>
      <c r="I44" s="421"/>
      <c r="J44" s="48"/>
      <c r="K44" s="406"/>
      <c r="L44" s="60"/>
      <c r="M44" s="60"/>
    </row>
    <row r="45" spans="1:13">
      <c r="A45" s="18"/>
      <c r="B45" s="629" t="s">
        <v>45</v>
      </c>
      <c r="C45" s="629"/>
      <c r="D45" s="670"/>
      <c r="E45" s="47"/>
      <c r="F45" s="48"/>
      <c r="G45" s="421"/>
      <c r="H45" s="48"/>
      <c r="I45" s="421"/>
      <c r="J45" s="48"/>
      <c r="K45" s="406"/>
      <c r="L45" s="60"/>
      <c r="M45" s="60"/>
    </row>
    <row r="46" spans="1:13">
      <c r="A46" s="18"/>
      <c r="B46" s="629" t="s">
        <v>46</v>
      </c>
      <c r="C46" s="629"/>
      <c r="D46" s="670"/>
      <c r="E46" s="47"/>
      <c r="F46" s="48"/>
      <c r="G46" s="421"/>
      <c r="H46" s="48"/>
      <c r="I46" s="421"/>
      <c r="J46" s="48"/>
      <c r="K46" s="406"/>
      <c r="L46" s="60"/>
      <c r="M46" s="60"/>
    </row>
    <row r="47" spans="1:13">
      <c r="A47" s="18"/>
      <c r="B47" s="629" t="s">
        <v>47</v>
      </c>
      <c r="C47" s="671"/>
      <c r="D47" s="672"/>
      <c r="E47" s="47"/>
      <c r="F47" s="48"/>
      <c r="G47" s="421"/>
      <c r="H47" s="48"/>
      <c r="I47" s="421"/>
      <c r="J47" s="48"/>
      <c r="K47" s="406"/>
      <c r="L47" s="60"/>
      <c r="M47" s="60"/>
    </row>
    <row r="48" spans="1:13" ht="12" customHeight="1">
      <c r="A48" s="18"/>
      <c r="B48" s="393" t="s">
        <v>48</v>
      </c>
      <c r="C48" s="393"/>
      <c r="D48" s="393"/>
      <c r="E48" s="45"/>
      <c r="F48" s="48"/>
      <c r="G48" s="421"/>
      <c r="H48" s="48"/>
      <c r="I48" s="421"/>
      <c r="J48" s="48"/>
      <c r="K48" s="406"/>
      <c r="L48" s="60"/>
      <c r="M48" s="60"/>
    </row>
    <row r="49" spans="1:13" ht="12" customHeight="1">
      <c r="A49" s="18"/>
      <c r="B49" s="624"/>
      <c r="C49" s="624"/>
      <c r="D49" s="624"/>
      <c r="E49" s="45"/>
      <c r="F49" s="48"/>
      <c r="G49" s="421"/>
      <c r="H49" s="48"/>
      <c r="I49" s="421"/>
      <c r="J49" s="48"/>
      <c r="K49" s="406"/>
      <c r="L49" s="60"/>
      <c r="M49" s="60"/>
    </row>
    <row r="50" spans="1:13" ht="12" customHeight="1">
      <c r="A50" s="18"/>
      <c r="B50" s="624"/>
      <c r="C50" s="624"/>
      <c r="D50" s="624"/>
      <c r="E50" s="45"/>
      <c r="F50" s="48"/>
      <c r="G50" s="421"/>
      <c r="H50" s="48"/>
      <c r="I50" s="421"/>
      <c r="J50" s="48"/>
      <c r="K50" s="406"/>
      <c r="L50" s="60"/>
      <c r="M50" s="60"/>
    </row>
    <row r="51" spans="1:13" ht="12" customHeight="1">
      <c r="A51" s="18"/>
      <c r="B51" s="624"/>
      <c r="C51" s="624"/>
      <c r="D51" s="624"/>
      <c r="E51" s="45"/>
      <c r="F51" s="48"/>
      <c r="G51" s="421"/>
      <c r="H51" s="48"/>
      <c r="I51" s="421"/>
      <c r="J51" s="48"/>
      <c r="K51" s="406"/>
      <c r="L51" s="60"/>
      <c r="M51" s="60"/>
    </row>
    <row r="52" spans="1:13" ht="12" customHeight="1">
      <c r="A52" s="18"/>
      <c r="B52" s="624"/>
      <c r="C52" s="624"/>
      <c r="D52" s="624"/>
      <c r="E52" s="45"/>
      <c r="F52" s="48"/>
      <c r="G52" s="421"/>
      <c r="H52" s="48"/>
      <c r="I52" s="421"/>
      <c r="J52" s="48"/>
      <c r="K52" s="406"/>
      <c r="L52" s="60"/>
      <c r="M52" s="60"/>
    </row>
    <row r="53" spans="1:13" ht="13.8">
      <c r="A53" s="18"/>
      <c r="B53" s="705" t="s">
        <v>49</v>
      </c>
      <c r="C53" s="705"/>
      <c r="D53" s="705"/>
      <c r="E53" s="430" t="s">
        <v>16</v>
      </c>
      <c r="F53" s="48">
        <f>SUM(F37:F52)</f>
        <v>0</v>
      </c>
      <c r="G53" s="431" t="s">
        <v>16</v>
      </c>
      <c r="H53" s="48">
        <f>SUM(H37:H52)</f>
        <v>0</v>
      </c>
      <c r="I53" s="421" t="s">
        <v>16</v>
      </c>
      <c r="J53" s="48">
        <f>SUM(J37:J52)</f>
        <v>0</v>
      </c>
      <c r="K53" s="406"/>
      <c r="L53" s="60"/>
      <c r="M53" s="60"/>
    </row>
    <row r="54" spans="1:13" ht="13.8">
      <c r="A54" s="18"/>
      <c r="B54" s="706" t="s">
        <v>50</v>
      </c>
      <c r="C54" s="706"/>
      <c r="D54" s="706"/>
      <c r="E54" s="432" t="s">
        <v>16</v>
      </c>
      <c r="F54" s="34">
        <f>+F35+F53</f>
        <v>0</v>
      </c>
      <c r="G54" s="433" t="s">
        <v>16</v>
      </c>
      <c r="H54" s="34">
        <f>+H35+H53</f>
        <v>0</v>
      </c>
      <c r="I54" s="433" t="s">
        <v>16</v>
      </c>
      <c r="J54" s="34">
        <f>+J35+J53</f>
        <v>0</v>
      </c>
      <c r="K54" s="33"/>
    </row>
    <row r="55" spans="1:13" ht="13.8">
      <c r="A55" s="18"/>
      <c r="B55" s="52" t="s">
        <v>178</v>
      </c>
      <c r="C55" s="52"/>
      <c r="D55" s="52"/>
      <c r="E55" s="432" t="s">
        <v>16</v>
      </c>
      <c r="F55" s="34">
        <f>+F13+F54</f>
        <v>0</v>
      </c>
      <c r="G55" s="433" t="s">
        <v>16</v>
      </c>
      <c r="H55" s="34">
        <f>+H13+H54</f>
        <v>0</v>
      </c>
      <c r="I55" s="433" t="s">
        <v>16</v>
      </c>
      <c r="J55" s="34">
        <f>+J13+J54</f>
        <v>0</v>
      </c>
      <c r="K55" s="33"/>
    </row>
    <row r="56" spans="1:13" ht="13.8">
      <c r="A56" s="53"/>
      <c r="B56" s="54" t="s">
        <v>179</v>
      </c>
      <c r="C56" s="54"/>
      <c r="D56" s="55"/>
      <c r="E56" s="434" t="s">
        <v>16</v>
      </c>
      <c r="F56" s="57">
        <f>+F14+F54</f>
        <v>0</v>
      </c>
      <c r="G56" s="435" t="s">
        <v>16</v>
      </c>
      <c r="H56" s="57">
        <f>+H14+H54</f>
        <v>0</v>
      </c>
      <c r="I56" s="435" t="s">
        <v>16</v>
      </c>
      <c r="J56" s="57">
        <f>+J14+J54</f>
        <v>0</v>
      </c>
      <c r="K56" s="59"/>
      <c r="L56" s="60"/>
      <c r="M56" s="44"/>
    </row>
    <row r="57" spans="1:13" ht="6.75" customHeight="1">
      <c r="A57" s="411"/>
      <c r="B57" s="340"/>
      <c r="C57" s="340"/>
      <c r="D57" s="340"/>
      <c r="E57" s="436"/>
      <c r="F57" s="437"/>
      <c r="G57" s="438"/>
      <c r="H57" s="437"/>
      <c r="I57" s="439"/>
      <c r="J57" s="437"/>
      <c r="K57" s="440"/>
      <c r="L57" s="60"/>
      <c r="M57" s="44"/>
    </row>
    <row r="58" spans="1:13" ht="24.75" customHeight="1">
      <c r="A58" s="18"/>
      <c r="B58" s="658" t="s">
        <v>298</v>
      </c>
      <c r="C58" s="659"/>
      <c r="D58" s="659"/>
      <c r="E58" s="659"/>
      <c r="F58" s="659"/>
      <c r="G58" s="659"/>
      <c r="H58" s="659"/>
      <c r="I58" s="659"/>
      <c r="J58" s="659"/>
      <c r="K58" s="33"/>
      <c r="L58" s="60"/>
      <c r="M58" s="44"/>
    </row>
    <row r="59" spans="1:13" ht="12.75" customHeight="1">
      <c r="A59" s="18"/>
      <c r="B59" s="658" t="s">
        <v>294</v>
      </c>
      <c r="C59" s="659"/>
      <c r="D59" s="659"/>
      <c r="E59" s="659"/>
      <c r="F59" s="659"/>
      <c r="G59" s="659"/>
      <c r="H59" s="659"/>
      <c r="I59" s="659"/>
      <c r="J59" s="659"/>
      <c r="K59" s="33"/>
      <c r="L59" s="60"/>
      <c r="M59" s="44"/>
    </row>
    <row r="60" spans="1:13">
      <c r="A60" s="613" t="s">
        <v>53</v>
      </c>
      <c r="B60" s="614"/>
      <c r="C60" s="614"/>
      <c r="D60" s="614"/>
      <c r="E60" s="614"/>
      <c r="F60" s="614"/>
      <c r="G60" s="614"/>
      <c r="H60" s="614"/>
      <c r="I60" s="614"/>
      <c r="J60" s="614"/>
      <c r="K60" s="63"/>
      <c r="L60" s="60"/>
      <c r="M60" s="44"/>
    </row>
    <row r="61" spans="1:13" ht="9" customHeight="1">
      <c r="A61" s="53"/>
      <c r="B61" s="593"/>
      <c r="C61" s="615"/>
      <c r="D61" s="615"/>
      <c r="E61" s="615"/>
      <c r="F61" s="615"/>
      <c r="G61" s="615"/>
      <c r="H61" s="615"/>
      <c r="I61" s="615"/>
      <c r="J61" s="615"/>
      <c r="K61" s="64"/>
      <c r="L61" s="60"/>
      <c r="M61" s="44"/>
    </row>
    <row r="62" spans="1:13">
      <c r="A62" s="62"/>
      <c r="B62" s="62"/>
      <c r="C62" s="62"/>
      <c r="D62" s="62"/>
      <c r="E62" s="65"/>
      <c r="F62" s="66"/>
      <c r="G62" s="441"/>
      <c r="H62" s="66"/>
      <c r="I62" s="442"/>
      <c r="J62" s="66"/>
      <c r="K62" s="62"/>
      <c r="L62" s="67"/>
      <c r="M62" s="44"/>
    </row>
    <row r="63" spans="1:13">
      <c r="A63" s="62"/>
      <c r="B63" s="62"/>
      <c r="C63" s="62"/>
      <c r="D63" s="62"/>
      <c r="E63" s="65"/>
      <c r="F63" s="66"/>
      <c r="G63" s="441"/>
      <c r="H63" s="66"/>
      <c r="I63" s="442"/>
      <c r="J63" s="66"/>
      <c r="K63" s="62"/>
      <c r="L63" s="67"/>
      <c r="M63" s="44"/>
    </row>
    <row r="64" spans="1:13" ht="21.75" customHeight="1">
      <c r="A64" s="3"/>
      <c r="B64" s="2"/>
      <c r="C64" s="2"/>
      <c r="D64" s="2"/>
      <c r="E64" s="2"/>
      <c r="F64" s="73" t="s">
        <v>0</v>
      </c>
      <c r="G64" s="662" t="str">
        <f>C4</f>
        <v>University of East Western</v>
      </c>
      <c r="H64" s="662"/>
      <c r="I64" s="663"/>
      <c r="J64" s="663"/>
    </row>
    <row r="65" spans="1:13" ht="14.25" customHeight="1">
      <c r="A65" s="2"/>
      <c r="B65" s="2"/>
      <c r="C65" s="2"/>
      <c r="D65" s="2"/>
      <c r="E65" s="2"/>
      <c r="F65" s="2"/>
      <c r="G65" s="2"/>
      <c r="H65" s="2"/>
      <c r="I65" s="2"/>
    </row>
    <row r="66" spans="1:13" ht="16.5" customHeight="1">
      <c r="A66" s="664" t="s">
        <v>225</v>
      </c>
      <c r="B66" s="665"/>
      <c r="C66" s="665"/>
      <c r="D66" s="665"/>
      <c r="E66" s="665"/>
      <c r="F66" s="665"/>
      <c r="G66" s="665"/>
      <c r="H66" s="665"/>
      <c r="I66" s="665"/>
      <c r="J66" s="666"/>
    </row>
    <row r="67" spans="1:13" ht="6" customHeight="1">
      <c r="A67" s="327"/>
      <c r="B67" s="328"/>
      <c r="C67" s="328"/>
      <c r="D67" s="328"/>
      <c r="E67" s="328"/>
      <c r="F67" s="328"/>
      <c r="G67" s="328"/>
      <c r="H67" s="328"/>
      <c r="I67" s="328"/>
      <c r="J67" s="131"/>
    </row>
    <row r="68" spans="1:13" ht="15.6">
      <c r="A68" s="101"/>
      <c r="B68" s="601" t="s">
        <v>182</v>
      </c>
      <c r="C68" s="667"/>
      <c r="D68" s="667"/>
      <c r="E68" s="667"/>
      <c r="F68" s="667"/>
      <c r="G68" s="667"/>
      <c r="H68" s="667"/>
      <c r="I68" s="709"/>
      <c r="J68" s="666"/>
    </row>
    <row r="69" spans="1:13" ht="17.25" customHeight="1">
      <c r="A69" s="18"/>
      <c r="B69" s="443" t="s">
        <v>226</v>
      </c>
      <c r="C69" s="77"/>
      <c r="D69" s="77"/>
      <c r="E69" s="77"/>
      <c r="F69" s="77"/>
      <c r="G69" s="77"/>
      <c r="H69" s="77"/>
      <c r="I69" s="77"/>
      <c r="J69" s="329"/>
    </row>
    <row r="70" spans="1:13">
      <c r="A70" s="18"/>
      <c r="B70" s="62"/>
      <c r="C70" s="62"/>
      <c r="D70" s="62"/>
      <c r="E70" s="710"/>
      <c r="F70" s="711"/>
      <c r="G70" s="710"/>
      <c r="H70" s="711"/>
      <c r="I70" s="710"/>
      <c r="J70" s="712"/>
    </row>
    <row r="71" spans="1:13" ht="15.6">
      <c r="A71" s="18"/>
      <c r="B71" s="62"/>
      <c r="C71" s="444" t="s">
        <v>227</v>
      </c>
      <c r="D71" s="445"/>
      <c r="E71" s="703" t="str">
        <f>E9</f>
        <v>Physical Therapy</v>
      </c>
      <c r="F71" s="704"/>
      <c r="G71" s="703">
        <f>G9</f>
        <v>0</v>
      </c>
      <c r="H71" s="704"/>
      <c r="I71" s="703">
        <f>I9</f>
        <v>0</v>
      </c>
      <c r="J71" s="713"/>
    </row>
    <row r="72" spans="1:13" ht="16.5" customHeight="1">
      <c r="A72" s="18"/>
      <c r="B72" s="6"/>
      <c r="C72" s="446" t="s">
        <v>184</v>
      </c>
      <c r="D72" s="339"/>
      <c r="E72" s="447" t="s">
        <v>16</v>
      </c>
      <c r="F72" s="448">
        <v>250</v>
      </c>
      <c r="G72" s="449"/>
      <c r="H72" s="450"/>
      <c r="I72" s="451"/>
      <c r="J72" s="452"/>
    </row>
    <row r="73" spans="1:13" ht="12.75" customHeight="1">
      <c r="A73" s="53"/>
      <c r="B73" s="128"/>
      <c r="C73" s="128"/>
      <c r="D73" s="128"/>
      <c r="E73" s="128"/>
      <c r="F73" s="128"/>
      <c r="G73" s="128"/>
      <c r="H73" s="128"/>
      <c r="I73" s="128"/>
      <c r="J73" s="64"/>
    </row>
    <row r="74" spans="1:13" ht="12.75" customHeight="1">
      <c r="A74" s="2"/>
      <c r="B74" s="2"/>
      <c r="C74" s="2"/>
      <c r="D74" s="2"/>
      <c r="E74" s="2"/>
      <c r="F74" s="2"/>
      <c r="G74" s="2"/>
      <c r="H74" s="2"/>
      <c r="I74" s="2"/>
    </row>
    <row r="75" spans="1:13" ht="12.75" customHeight="1">
      <c r="A75" s="2"/>
      <c r="B75" s="2"/>
      <c r="C75" s="2"/>
      <c r="D75" s="2"/>
      <c r="E75" s="2"/>
      <c r="F75" s="2"/>
      <c r="G75" s="2"/>
      <c r="H75" s="2"/>
      <c r="I75" s="2"/>
    </row>
    <row r="76" spans="1:13" ht="12.75" customHeight="1">
      <c r="A76" s="2"/>
      <c r="B76" s="2"/>
      <c r="C76" s="2"/>
      <c r="D76" s="2"/>
      <c r="E76" s="2"/>
      <c r="F76" s="2"/>
      <c r="G76" s="2"/>
      <c r="H76" s="2"/>
      <c r="I76" s="2"/>
      <c r="M76" s="2"/>
    </row>
    <row r="77" spans="1:13" ht="16.5" customHeight="1">
      <c r="A77" s="101"/>
      <c r="B77" s="665" t="s">
        <v>244</v>
      </c>
      <c r="C77" s="668"/>
      <c r="D77" s="668"/>
      <c r="E77" s="667"/>
      <c r="F77" s="667"/>
      <c r="G77" s="667"/>
      <c r="H77" s="667"/>
      <c r="I77" s="614"/>
      <c r="J77" s="669"/>
    </row>
    <row r="78" spans="1:13" ht="16.5" customHeight="1">
      <c r="A78" s="411"/>
      <c r="B78" s="453"/>
      <c r="C78" s="444" t="s">
        <v>227</v>
      </c>
      <c r="D78" s="445"/>
      <c r="E78" s="454"/>
      <c r="F78" s="455" t="str">
        <f>E9</f>
        <v>Physical Therapy</v>
      </c>
      <c r="G78" s="456"/>
      <c r="H78" s="455">
        <f>G9</f>
        <v>0</v>
      </c>
      <c r="I78" s="456"/>
      <c r="J78" s="457">
        <f>I9</f>
        <v>0</v>
      </c>
      <c r="L78" s="583"/>
      <c r="M78" s="561" t="s">
        <v>256</v>
      </c>
    </row>
    <row r="79" spans="1:13" ht="12.75" customHeight="1">
      <c r="A79" s="18"/>
      <c r="B79" s="645" t="s">
        <v>244</v>
      </c>
      <c r="C79" s="646"/>
      <c r="D79" s="647"/>
      <c r="E79" s="458"/>
      <c r="F79" s="459"/>
      <c r="G79" s="460"/>
      <c r="H79" s="460"/>
      <c r="I79" s="458"/>
      <c r="J79" s="461"/>
      <c r="L79" s="579">
        <f>'Professional - 1'!L81</f>
        <v>12125</v>
      </c>
      <c r="M79" s="546" t="s">
        <v>270</v>
      </c>
    </row>
    <row r="80" spans="1:13">
      <c r="A80" s="18"/>
      <c r="B80" s="724" t="s">
        <v>187</v>
      </c>
      <c r="C80" s="725"/>
      <c r="D80" s="725"/>
      <c r="E80" s="23" t="s">
        <v>16</v>
      </c>
      <c r="F80" s="462">
        <v>12125</v>
      </c>
      <c r="G80" s="547"/>
      <c r="H80" s="462">
        <v>0</v>
      </c>
      <c r="I80" s="23"/>
      <c r="J80" s="462">
        <v>0</v>
      </c>
      <c r="L80" s="580">
        <f>SUM(F80:J80)</f>
        <v>12125</v>
      </c>
      <c r="M80" s="567" t="s">
        <v>247</v>
      </c>
    </row>
    <row r="81" spans="1:13">
      <c r="A81" s="18"/>
      <c r="B81" s="6" t="s">
        <v>83</v>
      </c>
      <c r="C81" s="334"/>
      <c r="D81" s="334"/>
      <c r="E81" s="463"/>
      <c r="F81" s="464"/>
      <c r="G81" s="65"/>
      <c r="H81" s="464"/>
      <c r="I81" s="463"/>
      <c r="J81" s="464"/>
      <c r="L81" s="580">
        <f>+L79-L80</f>
        <v>0</v>
      </c>
      <c r="M81" s="548" t="s">
        <v>251</v>
      </c>
    </row>
    <row r="82" spans="1:13">
      <c r="A82" s="18"/>
      <c r="B82" s="6" t="s">
        <v>84</v>
      </c>
      <c r="C82" s="334"/>
      <c r="D82" s="334"/>
      <c r="E82" s="463"/>
      <c r="F82" s="465"/>
      <c r="G82" s="65"/>
      <c r="H82" s="465"/>
      <c r="I82" s="463"/>
      <c r="J82" s="465"/>
      <c r="L82" s="549"/>
      <c r="M82" s="61"/>
    </row>
    <row r="83" spans="1:13">
      <c r="A83" s="18"/>
      <c r="B83" s="6" t="s">
        <v>86</v>
      </c>
      <c r="C83" s="334"/>
      <c r="D83" s="334"/>
      <c r="E83" s="463"/>
      <c r="F83" s="465"/>
      <c r="G83" s="65"/>
      <c r="H83" s="465"/>
      <c r="I83" s="463"/>
      <c r="J83" s="465"/>
      <c r="L83" s="2"/>
    </row>
    <row r="84" spans="1:13" ht="27.75" customHeight="1">
      <c r="A84" s="18"/>
      <c r="B84" s="650" t="s">
        <v>188</v>
      </c>
      <c r="C84" s="714"/>
      <c r="D84" s="715"/>
      <c r="E84" s="463"/>
      <c r="F84" s="465"/>
      <c r="G84" s="65"/>
      <c r="H84" s="465"/>
      <c r="I84" s="463"/>
      <c r="J84" s="465"/>
      <c r="L84" s="581"/>
      <c r="M84" s="566" t="s">
        <v>257</v>
      </c>
    </row>
    <row r="85" spans="1:13" ht="12.75" customHeight="1">
      <c r="A85" s="18"/>
      <c r="B85" s="339" t="s">
        <v>81</v>
      </c>
      <c r="C85" s="340"/>
      <c r="D85" s="340"/>
      <c r="E85" s="550" t="s">
        <v>16</v>
      </c>
      <c r="F85" s="466">
        <f>+F80-F82-F83-F84</f>
        <v>12125</v>
      </c>
      <c r="G85" s="467" t="s">
        <v>16</v>
      </c>
      <c r="H85" s="466">
        <f>+H80-H82-H83-H84</f>
        <v>0</v>
      </c>
      <c r="I85" s="468" t="s">
        <v>16</v>
      </c>
      <c r="J85" s="466">
        <f>+J80-J82-J83-J84</f>
        <v>0</v>
      </c>
      <c r="L85" s="582">
        <f>'Professional - 1'!L88</f>
        <v>67</v>
      </c>
      <c r="M85" s="578" t="s">
        <v>271</v>
      </c>
    </row>
    <row r="86" spans="1:13">
      <c r="A86" s="18"/>
      <c r="B86" s="311" t="s">
        <v>275</v>
      </c>
      <c r="C86" s="128"/>
      <c r="D86" s="128"/>
      <c r="E86" s="551"/>
      <c r="F86" s="469">
        <v>67</v>
      </c>
      <c r="G86" s="470"/>
      <c r="H86" s="469">
        <v>0</v>
      </c>
      <c r="I86" s="471"/>
      <c r="J86" s="469">
        <v>0</v>
      </c>
      <c r="L86" s="552">
        <f>F86+H86+J86</f>
        <v>67</v>
      </c>
      <c r="M86" s="567" t="s">
        <v>248</v>
      </c>
    </row>
    <row r="87" spans="1:13" ht="12.75" customHeight="1">
      <c r="A87" s="18"/>
      <c r="B87" s="62"/>
      <c r="C87" s="62"/>
      <c r="D87" s="62"/>
      <c r="E87" s="472"/>
      <c r="F87" s="473"/>
      <c r="G87" s="474"/>
      <c r="H87" s="474"/>
      <c r="I87" s="475"/>
      <c r="J87" s="476"/>
      <c r="L87" s="552">
        <f>+L85-L86</f>
        <v>0</v>
      </c>
      <c r="M87" s="562" t="s">
        <v>249</v>
      </c>
    </row>
    <row r="88" spans="1:13" ht="13.8" thickBot="1">
      <c r="A88" s="18"/>
      <c r="B88" s="343" t="s">
        <v>189</v>
      </c>
      <c r="C88" s="344"/>
      <c r="D88" s="344"/>
      <c r="E88" s="553" t="s">
        <v>16</v>
      </c>
      <c r="F88" s="477">
        <f>+F85/F86</f>
        <v>180.97014925373134</v>
      </c>
      <c r="G88" s="478" t="s">
        <v>16</v>
      </c>
      <c r="H88" s="555" t="e">
        <f>+H85/H86</f>
        <v>#DIV/0!</v>
      </c>
      <c r="I88" s="554" t="s">
        <v>16</v>
      </c>
      <c r="J88" s="477" t="e">
        <f>+J85/J86</f>
        <v>#DIV/0!</v>
      </c>
      <c r="L88" s="411"/>
      <c r="M88" s="440"/>
    </row>
    <row r="89" spans="1:13" ht="7.5" customHeight="1" thickTop="1">
      <c r="A89" s="53"/>
      <c r="B89" s="128"/>
      <c r="C89" s="128"/>
      <c r="D89" s="128"/>
      <c r="E89" s="128"/>
      <c r="F89" s="128"/>
      <c r="G89" s="128"/>
      <c r="H89" s="311"/>
      <c r="I89" s="128"/>
      <c r="J89" s="347"/>
    </row>
    <row r="92" spans="1:13" ht="9" customHeight="1"/>
    <row r="93" spans="1:13" ht="18.75" customHeight="1">
      <c r="A93" s="101"/>
      <c r="B93" s="652" t="s">
        <v>282</v>
      </c>
      <c r="C93" s="653"/>
      <c r="D93" s="653"/>
      <c r="E93" s="653"/>
      <c r="F93" s="654"/>
      <c r="G93" s="654"/>
      <c r="H93" s="654"/>
      <c r="I93" s="654"/>
      <c r="J93" s="654"/>
      <c r="K93" s="63"/>
    </row>
    <row r="94" spans="1:13" ht="18.75" customHeight="1">
      <c r="A94" s="18"/>
      <c r="B94" s="588" t="s">
        <v>229</v>
      </c>
      <c r="C94" s="655"/>
      <c r="D94" s="655"/>
      <c r="E94" s="655"/>
      <c r="F94" s="622"/>
      <c r="G94" s="622"/>
      <c r="H94" s="622"/>
      <c r="I94" s="622"/>
      <c r="J94" s="622"/>
      <c r="K94" s="33"/>
    </row>
    <row r="95" spans="1:13" ht="8.25" customHeight="1">
      <c r="A95" s="53"/>
      <c r="B95" s="128"/>
      <c r="C95" s="128"/>
      <c r="D95" s="128"/>
      <c r="E95" s="128"/>
      <c r="F95" s="128"/>
      <c r="G95" s="128"/>
      <c r="H95" s="128"/>
      <c r="I95" s="128"/>
      <c r="J95" s="128"/>
      <c r="K95" s="64"/>
    </row>
    <row r="96" spans="1:13" ht="15.6">
      <c r="A96" s="101"/>
      <c r="B96" s="480"/>
      <c r="C96" s="102"/>
      <c r="D96" s="481"/>
      <c r="E96" s="716" t="s">
        <v>218</v>
      </c>
      <c r="F96" s="717"/>
      <c r="G96" s="716" t="s">
        <v>218</v>
      </c>
      <c r="H96" s="717"/>
      <c r="I96" s="716" t="s">
        <v>218</v>
      </c>
      <c r="J96" s="717"/>
      <c r="K96" s="63"/>
    </row>
    <row r="97" spans="1:11" ht="13.8" thickBot="1">
      <c r="A97" s="18"/>
      <c r="B97" s="14" t="s">
        <v>97</v>
      </c>
      <c r="C97" s="482"/>
      <c r="D97" s="483"/>
      <c r="E97" s="720" t="str">
        <f>E9</f>
        <v>Physical Therapy</v>
      </c>
      <c r="F97" s="721"/>
      <c r="G97" s="720">
        <f>G9</f>
        <v>0</v>
      </c>
      <c r="H97" s="721"/>
      <c r="I97" s="720">
        <f>I9</f>
        <v>0</v>
      </c>
      <c r="J97" s="721"/>
      <c r="K97" s="33"/>
    </row>
    <row r="98" spans="1:11">
      <c r="A98" s="18"/>
      <c r="B98" s="641" t="s">
        <v>98</v>
      </c>
      <c r="C98" s="642"/>
      <c r="D98" s="722"/>
      <c r="E98" s="484" t="s">
        <v>16</v>
      </c>
      <c r="F98" s="485">
        <f>F13</f>
        <v>0</v>
      </c>
      <c r="G98" s="486" t="s">
        <v>16</v>
      </c>
      <c r="H98" s="487">
        <f>H13</f>
        <v>0</v>
      </c>
      <c r="I98" s="484" t="s">
        <v>16</v>
      </c>
      <c r="J98" s="485">
        <f>J13</f>
        <v>0</v>
      </c>
      <c r="K98" s="33"/>
    </row>
    <row r="99" spans="1:11">
      <c r="A99" s="18"/>
      <c r="B99" s="643" t="s">
        <v>230</v>
      </c>
      <c r="C99" s="644"/>
      <c r="D99" s="723"/>
      <c r="E99" s="28"/>
      <c r="F99" s="34">
        <f>F14</f>
        <v>0</v>
      </c>
      <c r="G99" s="488"/>
      <c r="H99" s="488">
        <f>H14</f>
        <v>0</v>
      </c>
      <c r="I99" s="489"/>
      <c r="J99" s="34">
        <f>J14</f>
        <v>0</v>
      </c>
      <c r="K99" s="33"/>
    </row>
    <row r="100" spans="1:11">
      <c r="A100" s="18"/>
      <c r="B100" s="355" t="s">
        <v>101</v>
      </c>
      <c r="C100" s="356"/>
      <c r="D100" s="490"/>
      <c r="E100" s="432"/>
      <c r="F100" s="491">
        <f>F35</f>
        <v>0</v>
      </c>
      <c r="G100" s="492"/>
      <c r="H100" s="492">
        <f>H35</f>
        <v>0</v>
      </c>
      <c r="I100" s="489"/>
      <c r="J100" s="491">
        <f>J35</f>
        <v>0</v>
      </c>
      <c r="K100" s="33"/>
    </row>
    <row r="101" spans="1:11">
      <c r="A101" s="18"/>
      <c r="B101" s="355" t="s">
        <v>102</v>
      </c>
      <c r="C101" s="161"/>
      <c r="D101" s="493"/>
      <c r="E101" s="28"/>
      <c r="F101" s="34">
        <f>F53</f>
        <v>0</v>
      </c>
      <c r="G101" s="488"/>
      <c r="H101" s="488">
        <f>H53</f>
        <v>0</v>
      </c>
      <c r="I101" s="489"/>
      <c r="J101" s="34">
        <f>J53</f>
        <v>0</v>
      </c>
      <c r="K101" s="33"/>
    </row>
    <row r="102" spans="1:11">
      <c r="A102" s="18"/>
      <c r="B102" s="358" t="s">
        <v>103</v>
      </c>
      <c r="C102" s="359"/>
      <c r="D102" s="494"/>
      <c r="E102" s="495"/>
      <c r="F102" s="164">
        <f>F35+F53</f>
        <v>0</v>
      </c>
      <c r="G102" s="164"/>
      <c r="H102" s="164">
        <f>H35+H53</f>
        <v>0</v>
      </c>
      <c r="I102" s="496"/>
      <c r="J102" s="360">
        <f>J35+J53</f>
        <v>0</v>
      </c>
      <c r="K102" s="33"/>
    </row>
    <row r="103" spans="1:11">
      <c r="A103" s="361"/>
      <c r="B103" s="497" t="s">
        <v>192</v>
      </c>
      <c r="C103" s="363"/>
      <c r="D103" s="31"/>
      <c r="E103" s="417"/>
      <c r="F103" s="26">
        <f>F88</f>
        <v>180.97014925373134</v>
      </c>
      <c r="G103" s="498"/>
      <c r="H103" s="498" t="e">
        <f>H88</f>
        <v>#DIV/0!</v>
      </c>
      <c r="I103" s="499"/>
      <c r="J103" s="26" t="e">
        <f>J88</f>
        <v>#DIV/0!</v>
      </c>
      <c r="K103" s="33"/>
    </row>
    <row r="104" spans="1:11">
      <c r="A104" s="361"/>
      <c r="B104" s="364" t="s">
        <v>193</v>
      </c>
      <c r="C104" s="500"/>
      <c r="D104" s="501"/>
      <c r="E104" s="502"/>
      <c r="F104" s="503">
        <f>F72</f>
        <v>250</v>
      </c>
      <c r="G104" s="504"/>
      <c r="H104" s="504">
        <f>H72</f>
        <v>0</v>
      </c>
      <c r="I104" s="505"/>
      <c r="J104" s="503">
        <f>J72</f>
        <v>0</v>
      </c>
      <c r="K104" s="33"/>
    </row>
    <row r="105" spans="1:11">
      <c r="A105" s="361"/>
      <c r="B105" s="367" t="s">
        <v>109</v>
      </c>
      <c r="C105" s="368"/>
      <c r="D105" s="368"/>
      <c r="E105" s="506" t="s">
        <v>16</v>
      </c>
      <c r="F105" s="507">
        <f>+F98+F102+F103+F104</f>
        <v>430.97014925373134</v>
      </c>
      <c r="G105" s="506" t="s">
        <v>16</v>
      </c>
      <c r="H105" s="507" t="e">
        <f>+H98+H102+H103+H104</f>
        <v>#DIV/0!</v>
      </c>
      <c r="I105" s="506" t="s">
        <v>16</v>
      </c>
      <c r="J105" s="173" t="e">
        <f>+J98+J102+J103+J104</f>
        <v>#DIV/0!</v>
      </c>
      <c r="K105" s="33"/>
    </row>
    <row r="106" spans="1:11">
      <c r="A106" s="361"/>
      <c r="B106" s="367" t="s">
        <v>194</v>
      </c>
      <c r="C106" s="368"/>
      <c r="D106" s="368"/>
      <c r="E106" s="506" t="s">
        <v>16</v>
      </c>
      <c r="F106" s="507">
        <f>+F99+F102+F103+F104</f>
        <v>430.97014925373134</v>
      </c>
      <c r="G106" s="506" t="s">
        <v>16</v>
      </c>
      <c r="H106" s="507" t="e">
        <f>+H99+H102+H103+H104</f>
        <v>#DIV/0!</v>
      </c>
      <c r="I106" s="506" t="s">
        <v>16</v>
      </c>
      <c r="J106" s="173" t="e">
        <f>+J99+J102+J103+J104</f>
        <v>#DIV/0!</v>
      </c>
      <c r="K106" s="33"/>
    </row>
    <row r="107" spans="1:11">
      <c r="A107" s="18"/>
      <c r="B107" s="362" t="s">
        <v>231</v>
      </c>
      <c r="C107" s="175"/>
      <c r="D107" s="175" t="s">
        <v>195</v>
      </c>
      <c r="E107" s="42"/>
      <c r="F107" s="508">
        <v>4284</v>
      </c>
      <c r="G107" s="499">
        <v>124</v>
      </c>
      <c r="H107" s="508">
        <v>4284</v>
      </c>
      <c r="I107" s="509"/>
      <c r="J107" s="24">
        <v>4284</v>
      </c>
      <c r="K107" s="33"/>
    </row>
    <row r="108" spans="1:11">
      <c r="A108" s="361"/>
      <c r="B108" s="355" t="s">
        <v>232</v>
      </c>
      <c r="C108" s="356"/>
      <c r="D108" s="161" t="s">
        <v>195</v>
      </c>
      <c r="E108" s="432"/>
      <c r="F108" s="491">
        <v>3542</v>
      </c>
      <c r="G108" s="510">
        <v>104</v>
      </c>
      <c r="H108" s="491">
        <v>3542</v>
      </c>
      <c r="I108" s="489"/>
      <c r="J108" s="491">
        <v>3542</v>
      </c>
      <c r="K108" s="33"/>
    </row>
    <row r="109" spans="1:11">
      <c r="A109" s="361"/>
      <c r="B109" s="371" t="s">
        <v>117</v>
      </c>
      <c r="C109" s="372"/>
      <c r="D109" s="373"/>
      <c r="E109" s="511"/>
      <c r="F109" s="512">
        <f>+F107+F108</f>
        <v>7826</v>
      </c>
      <c r="G109" s="513"/>
      <c r="H109" s="512">
        <f>+H107+H108</f>
        <v>7826</v>
      </c>
      <c r="I109" s="514"/>
      <c r="J109" s="512">
        <f>+J107+J108</f>
        <v>7826</v>
      </c>
      <c r="K109" s="33"/>
    </row>
    <row r="110" spans="1:11">
      <c r="A110" s="18"/>
      <c r="B110" s="367" t="s">
        <v>196</v>
      </c>
      <c r="C110" s="340"/>
      <c r="D110" s="340"/>
      <c r="E110" s="506" t="s">
        <v>16</v>
      </c>
      <c r="F110" s="507">
        <f>+F105+F107+F108</f>
        <v>8256.9701492537315</v>
      </c>
      <c r="G110" s="506" t="s">
        <v>16</v>
      </c>
      <c r="H110" s="170" t="e">
        <f>+H105+H107+H108</f>
        <v>#DIV/0!</v>
      </c>
      <c r="I110" s="506" t="s">
        <v>16</v>
      </c>
      <c r="J110" s="173" t="e">
        <f>+J105+J107+J108</f>
        <v>#DIV/0!</v>
      </c>
      <c r="K110" s="33"/>
    </row>
    <row r="111" spans="1:11">
      <c r="A111" s="53"/>
      <c r="B111" s="367" t="s">
        <v>119</v>
      </c>
      <c r="C111" s="340"/>
      <c r="D111" s="340"/>
      <c r="E111" s="506" t="s">
        <v>16</v>
      </c>
      <c r="F111" s="507">
        <f>+F106+F107+F108</f>
        <v>8256.9701492537315</v>
      </c>
      <c r="G111" s="506" t="s">
        <v>16</v>
      </c>
      <c r="H111" s="170" t="e">
        <f>+H106+H107+H108</f>
        <v>#DIV/0!</v>
      </c>
      <c r="I111" s="506" t="s">
        <v>16</v>
      </c>
      <c r="J111" s="173" t="e">
        <f>+J106+J107+J108</f>
        <v>#DIV/0!</v>
      </c>
      <c r="K111" s="64"/>
    </row>
    <row r="112" spans="1:11">
      <c r="B112" s="516" t="s">
        <v>233</v>
      </c>
      <c r="C112" s="517"/>
      <c r="D112" s="517"/>
      <c r="E112" s="369"/>
      <c r="F112" s="518" t="e">
        <f>+F98/F11</f>
        <v>#DIV/0!</v>
      </c>
      <c r="G112" s="519"/>
      <c r="H112" s="518" t="e">
        <f>+H98/H11</f>
        <v>#DIV/0!</v>
      </c>
      <c r="I112" s="519"/>
      <c r="J112" s="518" t="e">
        <f>+J98/J11</f>
        <v>#DIV/0!</v>
      </c>
      <c r="K112" s="135"/>
    </row>
    <row r="113" spans="2:11">
      <c r="B113" s="521" t="s">
        <v>234</v>
      </c>
      <c r="C113" s="522"/>
      <c r="D113" s="522"/>
      <c r="E113" s="523"/>
      <c r="F113" s="524" t="e">
        <f>+F99/F11</f>
        <v>#DIV/0!</v>
      </c>
      <c r="G113" s="525"/>
      <c r="H113" s="524" t="e">
        <f>+H99/H11</f>
        <v>#DIV/0!</v>
      </c>
      <c r="I113" s="525"/>
      <c r="J113" s="524" t="e">
        <f>+J99/J11</f>
        <v>#DIV/0!</v>
      </c>
      <c r="K113" s="133"/>
    </row>
    <row r="114" spans="2:11">
      <c r="B114" s="377"/>
    </row>
  </sheetData>
  <mergeCells count="83">
    <mergeCell ref="E10:F10"/>
    <mergeCell ref="G10:H10"/>
    <mergeCell ref="I10:J10"/>
    <mergeCell ref="A4:B4"/>
    <mergeCell ref="C4:E4"/>
    <mergeCell ref="G4:J4"/>
    <mergeCell ref="A5:B5"/>
    <mergeCell ref="G5:J5"/>
    <mergeCell ref="A7:J7"/>
    <mergeCell ref="A8:K8"/>
    <mergeCell ref="B9:D9"/>
    <mergeCell ref="E9:F9"/>
    <mergeCell ref="G9:H9"/>
    <mergeCell ref="I9:J9"/>
    <mergeCell ref="B23:D23"/>
    <mergeCell ref="B12:D12"/>
    <mergeCell ref="B13:D13"/>
    <mergeCell ref="B14:D14"/>
    <mergeCell ref="B15:D15"/>
    <mergeCell ref="B16:D16"/>
    <mergeCell ref="B17:D17"/>
    <mergeCell ref="B18:D18"/>
    <mergeCell ref="B19:D19"/>
    <mergeCell ref="B20:D20"/>
    <mergeCell ref="B21:D21"/>
    <mergeCell ref="B22:D22"/>
    <mergeCell ref="B35:D35"/>
    <mergeCell ref="B24:D24"/>
    <mergeCell ref="B25:D25"/>
    <mergeCell ref="B26:D26"/>
    <mergeCell ref="B27:D27"/>
    <mergeCell ref="B28:D28"/>
    <mergeCell ref="B29:D29"/>
    <mergeCell ref="B30:D30"/>
    <mergeCell ref="B31:D31"/>
    <mergeCell ref="B32:D32"/>
    <mergeCell ref="B33:D33"/>
    <mergeCell ref="B34:D34"/>
    <mergeCell ref="B47:D47"/>
    <mergeCell ref="B36:D36"/>
    <mergeCell ref="B37:D37"/>
    <mergeCell ref="B38:D38"/>
    <mergeCell ref="B39:D39"/>
    <mergeCell ref="B40:D40"/>
    <mergeCell ref="B41:D41"/>
    <mergeCell ref="B42:D42"/>
    <mergeCell ref="B43:D43"/>
    <mergeCell ref="B44:D44"/>
    <mergeCell ref="B45:D45"/>
    <mergeCell ref="B46:D46"/>
    <mergeCell ref="A66:J66"/>
    <mergeCell ref="B49:D49"/>
    <mergeCell ref="B50:D50"/>
    <mergeCell ref="B51:D51"/>
    <mergeCell ref="B52:D52"/>
    <mergeCell ref="B53:D53"/>
    <mergeCell ref="B54:D54"/>
    <mergeCell ref="B58:J58"/>
    <mergeCell ref="B59:J59"/>
    <mergeCell ref="A60:J60"/>
    <mergeCell ref="B61:J61"/>
    <mergeCell ref="G64:J64"/>
    <mergeCell ref="B94:J94"/>
    <mergeCell ref="B68:J68"/>
    <mergeCell ref="E70:F70"/>
    <mergeCell ref="G70:H70"/>
    <mergeCell ref="I70:J70"/>
    <mergeCell ref="E71:F71"/>
    <mergeCell ref="G71:H71"/>
    <mergeCell ref="I71:J71"/>
    <mergeCell ref="B77:J77"/>
    <mergeCell ref="B79:D79"/>
    <mergeCell ref="B80:D80"/>
    <mergeCell ref="B84:D84"/>
    <mergeCell ref="B93:J93"/>
    <mergeCell ref="B98:D98"/>
    <mergeCell ref="B99:D99"/>
    <mergeCell ref="E96:F96"/>
    <mergeCell ref="G96:H96"/>
    <mergeCell ref="I96:J96"/>
    <mergeCell ref="E97:F97"/>
    <mergeCell ref="G97:H97"/>
    <mergeCell ref="I97:J97"/>
  </mergeCells>
  <printOptions horizontalCentered="1"/>
  <pageMargins left="0" right="0" top="0.25" bottom="0.5" header="0" footer="0.25"/>
  <pageSetup scale="90" orientation="portrait" r:id="rId1"/>
  <headerFooter alignWithMargins="0">
    <oddHeader>&amp;L&amp;8Form Date:  August 2001
Form Revised:  May 2005</oddHeader>
    <oddFooter>&amp;L&amp;8Date Printed:  &amp;D  &amp;T
&amp;Z&amp;F  &amp;A</oddFooter>
  </headerFooter>
  <rowBreaks count="1" manualBreakCount="1">
    <brk id="61" max="16383"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22</vt:i4>
      </vt:variant>
    </vt:vector>
  </HeadingPairs>
  <TitlesOfParts>
    <vt:vector size="30" baseType="lpstr">
      <vt:lpstr>Instructions for Acad Serv Fee</vt:lpstr>
      <vt:lpstr>Outline for Acad Serv Fee</vt:lpstr>
      <vt:lpstr> Acad Serv Fees Etc. </vt:lpstr>
      <vt:lpstr>Revised Schedule C - C1</vt:lpstr>
      <vt:lpstr>Under &amp; Grad Tuition MFee</vt:lpstr>
      <vt:lpstr> Special Under-Grad 1 </vt:lpstr>
      <vt:lpstr>Professional - 1</vt:lpstr>
      <vt:lpstr>Professional - 2</vt:lpstr>
      <vt:lpstr>' Acad Serv Fees Etc. '!Print_Area</vt:lpstr>
      <vt:lpstr>' Special Under-Grad 1 '!Print_Area</vt:lpstr>
      <vt:lpstr>'Professional - 1'!Print_Area</vt:lpstr>
      <vt:lpstr>'Professional - 2'!Print_Area</vt:lpstr>
      <vt:lpstr>'Revised Schedule C - C1'!Print_Area</vt:lpstr>
      <vt:lpstr>'Under &amp; Grad Tuition MFee'!Print_Area</vt:lpstr>
      <vt:lpstr>' Special Under-Grad 1 '!Professional_1</vt:lpstr>
      <vt:lpstr>'Professional - 2'!Professional_1</vt:lpstr>
      <vt:lpstr>Professional_1</vt:lpstr>
      <vt:lpstr>' Special Under-Grad 1 '!Professional_2</vt:lpstr>
      <vt:lpstr>'Professional - 2'!Professional_2</vt:lpstr>
      <vt:lpstr>Professional_2</vt:lpstr>
      <vt:lpstr>' Special Under-Grad 1 '!Special_Under</vt:lpstr>
      <vt:lpstr>' Special Under-Grad 1 '!Special_Under1</vt:lpstr>
      <vt:lpstr>' Special Under-Grad 1 '!Tuition_Mand_Fees_1</vt:lpstr>
      <vt:lpstr>'Professional - 1'!Tuition_Mand_Fees_1</vt:lpstr>
      <vt:lpstr>'Professional - 2'!Tuition_Mand_Fees_1</vt:lpstr>
      <vt:lpstr>'Under &amp; Grad Tuition MFee'!Tuition_Mand_Fees_1</vt:lpstr>
      <vt:lpstr>' Special Under-Grad 1 '!Tuition_MandFee_Sum_Books</vt:lpstr>
      <vt:lpstr>'Professional - 1'!Tuition_MandFee_Sum_Books</vt:lpstr>
      <vt:lpstr>'Professional - 2'!Tuition_MandFee_Sum_Books</vt:lpstr>
      <vt:lpstr>'Under &amp; Grad Tuition MFee'!Tuition_MandFee_Sum_Books</vt:lpstr>
    </vt:vector>
  </TitlesOfParts>
  <Company>OSRHE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Chambless, Mike</dc:creator>
  <cp:lastModifiedBy>Mauck, Sheri</cp:lastModifiedBy>
  <cp:lastPrinted>2014-05-13T17:05:45Z</cp:lastPrinted>
  <dcterms:created xsi:type="dcterms:W3CDTF">2013-04-22T15:34:11Z</dcterms:created>
  <dcterms:modified xsi:type="dcterms:W3CDTF">2022-06-16T14:29:35Z</dcterms:modified>
</cp:coreProperties>
</file>