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Y:\Jared\Student Cost Survey\FY23\"/>
    </mc:Choice>
  </mc:AlternateContent>
  <xr:revisionPtr revIDLastSave="0" documentId="13_ncr:1_{5EDD478E-3B8B-4C8F-89C7-92F10981D199}" xr6:coauthVersionLast="36" xr6:coauthVersionMax="36" xr10:uidLastSave="{00000000-0000-0000-0000-000000000000}"/>
  <bookViews>
    <workbookView xWindow="120" yWindow="132" windowWidth="11700" windowHeight="6420" tabRatio="916" activeTab="2"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N113" i="21" s="1"/>
  <c r="E89" i="21"/>
  <c r="F88" i="21"/>
  <c r="E88" i="21"/>
  <c r="Z111" i="21" s="1"/>
  <c r="G88" i="21" l="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F102" i="30" s="1"/>
  <c r="U121" i="30" s="1"/>
  <c r="L85" i="9"/>
  <c r="J81" i="12"/>
  <c r="C29" i="23"/>
  <c r="H101" i="31" l="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J35" i="29"/>
  <c r="J54" i="29" s="1"/>
  <c r="F53" i="29"/>
  <c r="F54" i="29" s="1"/>
  <c r="H53" i="29"/>
  <c r="J53" i="29"/>
  <c r="H54" i="29"/>
  <c r="H56" i="29" s="1"/>
  <c r="F85" i="29"/>
  <c r="F88" i="29" s="1"/>
  <c r="F103" i="29" s="1"/>
  <c r="V121" i="29" s="1"/>
  <c r="H85" i="29"/>
  <c r="H88" i="29" s="1"/>
  <c r="H103" i="29" s="1"/>
  <c r="V123" i="29" s="1"/>
  <c r="J85" i="29"/>
  <c r="J88" i="29"/>
  <c r="J103" i="29" s="1"/>
  <c r="V125" i="29" s="1"/>
  <c r="F98" i="29"/>
  <c r="H98" i="29"/>
  <c r="J98" i="29"/>
  <c r="F99" i="29"/>
  <c r="H99" i="29"/>
  <c r="J99" i="29"/>
  <c r="F100" i="29"/>
  <c r="S121" i="29" s="1"/>
  <c r="H100" i="29"/>
  <c r="S123" i="29" s="1"/>
  <c r="J100" i="29"/>
  <c r="S125" i="29" s="1"/>
  <c r="F101" i="29"/>
  <c r="T121" i="29" s="1"/>
  <c r="H101" i="29"/>
  <c r="T123" i="29" s="1"/>
  <c r="J101" i="29"/>
  <c r="T125" i="29" s="1"/>
  <c r="F102" i="29"/>
  <c r="U121" i="29" s="1"/>
  <c r="H102" i="29"/>
  <c r="U123" i="29" s="1"/>
  <c r="J102" i="29"/>
  <c r="U125" i="29" s="1"/>
  <c r="F104" i="29"/>
  <c r="W121" i="29" s="1"/>
  <c r="H104" i="29"/>
  <c r="W123" i="29" s="1"/>
  <c r="J104" i="29"/>
  <c r="W125" i="29" s="1"/>
  <c r="F112" i="29"/>
  <c r="AE121"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92" i="12" s="1"/>
  <c r="T111" i="12" s="1"/>
  <c r="G52" i="12"/>
  <c r="G91" i="12" s="1"/>
  <c r="S111" i="12" s="1"/>
  <c r="F33" i="12"/>
  <c r="F52" i="12"/>
  <c r="H31" i="8"/>
  <c r="AK69" i="8" s="1"/>
  <c r="H50" i="8"/>
  <c r="BD69" i="8" s="1"/>
  <c r="J85" i="9"/>
  <c r="J88" i="9" s="1"/>
  <c r="J103" i="9" s="1"/>
  <c r="V125" i="9" s="1"/>
  <c r="J35" i="9"/>
  <c r="J53" i="9"/>
  <c r="J102" i="9" s="1"/>
  <c r="U125" i="9" s="1"/>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H23" i="27" s="1"/>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E34" i="27"/>
  <c r="F34" i="27"/>
  <c r="H34" i="27"/>
  <c r="H43" i="27" s="1"/>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F23" i="23"/>
  <c r="C56" i="23"/>
  <c r="R77" i="23" s="1"/>
  <c r="D56" i="23"/>
  <c r="R78" i="23" s="1"/>
  <c r="C57" i="23"/>
  <c r="S77" i="23" s="1"/>
  <c r="D57" i="23"/>
  <c r="S78"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G50" i="21"/>
  <c r="H50" i="21" s="1"/>
  <c r="J13" i="17"/>
  <c r="J22" i="17"/>
  <c r="J21" i="17"/>
  <c r="G16" i="39" s="1"/>
  <c r="H16" i="39" s="1"/>
  <c r="J20" i="17"/>
  <c r="J12" i="17"/>
  <c r="J11" i="17"/>
  <c r="J10" i="17"/>
  <c r="F90" i="12"/>
  <c r="R110" i="12" s="1"/>
  <c r="F91" i="12"/>
  <c r="S110" i="12" s="1"/>
  <c r="E53" i="12"/>
  <c r="E54" i="12" s="1"/>
  <c r="H53" i="12"/>
  <c r="H54" i="12" s="1"/>
  <c r="E55" i="12"/>
  <c r="E90" i="12"/>
  <c r="R109" i="12" s="1"/>
  <c r="H90" i="12"/>
  <c r="R112" i="12" s="1"/>
  <c r="E91" i="12"/>
  <c r="S109" i="12" s="1"/>
  <c r="H91" i="12"/>
  <c r="S112" i="12" s="1"/>
  <c r="J100" i="9"/>
  <c r="S125" i="9" s="1"/>
  <c r="J101" i="9"/>
  <c r="T125" i="9" s="1"/>
  <c r="H100" i="9"/>
  <c r="S123" i="9" s="1"/>
  <c r="H101" i="9"/>
  <c r="T123" i="9" s="1"/>
  <c r="F100" i="9"/>
  <c r="S121" i="9" s="1"/>
  <c r="F101" i="9"/>
  <c r="T121" i="9" s="1"/>
  <c r="F54" i="9"/>
  <c r="F55" i="9" s="1"/>
  <c r="H54" i="9"/>
  <c r="H55" i="9" s="1"/>
  <c r="J54" i="9"/>
  <c r="J55" i="9"/>
  <c r="F56" i="9"/>
  <c r="H56" i="9"/>
  <c r="J56" i="9"/>
  <c r="F56" i="29" l="1"/>
  <c r="F55" i="29"/>
  <c r="J56" i="29"/>
  <c r="J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H111" i="29"/>
  <c r="AD123" i="29" s="1"/>
  <c r="J109" i="29"/>
  <c r="AB125" i="29" s="1"/>
  <c r="J111" i="29"/>
  <c r="AD125" i="29" s="1"/>
  <c r="J110" i="29"/>
  <c r="AC125" i="29" s="1"/>
  <c r="F109" i="29"/>
  <c r="AB121" i="29" s="1"/>
  <c r="F111" i="29"/>
  <c r="AD121" i="29" s="1"/>
  <c r="F110" i="29"/>
  <c r="AC121" i="29" s="1"/>
  <c r="H55" i="12"/>
  <c r="E92" i="12"/>
  <c r="F53" i="12"/>
  <c r="F55" i="12" s="1"/>
  <c r="H92" i="12"/>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96" i="12"/>
  <c r="H106" i="9"/>
  <c r="H105" i="9"/>
  <c r="J105" i="9"/>
  <c r="G96" i="12"/>
  <c r="G95" i="12"/>
  <c r="L15" i="23"/>
  <c r="G53" i="12"/>
  <c r="G70" i="21"/>
  <c r="H70" i="21" s="1"/>
  <c r="F101" i="12" l="1"/>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<sst xmlns="http://schemas.openxmlformats.org/spreadsheetml/2006/main" count="1455" uniqueCount="453">
  <si>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</si>
  <si>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</si>
  <si>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</si>
  <si>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</si>
  <si>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</si>
  <si>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</si>
  <si>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</si>
  <si>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</si>
  <si>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</si>
  <si>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</si>
  <si>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</si>
  <si>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</si>
  <si>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</si>
  <si>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</si>
  <si>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</si>
  <si>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</si>
  <si>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</si>
  <si>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</si>
  <si>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</si>
  <si>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</si>
  <si>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</si>
  <si>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</si>
  <si>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</si>
  <si>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</si>
  <si>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</si>
  <si>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</si>
  <si>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</si>
  <si>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</si>
  <si>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</si>
  <si>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</si>
  <si>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</si>
  <si>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</si>
  <si>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</si>
  <si>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</si>
  <si>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</si>
  <si>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</si>
  <si>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</si>
  <si>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</si>
  <si>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</si>
  <si>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</si>
  <si>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</si>
  <si>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</si>
  <si>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</si>
  <si>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</si>
  <si>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</si>
  <si>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</si>
  <si>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</si>
  <si>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</si>
  <si>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</si>
  <si>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</si>
  <si>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</si>
  <si>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</si>
  <si>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</si>
  <si>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</si>
  <si>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</si>
  <si>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</si>
  <si>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</si>
  <si>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</si>
  <si>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</si>
  <si>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</si>
  <si>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</si>
  <si>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</si>
  <si>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</si>
  <si>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</si>
  <si>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</si>
  <si>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</si>
  <si>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</si>
  <si>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</si>
  <si>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</si>
  <si>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</si>
  <si>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</si>
  <si>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</si>
  <si>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</si>
  <si>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</si>
  <si>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</si>
  <si>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</si>
  <si>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</si>
  <si>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</si>
  <si>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</si>
  <si>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</si>
  <si>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</si>
  <si>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</si>
  <si>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</si>
  <si>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</si>
  <si>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</si>
  <si>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</si>
  <si>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</si>
  <si>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</si>
  <si>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</si>
  <si>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</si>
  <si>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</si>
  <si>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</si>
  <si>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</si>
  <si>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</si>
  <si>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</si>
  <si>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</si>
  <si>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</si>
  <si>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</si>
  <si>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</si>
  <si>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</si>
  <si>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</si>
  <si>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</si>
  <si>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</si>
  <si>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</si>
  <si>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</si>
  <si>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</si>
  <si>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</si>
  <si>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</si>
  <si>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</si>
  <si>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</si>
  <si>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</si>
  <si>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</si>
  <si>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</si>
  <si>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</si>
  <si>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</si>
  <si>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</si>
  <si>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</si>
  <si>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</si>
  <si>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</si>
  <si>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</si>
  <si>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</si>
  <si>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</si>
  <si>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</si>
  <si>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</si>
  <si>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</si>
  <si>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</si>
  <si>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</si>
  <si>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</si>
  <si>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</si>
  <si>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</si>
  <si>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</si>
  <si>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</si>
  <si>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</si>
  <si>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</si>
  <si>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</si>
  <si>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</si>
  <si>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</si>
  <si>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</si>
  <si>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</si>
  <si>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</si>
  <si>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</si>
  <si>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</si>
  <si>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</si>
  <si>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</si>
  <si>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</si>
  <si>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</si>
  <si>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</si>
  <si>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</si>
  <si>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</si>
  <si>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</si>
  <si>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</si>
  <si>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</si>
  <si>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</si>
  <si>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</si>
  <si>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</si>
  <si>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</si>
  <si>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</si>
  <si>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</si>
  <si>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</si>
  <si>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</si>
  <si>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</si>
  <si>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</si>
  <si>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</si>
  <si>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</si>
  <si>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</si>
  <si>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</si>
  <si>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</si>
  <si>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</si>
  <si>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</si>
  <si>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</si>
  <si>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</si>
  <si>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</si>
  <si>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</si>
  <si>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</si>
  <si>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</si>
  <si>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</si>
  <si>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</si>
  <si>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</si>
  <si>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</si>
  <si>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</si>
  <si>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</si>
  <si>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</si>
  <si>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</si>
  <si>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</si>
  <si>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</si>
  <si>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</si>
  <si>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</si>
  <si>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</si>
  <si>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</si>
  <si>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</si>
  <si>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</si>
  <si>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</si>
  <si>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</si>
  <si>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</si>
  <si>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</si>
  <si>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</si>
  <si>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</si>
  <si>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</si>
  <si>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</si>
  <si>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</si>
  <si>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</si>
  <si>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</si>
  <si>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</si>
  <si>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</si>
  <si>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</si>
  <si>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</si>
  <si>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</si>
  <si>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</si>
  <si>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</si>
  <si>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</si>
  <si>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</si>
  <si>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</si>
  <si>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</si>
  <si>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</si>
  <si>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</si>
  <si>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</si>
  <si>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</si>
  <si>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</si>
  <si>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</si>
  <si>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</si>
  <si>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</si>
  <si>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</si>
  <si>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</si>
  <si>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</si>
  <si>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</si>
  <si>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</si>
  <si>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</si>
  <si>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</si>
  <si>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</si>
  <si>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</si>
  <si>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</si>
  <si>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</si>
  <si>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</si>
  <si>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</si>
  <si>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</si>
  <si>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</si>
  <si>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</si>
  <si>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</si>
  <si>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</si>
  <si>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</si>
  <si>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</si>
  <si>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</si>
  <si>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</si>
  <si>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</si>
  <si>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</si>
  <si>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</si>
  <si>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</si>
  <si>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</si>
  <si>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</si>
  <si>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</si>
  <si>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</si>
  <si>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</si>
  <si>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</si>
  <si>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</si>
  <si>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</si>
  <si>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</si>
  <si>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</si>
  <si>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</si>
  <si>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</si>
  <si>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</si>
  <si>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</si>
  <si>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</si>
  <si>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</si>
  <si>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</si>
  <si>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</si>
  <si>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</si>
  <si>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</si>
  <si>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</si>
  <si>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</si>
  <si>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</si>
  <si>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</si>
  <si>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</si>
  <si>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</si>
  <si>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</si>
  <si>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</si>
  <si>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</si>
  <si>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</si>
  <si>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</si>
  <si>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</si>
  <si>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</si>
  <si>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</si>
  <si>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</si>
  <si>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</si>
  <si>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</si>
  <si>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</si>
  <si>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</si>
  <si>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</si>
  <si>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</si>
  <si>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</si>
  <si>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</si>
  <si>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</si>
  <si>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Christy Hawkins at OSU and approved by the College Board.
</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</si>
  <si>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</si>
  <si>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</si>
  <si>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</si>
  <si>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</si>
  <si>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</si>
  <si>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</si>
  <si>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</si>
  <si>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</si>
  <si>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</si>
  <si>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</si>
  <si>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</si>
  <si>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</si>
  <si>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</si>
  <si>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</si>
  <si>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</si>
  <si>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</si>
  <si>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</si>
  <si>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</si>
  <si>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</si>
  <si>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</si>
  <si>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</si>
  <si>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</si>
  <si>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</si>
  <si>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</si>
  <si>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</si>
  <si>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</si>
  <si>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</si>
  <si>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</si>
  <si>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</si>
  <si>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</si>
  <si>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</si>
  <si>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</si>
  <si>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</si>
  <si>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</si>
  <si>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</si>
  <si>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</si>
  <si>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</si>
  <si>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</si>
  <si>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</si>
  <si>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</si>
  <si>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</si>
  <si>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</si>
  <si>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</si>
  <si>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</si>
  <si>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</si>
  <si>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</si>
  <si>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</si>
  <si>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</si>
  <si>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</si>
  <si>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</si>
  <si>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</si>
  <si>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</si>
  <si>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</si>
  <si>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</si>
  <si>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</si>
  <si>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</si>
  <si>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</si>
  <si>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</si>
  <si>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</si>
  <si>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</si>
  <si>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</si>
  <si>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</si>
  <si>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</si>
  <si>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</si>
  <si>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</si>
  <si>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</si>
  <si>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</si>
  <si>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</si>
  <si>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</si>
  <si>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</si>
  <si>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</si>
  <si>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</si>
  <si>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</si>
  <si>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</si>
  <si>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</si>
  <si>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</si>
  <si>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</si>
  <si>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</si>
  <si>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</si>
  <si>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</si>
  <si>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</si>
  <si>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</si>
  <si>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</si>
  <si>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</si>
  <si>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</si>
  <si>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</si>
  <si>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</si>
  <si>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</si>
  <si>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</si>
  <si>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</si>
  <si>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</si>
  <si>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</si>
  <si>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</si>
  <si>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</si>
  <si>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</si>
  <si>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</si>
  <si>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</si>
  <si>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</si>
  <si>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</si>
  <si>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</si>
  <si>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</si>
  <si>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</si>
  <si>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</si>
  <si>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</si>
  <si>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</si>
  <si>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</si>
  <si>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</si>
  <si>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</si>
  <si>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</si>
  <si>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</si>
  <si>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</si>
  <si>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</si>
  <si>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</si>
  <si>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</si>
  <si>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</si>
  <si>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FY2021</t>
  </si>
  <si>
    <t>Instructions from the College Board:</t>
  </si>
  <si>
    <t>FY2022</t>
  </si>
  <si>
    <t>FY2022 Undergraduate Guaranteed Rate</t>
  </si>
  <si>
    <t>Note 3 - The totals above must agree with your institution's FY2022 tuition and mandatory fee rates approved by the State Regents.</t>
  </si>
  <si>
    <t>Summary of Total Student Costs for 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</si>
  <si>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</si>
  <si>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</si>
  <si>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</si>
  <si>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 xml:space="preserve">Note: On June 5, 2006, Sandy and I reviewed her FY2021 tuition and mandatory forms to my FY06 student cost survey forms and noted no changes in the listing of fees. </t>
  </si>
  <si>
    <t>Student Apartments and Board Costs for FY2021 and FY2022:
In the first section report the FY2021 and FY2022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FY2022, do not report it until FY2022 so a true cost comparison can be made between FY2022 and FY2022.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FY2021 should agree with the amounts reported on last year's report.</t>
  </si>
  <si>
    <r>
      <rPr>
        <b/>
        <u/>
        <sz val="12"/>
        <color indexed="56"/>
        <rFont val="Times New Roman"/>
        <family val="1"/>
      </rPr>
      <t>FRESHMAN COST INFORMATION, 2020/2021</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2020-2021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</si>
  <si>
    <t xml:space="preserve">Average Academic Service Fees Calculation:
Report your institution's total budgeted FY2023 income for academic service fees in Cell D9. The budgeted academic service fee income is reported in Schedule C-1 of the FY2022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FY2023". This section is automated with links to the various cells in this workbook. If you observe missing data, it is probable that a link has been broken. You may either repair the link or contact Jared to repair the link. </t>
  </si>
  <si>
    <t>NOTE: Please do not use prior year forms. The FY2023 forms are formatted to report student cost data to The College Board, The Washington Higher Education Coordinating Board and other organizations.</t>
  </si>
  <si>
    <t xml:space="preserve"> College Board - FY2022 and FY2023 Student Cost Data </t>
  </si>
  <si>
    <t>At the bottom of the worksheet is a section named "Summary of Total Student Costs for FY2023 -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</si>
  <si>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FY2023 Report for the College Board
Tuition and Mandatory Fees for Full-time Freshman Students</t>
  </si>
  <si>
    <t>FY2023</t>
  </si>
  <si>
    <t>FY2023 Student Cost for Undergraduate Students</t>
  </si>
  <si>
    <t>Use Fall FY2022 Student Headcount or Projected Fall FY2023 Student Headcount</t>
  </si>
  <si>
    <t>FY2023 Tuition and Mandatory Fees for Full-time Undergraduate and Graduate Students</t>
  </si>
  <si>
    <t>FY2023
Undergraduate</t>
  </si>
  <si>
    <t>FY2023 Undergraduate Guaranteed Rate</t>
  </si>
  <si>
    <t>Student Cost Survey FY2023</t>
  </si>
  <si>
    <t>I Amount of Academic Service Fees per FY2023 SRA3 - From Schedule C-1A - Cell D39</t>
  </si>
  <si>
    <t>FY2023 - Average Academic Service Fees Worksheet</t>
  </si>
  <si>
    <t>Report Estimated Annualized FTE for FY2023</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</si>
  <si>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FY2023 SRA3. Include both Fund 290 and Fund 700 academic service fees.</t>
  </si>
  <si>
    <t>FY2023 Special Tuition and Mandatory Fees for Undergraduate and Graduate Programs 
that Differ from the Standard Tuition and Fee Structure</t>
  </si>
  <si>
    <t>See worksheet named "Form - Academic Service Fee Allocation FY2023 - Example".</t>
  </si>
  <si>
    <t>Student Cost Survey for FY2023</t>
  </si>
  <si>
    <t>Note 1 - For nonresident tuition: Report the "total" amount charged for nonresident tuition, which may include both resident and nonresident tuition, depending on your FY2023 tuition structure.</t>
  </si>
  <si>
    <t>Note 2 - The totals above should agree with your institution's tuition and mandatory fee request forms for FY2023.</t>
  </si>
  <si>
    <t>Summary of Total Student Costs for FY2023</t>
  </si>
  <si>
    <t>Report Projected Annualized Student FTE for FY2023</t>
  </si>
  <si>
    <t>Books and Supplies - Costs for FY2023</t>
  </si>
  <si>
    <t>Room and Board Costs for FY2022 and FY2023</t>
  </si>
  <si>
    <t>Student Apartments and Board Costs for FY2022 and FY2023</t>
  </si>
  <si>
    <t>Summary of Meal Plans for FY2023</t>
  </si>
  <si>
    <t>Instructions for FY2023 Student Cost Survey</t>
  </si>
  <si>
    <t>FY2022 and FY2023 College Board Student Cost Data:
For the College Board report, see the worksheet named "College Board Instruct" for instructions.</t>
  </si>
  <si>
    <r>
      <t xml:space="preserve">Summary of Meal Plans for FY2023:
</t>
    </r>
    <r>
      <rPr>
        <sz val="12"/>
        <rFont val="Times New Roman"/>
        <family val="1"/>
      </rPr>
      <t>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FY2022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r>
  </si>
  <si>
    <t>Note 1 - For nonresident tuition: Report the "total" amount charged for nonresident tuition, which may include both resident and nonresident tuition, depending on your FY2023 tuition structure. Note 2 - The totals above should agree with your institution's tuition and mandatory fee request forms for FY2023.</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</si>
  <si>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23 2022.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"FY2023 Tuition and Mandatory Fees Request" form your institution provided to OSRHE.
D. Column G reports the FY2023 Guaranteed Tuition and Mandatory Fees cost for 30 credit hours based on the guaranteed tuition and fees approved by the State Regents on June 23, 2022.
E. Column H reports the FY2023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</si>
  <si>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 xml:space="preserve">Dorm Room and Board Costs for FY2022 and FY2023:
Undergraduate Students Living in Dormitories:
Dormitory Room &amp; Board Charges: Report the FY2022 and FY2024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FY2023, do not report it until FY2023 so a true cost comparison can be made between FY2022 and FY2023.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</si>
  <si>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FY2023". This section is automated with links to the various cells in this worksheet. If you observe missing data, it is probable that a link has been broken. You may either repair the link or contact Jared to repair the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</si>
</sst>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252">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applyBorder="1"/>
    <xf numFmtId="0" fontId="7" fillId="0" borderId="0" xfId="0" applyFont="1" applyBorder="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Border="1"/>
    <xf numFmtId="0" fontId="4" fillId="0" borderId="0" xfId="0" applyFont="1" applyBorder="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applyBorder="1"/>
    <xf numFmtId="43" fontId="4" fillId="0" borderId="6" xfId="0" applyNumberFormat="1" applyFont="1" applyFill="1" applyBorder="1"/>
    <xf numFmtId="0" fontId="0" fillId="0" borderId="0" xfId="0" applyFill="1"/>
    <xf numFmtId="44" fontId="4" fillId="0" borderId="0" xfId="0" applyNumberFormat="1" applyFont="1" applyFill="1" applyBorder="1" applyAlignment="1">
      <alignment horizontal="right"/>
    </xf>
    <xf numFmtId="0" fontId="0" fillId="0" borderId="0" xfId="0"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xf numFmtId="0" fontId="7" fillId="0" borderId="0" xfId="0" applyFont="1" applyBorder="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0" xfId="0" applyFont="1" applyAlignment="1">
      <alignment horizontal="right"/>
    </xf>
    <xf numFmtId="0" fontId="7" fillId="0" borderId="22" xfId="0" applyFont="1" applyBorder="1" applyAlignment="1">
      <alignment horizontal="center" wrapText="1"/>
    </xf>
    <xf numFmtId="0" fontId="4" fillId="0" borderId="7" xfId="0" applyFont="1" applyFill="1" applyBorder="1"/>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applyFill="1" applyBorder="1"/>
    <xf numFmtId="0" fontId="5" fillId="0" borderId="0" xfId="0" applyFont="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Fill="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0" fontId="0" fillId="0" borderId="0" xfId="0" applyAlignment="1">
      <alignment vertical="top" wrapText="1"/>
    </xf>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4" fillId="0" borderId="20" xfId="0" applyFont="1" applyFill="1" applyBorder="1"/>
    <xf numFmtId="0" fontId="8" fillId="0" borderId="20" xfId="0" applyFont="1" applyFill="1" applyBorder="1"/>
    <xf numFmtId="43" fontId="4" fillId="0" borderId="19" xfId="0" applyNumberFormat="1" applyFont="1" applyFill="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4" fontId="4" fillId="0" borderId="20" xfId="0" applyNumberFormat="1" applyFont="1" applyFill="1" applyBorder="1"/>
    <xf numFmtId="43" fontId="4" fillId="0" borderId="41" xfId="0" applyNumberFormat="1" applyFont="1" applyFill="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Fill="1" applyBorder="1"/>
    <xf numFmtId="44" fontId="4" fillId="0" borderId="8" xfId="0" applyNumberFormat="1" applyFont="1" applyFill="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Border="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Border="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applyFill="1"/>
    <xf numFmtId="0" fontId="4" fillId="0" borderId="4" xfId="0" applyFont="1" applyFill="1" applyBorder="1"/>
    <xf numFmtId="0" fontId="4" fillId="0" borderId="29" xfId="0" applyFont="1" applyFill="1" applyBorder="1"/>
    <xf numFmtId="43" fontId="4" fillId="0" borderId="38" xfId="0" applyNumberFormat="1" applyFont="1" applyFill="1" applyBorder="1"/>
    <xf numFmtId="44" fontId="4" fillId="0" borderId="29" xfId="0" applyNumberFormat="1" applyFont="1" applyFill="1" applyBorder="1"/>
    <xf numFmtId="0" fontId="4" fillId="0" borderId="39" xfId="0" applyFont="1" applyFill="1" applyBorder="1"/>
    <xf numFmtId="43" fontId="4" fillId="0" borderId="40" xfId="0" applyNumberFormat="1" applyFont="1" applyFill="1" applyBorder="1"/>
    <xf numFmtId="44" fontId="4" fillId="0" borderId="39" xfId="0" applyNumberFormat="1" applyFont="1" applyFill="1" applyBorder="1"/>
    <xf numFmtId="0" fontId="4" fillId="0" borderId="37" xfId="0" applyFont="1" applyFill="1" applyBorder="1"/>
    <xf numFmtId="43" fontId="4" fillId="0" borderId="13" xfId="0" applyNumberFormat="1" applyFont="1" applyFill="1" applyBorder="1"/>
    <xf numFmtId="44" fontId="4" fillId="0" borderId="37" xfId="0" applyNumberFormat="1" applyFont="1" applyFill="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applyBorder="1"/>
    <xf numFmtId="42" fontId="7" fillId="0" borderId="16" xfId="0" applyNumberFormat="1" applyFont="1" applyBorder="1" applyAlignment="1">
      <alignment horizontal="center"/>
    </xf>
    <xf numFmtId="0" fontId="7" fillId="0" borderId="0" xfId="0" applyFont="1" applyBorder="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Border="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Border="1" applyAlignment="1">
      <alignment wrapText="1"/>
    </xf>
    <xf numFmtId="0" fontId="0" fillId="0" borderId="0" xfId="0" applyBorder="1" applyAlignment="1">
      <alignment wrapText="1"/>
    </xf>
    <xf numFmtId="0" fontId="4" fillId="0" borderId="20" xfId="0" applyFont="1" applyFill="1" applyBorder="1" applyAlignment="1">
      <alignment horizontal="center"/>
    </xf>
    <xf numFmtId="44" fontId="4" fillId="0" borderId="20" xfId="0" applyNumberFormat="1" applyFont="1" applyBorder="1" applyAlignment="1">
      <alignment horizontal="center"/>
    </xf>
    <xf numFmtId="44" fontId="4" fillId="0" borderId="42" xfId="0" applyNumberFormat="1" applyFont="1" applyFill="1" applyBorder="1" applyAlignment="1">
      <alignment horizontal="center"/>
    </xf>
    <xf numFmtId="44" fontId="4" fillId="0" borderId="20" xfId="0" applyNumberFormat="1" applyFont="1" applyFill="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0" xfId="0" applyFont="1" applyFill="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18" xfId="0" applyNumberFormat="1" applyFont="1" applyFill="1" applyBorder="1"/>
    <xf numFmtId="43" fontId="4" fillId="0" borderId="21" xfId="0" applyNumberFormat="1" applyFont="1" applyFill="1" applyBorder="1"/>
    <xf numFmtId="43" fontId="4" fillId="0" borderId="52" xfId="0" applyNumberFormat="1" applyFont="1" applyFill="1" applyBorder="1"/>
    <xf numFmtId="43" fontId="4" fillId="0" borderId="53" xfId="0" applyNumberFormat="1" applyFont="1" applyFill="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0" fillId="3" borderId="0" xfId="0" applyFill="1"/>
    <xf numFmtId="0" fontId="4" fillId="0" borderId="0" xfId="0" applyFont="1" applyBorder="1" applyAlignment="1"/>
    <xf numFmtId="0" fontId="0" fillId="0" borderId="0" xfId="0" applyAlignment="1">
      <alignment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applyFill="1" applyBorder="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4" fillId="0" borderId="0" xfId="0" applyFont="1" applyAlignment="1">
      <alignment horizontal="centerContinuous"/>
    </xf>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Border="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Border="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4" fillId="0" borderId="2" xfId="0" applyFont="1" applyBorder="1" applyAlignment="1"/>
    <xf numFmtId="0" fontId="29" fillId="0" borderId="0" xfId="0" applyFont="1"/>
    <xf numFmtId="0" fontId="4" fillId="0" borderId="11" xfId="0" applyFont="1" applyBorder="1" applyAlignme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Border="1" applyAlignment="1">
      <alignment horizontal="center" wrapText="1"/>
    </xf>
    <xf numFmtId="0" fontId="4" fillId="0" borderId="17" xfId="0" applyFont="1" applyFill="1" applyBorder="1" applyAlignment="1"/>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Fill="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7" fillId="0" borderId="42" xfId="0" applyFont="1" applyBorder="1" applyAlignment="1">
      <alignment horizontal="center"/>
    </xf>
    <xf numFmtId="0" fontId="4" fillId="0" borderId="0" xfId="0" applyFont="1" applyFill="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4" fillId="0" borderId="0" xfId="0" applyFont="1" applyAlignment="1">
      <alignment vertical="top" wrapText="1"/>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applyAlignment="1"/>
    <xf numFmtId="165" fontId="4" fillId="0" borderId="26" xfId="41" applyNumberFormat="1" applyFont="1" applyBorder="1" applyAlignment="1">
      <alignment horizontal="center"/>
    </xf>
    <xf numFmtId="43" fontId="4" fillId="0" borderId="14" xfId="0" applyNumberFormat="1" applyFont="1" applyBorder="1" applyAlignment="1"/>
    <xf numFmtId="165" fontId="4" fillId="0" borderId="17" xfId="41" applyNumberFormat="1" applyFont="1" applyBorder="1"/>
    <xf numFmtId="43" fontId="0" fillId="0" borderId="14" xfId="0" applyNumberFormat="1" applyBorder="1" applyAlignment="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4" xfId="0" applyNumberFormat="1" applyFont="1" applyFill="1" applyBorder="1" applyAlignment="1"/>
    <xf numFmtId="43" fontId="4" fillId="0" borderId="16" xfId="0" applyNumberFormat="1" applyFont="1" applyFill="1" applyBorder="1" applyAlignment="1"/>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18" xfId="0" applyNumberFormat="1" applyFont="1" applyBorder="1" applyAlignment="1"/>
    <xf numFmtId="43" fontId="4" fillId="0" borderId="16" xfId="0" applyNumberFormat="1" applyFont="1" applyBorder="1" applyAlignment="1"/>
    <xf numFmtId="43" fontId="4" fillId="0" borderId="74" xfId="0" applyNumberFormat="1" applyFont="1" applyBorder="1"/>
    <xf numFmtId="165" fontId="4" fillId="0" borderId="63" xfId="41" applyNumberFormat="1" applyFont="1" applyBorder="1"/>
    <xf numFmtId="0" fontId="7" fillId="0" borderId="0" xfId="0" applyFont="1" applyBorder="1" applyAlignment="1"/>
    <xf numFmtId="0" fontId="7" fillId="0" borderId="48" xfId="0" applyFont="1" applyBorder="1" applyAlignment="1">
      <alignment horizontal="center"/>
    </xf>
    <xf numFmtId="0" fontId="7" fillId="0" borderId="48" xfId="0" applyFont="1" applyBorder="1" applyAlignment="1">
      <alignment horizontal="center" wrapText="1"/>
    </xf>
    <xf numFmtId="0" fontId="4" fillId="0" borderId="0" xfId="0" applyFont="1" applyBorder="1" applyAlignment="1">
      <alignment horizontal="left"/>
    </xf>
    <xf numFmtId="44" fontId="18" fillId="0" borderId="0" xfId="0" applyNumberFormat="1" applyFont="1" applyBorder="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44" fontId="4" fillId="0" borderId="29" xfId="0" applyNumberFormat="1" applyFont="1" applyBorder="1"/>
    <xf numFmtId="44" fontId="4" fillId="0" borderId="39" xfId="0" applyNumberFormat="1"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43" fontId="4" fillId="0" borderId="13" xfId="0" applyNumberFormat="1" applyFont="1" applyBorder="1" applyAlignment="1"/>
    <xf numFmtId="0" fontId="40" fillId="0" borderId="0" xfId="0" applyFont="1" applyAlignment="1">
      <alignment horizontal="centerContinuous"/>
    </xf>
    <xf numFmtId="44" fontId="4" fillId="0" borderId="69" xfId="29" applyFont="1" applyFill="1" applyBorder="1"/>
    <xf numFmtId="0" fontId="0" fillId="0" borderId="73" xfId="0" applyFill="1" applyBorder="1"/>
    <xf numFmtId="0" fontId="0" fillId="5" borderId="0" xfId="0" applyFill="1"/>
    <xf numFmtId="44" fontId="4" fillId="0" borderId="77" xfId="29" applyFont="1" applyFill="1" applyBorder="1"/>
    <xf numFmtId="0" fontId="7" fillId="0" borderId="78" xfId="0" applyFont="1" applyFill="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0" fillId="0" borderId="0" xfId="0"/>
    <xf numFmtId="0" fontId="0" fillId="0" borderId="0" xfId="0" applyAlignment="1">
      <alignment horizontal="center"/>
    </xf>
    <xf numFmtId="0" fontId="7" fillId="0" borderId="0" xfId="0" applyFont="1" applyBorder="1" applyAlignment="1">
      <alignment wrapText="1"/>
    </xf>
    <xf numFmtId="0" fontId="0" fillId="0" borderId="5" xfId="0" applyBorder="1"/>
    <xf numFmtId="0" fontId="0" fillId="0" borderId="5" xfId="0" applyBorder="1" applyAlignment="1">
      <alignment horizontal="center"/>
    </xf>
    <xf numFmtId="44" fontId="41" fillId="0" borderId="8" xfId="29" applyFont="1" applyBorder="1"/>
    <xf numFmtId="0" fontId="0" fillId="0" borderId="2" xfId="0" applyBorder="1"/>
    <xf numFmtId="164" fontId="41" fillId="0" borderId="2" xfId="28" applyNumberFormat="1" applyFont="1" applyBorder="1"/>
    <xf numFmtId="0" fontId="0" fillId="0" borderId="7" xfId="0" applyBorder="1"/>
    <xf numFmtId="0" fontId="0" fillId="0" borderId="0" xfId="0" applyBorder="1" applyAlignment="1">
      <alignment wrapText="1"/>
    </xf>
    <xf numFmtId="0" fontId="7" fillId="5" borderId="8" xfId="0" applyFont="1" applyFill="1" applyBorder="1" applyAlignment="1">
      <alignment horizontal="center"/>
    </xf>
    <xf numFmtId="0" fontId="7" fillId="0" borderId="0" xfId="0" applyFont="1" applyFill="1" applyAlignment="1">
      <alignment horizontal="center"/>
    </xf>
    <xf numFmtId="7" fontId="7" fillId="0" borderId="0" xfId="0" applyNumberFormat="1" applyFont="1" applyFill="1" applyBorder="1" applyAlignment="1">
      <alignment horizontal="center" wrapText="1"/>
    </xf>
    <xf numFmtId="0" fontId="0" fillId="0" borderId="0" xfId="0" applyFill="1"/>
    <xf numFmtId="0" fontId="7" fillId="0" borderId="59" xfId="0" applyFont="1" applyFill="1" applyBorder="1" applyAlignment="1">
      <alignment horizontal="center"/>
    </xf>
    <xf numFmtId="7" fontId="7" fillId="0" borderId="60" xfId="0" applyNumberFormat="1" applyFont="1" applyFill="1" applyBorder="1" applyAlignment="1">
      <alignment horizontal="center" wrapText="1"/>
    </xf>
    <xf numFmtId="0" fontId="0" fillId="0" borderId="60" xfId="0" applyFill="1" applyBorder="1"/>
    <xf numFmtId="7" fontId="7" fillId="0" borderId="61" xfId="0" applyNumberFormat="1" applyFont="1" applyFill="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43" fontId="4" fillId="0" borderId="14" xfId="0" applyNumberFormat="1" applyFont="1" applyFill="1" applyBorder="1"/>
    <xf numFmtId="43" fontId="4" fillId="0" borderId="16" xfId="0" applyNumberFormat="1" applyFont="1" applyFill="1" applyBorder="1"/>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Fill="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3" fontId="4" fillId="0" borderId="53" xfId="0" applyNumberFormat="1" applyFont="1" applyBorder="1"/>
    <xf numFmtId="44" fontId="4" fillId="0" borderId="42" xfId="0" applyNumberFormat="1" applyFont="1" applyBorder="1"/>
    <xf numFmtId="0" fontId="4" fillId="0" borderId="0" xfId="0" applyFont="1" applyBorder="1" applyAlignment="1">
      <alignment horizontal="center"/>
    </xf>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Border="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Border="1" applyAlignment="1">
      <alignment horizontal="center"/>
    </xf>
    <xf numFmtId="0" fontId="4" fillId="7" borderId="0" xfId="0" applyFont="1" applyFill="1" applyBorder="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44" fontId="4" fillId="0" borderId="4" xfId="0" applyNumberFormat="1" applyFont="1" applyFill="1" applyBorder="1"/>
    <xf numFmtId="0" fontId="18" fillId="0" borderId="4" xfId="0" applyFont="1" applyFill="1" applyBorder="1"/>
    <xf numFmtId="165" fontId="4" fillId="0" borderId="86" xfId="41" applyNumberFormat="1" applyFont="1" applyBorder="1"/>
    <xf numFmtId="44" fontId="18" fillId="0" borderId="7" xfId="0" applyNumberFormat="1" applyFont="1" applyBorder="1"/>
    <xf numFmtId="43" fontId="18" fillId="0" borderId="30" xfId="0" applyNumberFormat="1" applyFont="1" applyFill="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applyFill="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applyBorder="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4" fillId="0" borderId="11" xfId="0" applyFont="1" applyFill="1" applyBorder="1" applyAlignment="1">
      <alignment horizontal="centerContinuous"/>
    </xf>
    <xf numFmtId="0" fontId="7" fillId="0" borderId="65" xfId="0" applyFont="1" applyFill="1" applyBorder="1" applyAlignment="1">
      <alignment horizontal="center" wrapText="1"/>
    </xf>
    <xf numFmtId="0" fontId="7" fillId="0" borderId="4" xfId="0" applyFont="1" applyFill="1" applyBorder="1" applyAlignment="1">
      <alignment horizontal="center" wrapText="1"/>
    </xf>
    <xf numFmtId="0" fontId="5" fillId="0" borderId="0" xfId="0" applyFont="1" applyBorder="1" applyAlignment="1">
      <alignment horizontal="center" vertical="center" wrapText="1"/>
    </xf>
    <xf numFmtId="0" fontId="7" fillId="0" borderId="50" xfId="0" applyFont="1" applyBorder="1" applyAlignment="1">
      <alignment horizontal="center"/>
    </xf>
    <xf numFmtId="0" fontId="48" fillId="0" borderId="0" xfId="0" applyFont="1" applyBorder="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0" fontId="4" fillId="0" borderId="0" xfId="0" applyFont="1" applyBorder="1" applyAlignment="1">
      <alignment vertical="top" wrapText="1"/>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Fill="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applyBorder="1"/>
    <xf numFmtId="0" fontId="50" fillId="0" borderId="0" xfId="0" applyFont="1"/>
    <xf numFmtId="0" fontId="4" fillId="0" borderId="0" xfId="0" applyFont="1" applyFill="1"/>
    <xf numFmtId="0" fontId="51" fillId="0" borderId="0" xfId="0" applyFont="1" applyAlignment="1">
      <alignment horizontal="center" vertical="center"/>
    </xf>
    <xf numFmtId="0" fontId="4" fillId="0" borderId="71" xfId="0" applyFont="1" applyBorder="1"/>
    <xf numFmtId="0" fontId="9" fillId="0" borderId="0" xfId="0" applyFont="1" applyFill="1"/>
    <xf numFmtId="44" fontId="7" fillId="0" borderId="25" xfId="0" applyNumberFormat="1" applyFont="1" applyFill="1" applyBorder="1"/>
    <xf numFmtId="44" fontId="7" fillId="0" borderId="92" xfId="0" applyNumberFormat="1" applyFont="1" applyBorder="1"/>
    <xf numFmtId="0" fontId="7" fillId="0" borderId="7" xfId="0" applyFont="1" applyFill="1" applyBorder="1"/>
    <xf numFmtId="0" fontId="7" fillId="0" borderId="22" xfId="0" applyFont="1" applyBorder="1" applyAlignment="1">
      <alignment wrapText="1"/>
    </xf>
    <xf numFmtId="0" fontId="7" fillId="0" borderId="0" xfId="0" applyFont="1" applyBorder="1" applyAlignment="1">
      <alignment horizontal="centerContinuous"/>
    </xf>
    <xf numFmtId="0" fontId="7" fillId="0" borderId="0" xfId="0" applyFont="1" applyBorder="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9" fillId="0" borderId="0" xfId="0" applyFont="1"/>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Border="1" applyAlignment="1">
      <alignment horizontal="left"/>
    </xf>
    <xf numFmtId="42" fontId="7" fillId="0" borderId="0" xfId="0" applyNumberFormat="1" applyFont="1" applyBorder="1"/>
    <xf numFmtId="0" fontId="43" fillId="0" borderId="0" xfId="0" applyFont="1"/>
    <xf numFmtId="0" fontId="30" fillId="0" borderId="0" xfId="0" applyFont="1" applyFill="1" applyBorder="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4" fillId="0" borderId="0" xfId="0" applyFont="1" applyBorder="1" applyAlignment="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7" fillId="0" borderId="50" xfId="0" applyFont="1" applyFill="1" applyBorder="1" applyAlignment="1">
      <alignment horizontal="center" wrapText="1"/>
    </xf>
    <xf numFmtId="0" fontId="22" fillId="0" borderId="0" xfId="0" applyFont="1" applyFill="1" applyAlignment="1">
      <alignmen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0" fontId="3" fillId="0" borderId="0" xfId="0" applyFont="1"/>
    <xf numFmtId="0" fontId="4" fillId="0" borderId="17" xfId="0" applyFont="1" applyFill="1" applyBorder="1" applyAlignment="1"/>
    <xf numFmtId="0" fontId="7" fillId="0" borderId="0" xfId="0" applyFont="1" applyAlignment="1">
      <alignment horizontal="right"/>
    </xf>
    <xf numFmtId="0" fontId="5" fillId="0" borderId="0" xfId="0" applyFont="1" applyAlignment="1">
      <alignment horizontal="center" wrapText="1"/>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0" fontId="7" fillId="0" borderId="0" xfId="0" applyFont="1" applyAlignment="1">
      <alignment horizontal="right"/>
    </xf>
    <xf numFmtId="37" fontId="4" fillId="0" borderId="4" xfId="29" applyNumberFormat="1" applyFont="1" applyFill="1" applyBorder="1" applyAlignment="1">
      <alignment horizontal="right"/>
    </xf>
    <xf numFmtId="0" fontId="62" fillId="0" borderId="0" xfId="0" applyFont="1"/>
    <xf numFmtId="0" fontId="4" fillId="0" borderId="7" xfId="0" applyFont="1" applyFill="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applyBorder="1"/>
    <xf numFmtId="0" fontId="58" fillId="0" borderId="0" xfId="0" applyFont="1" applyBorder="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7" fontId="4" fillId="0" borderId="30" xfId="0"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Fill="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applyFill="1" applyBorder="1"/>
    <xf numFmtId="43" fontId="4" fillId="0" borderId="52" xfId="28" applyFont="1" applyBorder="1"/>
    <xf numFmtId="164" fontId="4" fillId="0" borderId="51" xfId="28" applyNumberFormat="1" applyFont="1" applyBorder="1"/>
    <xf numFmtId="43" fontId="4" fillId="0" borderId="18" xfId="28" applyNumberFormat="1" applyFont="1" applyBorder="1"/>
    <xf numFmtId="43" fontId="4" fillId="0" borderId="74" xfId="28" applyNumberFormat="1" applyFont="1" applyBorder="1"/>
    <xf numFmtId="43" fontId="4" fillId="0" borderId="52" xfId="28" applyNumberFormat="1"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Border="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applyBorder="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4" fillId="0" borderId="0"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Border="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73" fillId="0" borderId="0" xfId="0" applyFont="1" applyBorder="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Fill="1" applyBorder="1" applyAlignment="1">
      <alignment vertical="top" wrapText="1"/>
    </xf>
    <xf numFmtId="0" fontId="15" fillId="0" borderId="0" xfId="0" applyFont="1" applyFill="1"/>
    <xf numFmtId="0" fontId="22" fillId="0" borderId="48" xfId="0" applyFont="1" applyBorder="1" applyAlignment="1">
      <alignment wrapText="1"/>
    </xf>
    <xf numFmtId="0" fontId="55" fillId="0" borderId="0" xfId="0" applyFont="1" applyFill="1"/>
    <xf numFmtId="15" fontId="55" fillId="0" borderId="0" xfId="0" applyNumberFormat="1" applyFont="1" applyFill="1" applyAlignment="1">
      <alignment horizontal="left"/>
    </xf>
    <xf numFmtId="0" fontId="0" fillId="0" borderId="0" xfId="0"/>
    <xf numFmtId="0" fontId="40"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right"/>
    </xf>
    <xf numFmtId="0" fontId="4" fillId="0" borderId="0" xfId="0" applyFont="1" applyBorder="1" applyAlignment="1"/>
    <xf numFmtId="0" fontId="4" fillId="0" borderId="0" xfId="0" applyFont="1"/>
    <xf numFmtId="0" fontId="12" fillId="0" borderId="0" xfId="0" applyFont="1" applyBorder="1" applyAlignment="1">
      <alignment vertical="center" wrapText="1"/>
    </xf>
    <xf numFmtId="0" fontId="0" fillId="0" borderId="0" xfId="0" applyAlignment="1">
      <alignment horizontal="center" wrapText="1"/>
    </xf>
    <xf numFmtId="0" fontId="4" fillId="0" borderId="3" xfId="0" applyFont="1" applyBorder="1"/>
    <xf numFmtId="0" fontId="26" fillId="0" borderId="0" xfId="0" applyFont="1" applyBorder="1"/>
    <xf numFmtId="0" fontId="4" fillId="0" borderId="0" xfId="0" applyFont="1" applyBorder="1"/>
    <xf numFmtId="0" fontId="4" fillId="0" borderId="4" xfId="0" applyFont="1" applyBorder="1"/>
    <xf numFmtId="0" fontId="7" fillId="0" borderId="54" xfId="0" applyFont="1" applyBorder="1" applyAlignment="1">
      <alignment vertical="top"/>
    </xf>
    <xf numFmtId="0" fontId="7" fillId="0" borderId="49" xfId="0" applyFont="1" applyBorder="1"/>
    <xf numFmtId="0" fontId="7" fillId="0" borderId="49" xfId="0" applyFont="1" applyBorder="1" applyAlignment="1">
      <alignment horizontal="center"/>
    </xf>
    <xf numFmtId="0" fontId="7" fillId="0" borderId="65" xfId="0" applyFont="1" applyBorder="1" applyAlignment="1">
      <alignment horizontal="center"/>
    </xf>
    <xf numFmtId="0" fontId="35" fillId="5" borderId="48" xfId="0" applyFont="1" applyFill="1" applyBorder="1" applyAlignment="1">
      <alignment horizontal="center"/>
    </xf>
    <xf numFmtId="0" fontId="4" fillId="0" borderId="55" xfId="0" applyFont="1" applyBorder="1"/>
    <xf numFmtId="0" fontId="4" fillId="0" borderId="6" xfId="0" applyFont="1" applyBorder="1"/>
    <xf numFmtId="43" fontId="4" fillId="13" borderId="26" xfId="28" applyFont="1" applyFill="1" applyBorder="1"/>
    <xf numFmtId="0" fontId="4" fillId="0" borderId="57" xfId="0" applyFont="1" applyBorder="1"/>
    <xf numFmtId="0" fontId="54" fillId="0" borderId="0" xfId="0" applyFont="1"/>
    <xf numFmtId="0" fontId="4" fillId="5" borderId="70" xfId="0" applyFont="1" applyFill="1" applyBorder="1" applyAlignment="1">
      <alignment horizontal="center"/>
    </xf>
    <xf numFmtId="0" fontId="4" fillId="5" borderId="70" xfId="0" applyFont="1" applyFill="1" applyBorder="1"/>
    <xf numFmtId="0" fontId="7" fillId="0" borderId="3" xfId="0" applyFont="1" applyBorder="1"/>
    <xf numFmtId="0" fontId="7" fillId="0" borderId="7" xfId="0" applyFont="1" applyBorder="1"/>
    <xf numFmtId="0" fontId="4" fillId="5" borderId="48" xfId="0" applyFont="1" applyFill="1" applyBorder="1" applyAlignment="1">
      <alignment horizontal="center"/>
    </xf>
    <xf numFmtId="0" fontId="4" fillId="5" borderId="48" xfId="0" applyFont="1" applyFill="1" applyBorder="1"/>
    <xf numFmtId="0" fontId="4" fillId="0" borderId="59" xfId="0" applyFont="1" applyBorder="1"/>
    <xf numFmtId="0" fontId="4" fillId="0" borderId="17" xfId="0" applyFont="1" applyBorder="1"/>
    <xf numFmtId="44" fontId="4" fillId="5" borderId="71" xfId="0" applyNumberFormat="1" applyFont="1" applyFill="1" applyBorder="1"/>
    <xf numFmtId="0" fontId="10" fillId="0" borderId="0" xfId="0" applyFont="1" applyFill="1" applyBorder="1"/>
    <xf numFmtId="0" fontId="4" fillId="5" borderId="72" xfId="0" applyFont="1" applyFill="1" applyBorder="1"/>
    <xf numFmtId="0" fontId="4" fillId="0" borderId="62" xfId="0" applyFont="1" applyBorder="1"/>
    <xf numFmtId="0" fontId="4" fillId="0" borderId="63" xfId="0" applyFont="1" applyBorder="1"/>
    <xf numFmtId="0" fontId="4" fillId="0" borderId="0" xfId="0" applyFont="1" applyFill="1" applyBorder="1"/>
    <xf numFmtId="0" fontId="60" fillId="0" borderId="48" xfId="0" applyFont="1" applyFill="1" applyBorder="1"/>
    <xf numFmtId="0" fontId="60" fillId="0" borderId="48" xfId="0" applyFont="1" applyFill="1" applyBorder="1" applyAlignment="1">
      <alignment horizontal="center"/>
    </xf>
    <xf numFmtId="0" fontId="27" fillId="0" borderId="0" xfId="0" applyFont="1"/>
    <xf numFmtId="0" fontId="4" fillId="0" borderId="0" xfId="0" applyFont="1" applyFill="1" applyBorder="1" applyAlignment="1">
      <alignment horizontal="center"/>
    </xf>
    <xf numFmtId="0" fontId="7" fillId="0" borderId="0" xfId="0" applyFont="1" applyAlignment="1">
      <alignment horizontal="right"/>
    </xf>
    <xf numFmtId="0" fontId="4" fillId="0" borderId="0" xfId="0" applyFont="1" applyBorder="1" applyAlignment="1"/>
    <xf numFmtId="0" fontId="25" fillId="0" borderId="1" xfId="0" applyFont="1" applyBorder="1" applyAlignment="1">
      <alignment horizontal="centerContinuous"/>
    </xf>
    <xf numFmtId="0" fontId="4" fillId="0" borderId="2" xfId="0" applyFont="1" applyBorder="1" applyAlignment="1">
      <alignment horizontal="centerContinuous"/>
    </xf>
    <xf numFmtId="0" fontId="4" fillId="0" borderId="11" xfId="0" applyFont="1" applyBorder="1" applyAlignment="1">
      <alignment horizontal="centerContinuous"/>
    </xf>
    <xf numFmtId="0" fontId="25" fillId="0" borderId="0" xfId="0" applyFont="1" applyBorder="1" applyAlignment="1">
      <alignment horizontal="centerContinuous"/>
    </xf>
    <xf numFmtId="0" fontId="4" fillId="0" borderId="0"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0" fontId="4" fillId="0" borderId="49" xfId="0" applyFont="1" applyBorder="1"/>
    <xf numFmtId="43" fontId="4" fillId="0" borderId="49" xfId="28" applyFont="1" applyFill="1" applyBorder="1"/>
    <xf numFmtId="165" fontId="4" fillId="0" borderId="65" xfId="41" applyNumberFormat="1" applyFont="1" applyBorder="1"/>
    <xf numFmtId="0" fontId="4" fillId="0" borderId="7" xfId="0"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4" fillId="0" borderId="7" xfId="0" applyFont="1" applyBorder="1" applyAlignment="1"/>
    <xf numFmtId="0" fontId="0" fillId="0" borderId="0" xfId="0" applyFill="1" applyAlignment="1">
      <alignment vertical="top" wrapText="1"/>
    </xf>
    <xf numFmtId="0" fontId="5" fillId="0" borderId="0" xfId="0" applyFont="1" applyFill="1" applyAlignment="1">
      <alignment vertical="top" wrapText="1"/>
    </xf>
    <xf numFmtId="0" fontId="4" fillId="0" borderId="9" xfId="0" applyFont="1" applyFill="1" applyBorder="1" applyAlignment="1">
      <alignment vertical="top" wrapText="1"/>
    </xf>
    <xf numFmtId="0" fontId="4" fillId="0" borderId="91" xfId="0" applyFont="1" applyFill="1" applyBorder="1" applyAlignment="1">
      <alignment horizontal="center" vertical="top" wrapText="1"/>
    </xf>
    <xf numFmtId="0" fontId="4" fillId="0" borderId="4" xfId="0" applyFont="1" applyFill="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Fill="1" applyBorder="1"/>
    <xf numFmtId="0" fontId="4" fillId="0" borderId="3" xfId="0" applyFont="1" applyBorder="1" applyAlignment="1">
      <alignment horizontal="center"/>
    </xf>
    <xf numFmtId="0" fontId="7" fillId="0" borderId="31" xfId="0" applyFont="1" applyFill="1" applyBorder="1"/>
    <xf numFmtId="0" fontId="4" fillId="0" borderId="4" xfId="0" applyFont="1" applyBorder="1" applyAlignment="1">
      <alignment vertical="top" wrapText="1"/>
    </xf>
    <xf numFmtId="0" fontId="7" fillId="0" borderId="0" xfId="0"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7" fillId="0" borderId="3" xfId="0" applyFont="1" applyFill="1" applyBorder="1" applyAlignment="1">
      <alignment horizontal="left"/>
    </xf>
    <xf numFmtId="0" fontId="7" fillId="0" borderId="0" xfId="0" applyFont="1" applyFill="1" applyBorder="1" applyAlignment="1">
      <alignment horizontal="left"/>
    </xf>
    <xf numFmtId="0" fontId="0" fillId="0" borderId="0" xfId="0" applyAlignment="1">
      <alignment vertical="top" wrapText="1"/>
    </xf>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94" xfId="0" applyFont="1" applyFill="1" applyBorder="1" applyAlignment="1">
      <alignment vertical="top" wrapText="1"/>
    </xf>
    <xf numFmtId="0" fontId="22" fillId="0" borderId="0" xfId="0" applyFont="1" applyBorder="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Fill="1" applyBorder="1"/>
    <xf numFmtId="43" fontId="4" fillId="0" borderId="21" xfId="28" applyFont="1" applyFill="1" applyBorder="1"/>
    <xf numFmtId="0" fontId="4" fillId="0" borderId="38" xfId="0" applyFont="1" applyFill="1" applyBorder="1"/>
    <xf numFmtId="0" fontId="4" fillId="0" borderId="4" xfId="0" applyFont="1" applyFill="1" applyBorder="1" applyAlignment="1">
      <alignment horizontal="center"/>
    </xf>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Fill="1" applyBorder="1" applyAlignment="1">
      <alignment horizontal="left" vertical="top" wrapText="1"/>
    </xf>
    <xf numFmtId="0" fontId="26" fillId="0" borderId="97" xfId="0" applyFont="1" applyBorder="1" applyAlignment="1">
      <alignment vertical="top" wrapText="1"/>
    </xf>
    <xf numFmtId="0" fontId="26" fillId="0" borderId="97" xfId="0" applyFont="1" applyFill="1" applyBorder="1" applyAlignment="1">
      <alignment vertical="top" wrapText="1"/>
    </xf>
    <xf numFmtId="0" fontId="26" fillId="0" borderId="97" xfId="0" applyNumberFormat="1" applyFont="1" applyBorder="1" applyAlignment="1">
      <alignment vertical="top" wrapText="1"/>
    </xf>
    <xf numFmtId="0" fontId="69" fillId="0" borderId="97" xfId="0" applyFont="1" applyFill="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Fill="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Fill="1" applyBorder="1" applyAlignment="1">
      <alignment horizontal="center"/>
    </xf>
    <xf numFmtId="0" fontId="92" fillId="0" borderId="11" xfId="0" applyFont="1" applyFill="1" applyBorder="1" applyAlignment="1">
      <alignment horizontal="center"/>
    </xf>
    <xf numFmtId="0" fontId="11" fillId="0" borderId="0" xfId="0" applyFont="1" applyAlignment="1">
      <alignment vertical="top" wrapText="1"/>
    </xf>
    <xf numFmtId="0" fontId="4" fillId="0" borderId="17" xfId="0" applyFont="1" applyFill="1" applyBorder="1" applyAlignment="1"/>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applyBorder="1"/>
    <xf numFmtId="44" fontId="0" fillId="49" borderId="0" xfId="0" applyNumberFormat="1" applyFill="1" applyBorder="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43" fontId="4" fillId="0" borderId="14" xfId="0" applyNumberFormat="1" applyFont="1" applyBorder="1"/>
    <xf numFmtId="43" fontId="4" fillId="0" borderId="18" xfId="0" applyNumberFormat="1" applyFont="1" applyBorder="1"/>
    <xf numFmtId="43" fontId="4" fillId="0" borderId="18" xfId="0" applyNumberFormat="1" applyFont="1" applyFill="1" applyBorder="1"/>
    <xf numFmtId="43" fontId="4" fillId="0" borderId="14" xfId="0" applyNumberFormat="1" applyFont="1" applyBorder="1" applyAlignment="1">
      <alignment horizontal="center"/>
    </xf>
    <xf numFmtId="0" fontId="4" fillId="0" borderId="4" xfId="0" applyFont="1" applyBorder="1"/>
    <xf numFmtId="43" fontId="4" fillId="0" borderId="51" xfId="0" applyNumberFormat="1" applyFont="1" applyBorder="1" applyAlignment="1">
      <alignment horizontal="center"/>
    </xf>
    <xf numFmtId="43" fontId="4" fillId="0" borderId="19" xfId="0" applyNumberFormat="1" applyFont="1" applyBorder="1"/>
    <xf numFmtId="0" fontId="4" fillId="0" borderId="4" xfId="0" applyFont="1" applyBorder="1" applyAlignment="1">
      <alignment horizontal="center"/>
    </xf>
    <xf numFmtId="43" fontId="4" fillId="0" borderId="19" xfId="0" applyNumberFormat="1" applyFont="1" applyFill="1" applyBorder="1"/>
    <xf numFmtId="43" fontId="4" fillId="0" borderId="13" xfId="0" applyNumberFormat="1" applyFont="1" applyBorder="1"/>
    <xf numFmtId="43" fontId="4" fillId="0" borderId="13" xfId="0" applyNumberFormat="1" applyFont="1" applyBorder="1" applyAlignment="1">
      <alignment horizontal="center"/>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Fill="1" applyBorder="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Border="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6" xfId="0" applyFont="1" applyBorder="1" applyAlignment="1"/>
    <xf numFmtId="0" fontId="4" fillId="0" borderId="26" xfId="0" applyFont="1" applyBorder="1" applyAlignment="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xf numFmtId="0" fontId="4" fillId="0" borderId="6" xfId="0" applyFont="1" applyFill="1" applyBorder="1" applyAlignment="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4" fillId="0" borderId="17" xfId="0" applyFont="1" applyFill="1" applyBorder="1" applyAlignme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4" fillId="0" borderId="19" xfId="0" applyFont="1" applyFill="1" applyBorder="1" applyAlignment="1"/>
    <xf numFmtId="0" fontId="0" fillId="0" borderId="6" xfId="0" applyBorder="1" applyAlignment="1"/>
    <xf numFmtId="0" fontId="0" fillId="0" borderId="19" xfId="0" applyBorder="1" applyAlignment="1"/>
    <xf numFmtId="0" fontId="58" fillId="0" borderId="0" xfId="0" applyFont="1" applyBorder="1" applyAlignment="1">
      <alignment vertical="top" wrapText="1"/>
    </xf>
    <xf numFmtId="0" fontId="19" fillId="0" borderId="8" xfId="0" applyFont="1" applyFill="1" applyBorder="1" applyAlignment="1"/>
    <xf numFmtId="0" fontId="7" fillId="0" borderId="6" xfId="0" applyFont="1" applyBorder="1" applyAlignment="1"/>
    <xf numFmtId="0" fontId="4" fillId="0" borderId="6" xfId="0" applyFont="1" applyFill="1" applyBorder="1" applyAlignment="1">
      <alignment horizontal="left"/>
    </xf>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7" fillId="0" borderId="0" xfId="0" applyFont="1" applyAlignment="1">
      <alignment horizontal="right"/>
    </xf>
    <xf numFmtId="0" fontId="7" fillId="0" borderId="7" xfId="0" applyFont="1" applyBorder="1" applyAlignment="1"/>
    <xf numFmtId="0" fontId="19" fillId="0" borderId="17" xfId="0" applyFont="1" applyBorder="1" applyAlignment="1"/>
    <xf numFmtId="0" fontId="9" fillId="0" borderId="0" xfId="0" applyFont="1" applyBorder="1" applyAlignment="1">
      <alignment wrapText="1"/>
    </xf>
    <xf numFmtId="0" fontId="4" fillId="0" borderId="0" xfId="0" applyFont="1" applyAlignment="1">
      <alignment wrapText="1"/>
    </xf>
    <xf numFmtId="0" fontId="4" fillId="0" borderId="7" xfId="0" applyFont="1" applyBorder="1" applyAlignment="1"/>
    <xf numFmtId="0" fontId="0" fillId="0" borderId="7" xfId="0" applyBorder="1" applyAlignment="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7" fillId="0" borderId="7" xfId="0" applyFont="1" applyBorder="1" applyAlignment="1">
      <alignment horizontal="right"/>
    </xf>
    <xf numFmtId="0" fontId="7" fillId="0" borderId="17" xfId="0" applyFont="1" applyFill="1" applyBorder="1" applyAlignment="1"/>
    <xf numFmtId="0" fontId="4" fillId="0" borderId="2" xfId="0" applyFont="1" applyFill="1" applyBorder="1" applyAlignment="1">
      <alignment horizontal="left" vertical="top" wrapText="1"/>
    </xf>
    <xf numFmtId="0" fontId="0" fillId="0" borderId="2" xfId="0" applyFill="1" applyBorder="1" applyAlignment="1">
      <alignment vertical="top" wrapText="1"/>
    </xf>
    <xf numFmtId="0" fontId="0" fillId="0" borderId="11" xfId="0" applyFill="1" applyBorder="1" applyAlignment="1">
      <alignment vertical="top" wrapText="1"/>
    </xf>
    <xf numFmtId="0" fontId="7" fillId="0" borderId="7" xfId="0" applyFont="1" applyBorder="1" applyAlignment="1">
      <alignment horizontal="center" wrapText="1"/>
    </xf>
    <xf numFmtId="0" fontId="4" fillId="0" borderId="31" xfId="0" applyFont="1" applyFill="1" applyBorder="1" applyAlignment="1">
      <alignment horizontal="left" vertical="top" wrapText="1"/>
    </xf>
    <xf numFmtId="0" fontId="4" fillId="0" borderId="8" xfId="0" applyFont="1" applyFill="1" applyBorder="1" applyAlignment="1">
      <alignment vertical="top" wrapText="1"/>
    </xf>
    <xf numFmtId="0" fontId="4" fillId="0" borderId="30" xfId="0" applyFont="1" applyFill="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applyAlignment="1"/>
    <xf numFmtId="0" fontId="0" fillId="0" borderId="26" xfId="0" applyBorder="1" applyAlignment="1"/>
    <xf numFmtId="0" fontId="19" fillId="0" borderId="8" xfId="0" applyFont="1" applyBorder="1" applyAlignment="1"/>
    <xf numFmtId="0" fontId="13" fillId="0" borderId="7" xfId="0" applyFont="1" applyBorder="1" applyAlignment="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4" fillId="0" borderId="31" xfId="0" applyFont="1" applyBorder="1" applyAlignment="1">
      <alignment horizontal="left" vertical="top"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Fill="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7" fillId="0" borderId="6" xfId="0" applyFont="1" applyFill="1" applyBorder="1" applyAlignment="1"/>
    <xf numFmtId="0" fontId="0" fillId="0" borderId="6" xfId="0" applyFill="1" applyBorder="1" applyAlignment="1"/>
    <xf numFmtId="0" fontId="56" fillId="0" borderId="6" xfId="0" applyFont="1" applyFill="1" applyBorder="1" applyAlignment="1"/>
    <xf numFmtId="0" fontId="7" fillId="0" borderId="26" xfId="0" applyFont="1" applyFill="1" applyBorder="1" applyAlignment="1"/>
    <xf numFmtId="0" fontId="0" fillId="0" borderId="26" xfId="0" applyFill="1" applyBorder="1" applyAlignment="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applyAlignment="1"/>
    <xf numFmtId="0" fontId="7" fillId="0" borderId="0" xfId="0" applyFont="1" applyAlignment="1">
      <alignment horizontal="center"/>
    </xf>
    <xf numFmtId="0" fontId="7" fillId="48" borderId="7" xfId="0" applyFont="1" applyFill="1" applyBorder="1" applyAlignment="1"/>
    <xf numFmtId="0" fontId="13" fillId="48" borderId="7" xfId="0" applyFont="1" applyFill="1" applyBorder="1" applyAlignment="1"/>
    <xf numFmtId="0" fontId="0" fillId="0" borderId="0" xfId="0" applyBorder="1" applyAlignment="1">
      <alignment horizontal="center"/>
    </xf>
    <xf numFmtId="0" fontId="9" fillId="5" borderId="0" xfId="0" applyFont="1" applyFill="1" applyBorder="1" applyAlignment="1">
      <alignment wrapText="1"/>
    </xf>
    <xf numFmtId="0" fontId="4" fillId="5" borderId="0" xfId="0" applyFont="1" applyFill="1" applyAlignment="1">
      <alignment wrapText="1"/>
    </xf>
    <xf numFmtId="0" fontId="4" fillId="0" borderId="17" xfId="0" applyFont="1" applyBorder="1" applyAlignment="1"/>
    <xf numFmtId="0" fontId="56" fillId="0" borderId="6" xfId="0" applyFont="1" applyFill="1" applyBorder="1" applyAlignment="1">
      <alignment horizontal="left"/>
    </xf>
    <xf numFmtId="0" fontId="9" fillId="5" borderId="0" xfId="0" applyFont="1" applyFill="1" applyBorder="1" applyAlignment="1">
      <alignment vertical="top" wrapText="1"/>
    </xf>
    <xf numFmtId="0" fontId="4" fillId="5" borderId="0" xfId="0" applyFont="1" applyFill="1" applyAlignment="1">
      <alignment vertical="top" wrapText="1"/>
    </xf>
    <xf numFmtId="0" fontId="56" fillId="0" borderId="6" xfId="0" applyFont="1" applyBorder="1" applyAlignment="1"/>
    <xf numFmtId="0" fontId="56" fillId="0" borderId="19" xfId="0" applyFont="1" applyFill="1" applyBorder="1" applyAlignment="1"/>
    <xf numFmtId="0" fontId="56" fillId="0" borderId="17" xfId="0" applyFont="1" applyFill="1" applyBorder="1" applyAlignment="1"/>
    <xf numFmtId="0" fontId="7" fillId="0" borderId="17" xfId="0" applyFont="1" applyBorder="1" applyAlignment="1"/>
    <xf numFmtId="0" fontId="57" fillId="0" borderId="6" xfId="0" applyFont="1" applyBorder="1" applyAlignment="1"/>
    <xf numFmtId="0" fontId="57" fillId="0" borderId="19" xfId="0" applyFont="1" applyBorder="1" applyAlignment="1"/>
    <xf numFmtId="0" fontId="56" fillId="49" borderId="26" xfId="0" applyFont="1" applyFill="1" applyBorder="1" applyAlignment="1"/>
    <xf numFmtId="0" fontId="56" fillId="49" borderId="6" xfId="0" applyFont="1" applyFill="1" applyBorder="1" applyAlignment="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26" xfId="0" applyFont="1" applyFill="1" applyBorder="1" applyAlignment="1"/>
    <xf numFmtId="0" fontId="4" fillId="49" borderId="6" xfId="0" applyFont="1" applyFill="1" applyBorder="1" applyAlignment="1"/>
    <xf numFmtId="0" fontId="7" fillId="49" borderId="26" xfId="0" applyFont="1" applyFill="1" applyBorder="1" applyAlignment="1"/>
    <xf numFmtId="0" fontId="0" fillId="49" borderId="6" xfId="0" applyFill="1" applyBorder="1" applyAlignment="1"/>
    <xf numFmtId="0" fontId="4" fillId="49" borderId="17" xfId="0" applyFont="1" applyFill="1" applyBorder="1" applyAlignment="1"/>
    <xf numFmtId="0" fontId="56" fillId="49" borderId="17" xfId="0" applyFont="1" applyFill="1" applyBorder="1" applyAlignment="1"/>
    <xf numFmtId="0" fontId="56" fillId="49" borderId="19" xfId="0" applyFont="1" applyFill="1" applyBorder="1" applyAlignment="1"/>
    <xf numFmtId="0" fontId="4" fillId="49" borderId="109" xfId="0" applyFont="1" applyFill="1" applyBorder="1" applyAlignment="1"/>
    <xf numFmtId="0" fontId="4" fillId="49" borderId="0" xfId="0" applyFont="1" applyFill="1" applyBorder="1" applyAlignment="1"/>
    <xf numFmtId="0" fontId="19" fillId="49" borderId="122" xfId="0" applyFont="1" applyFill="1" applyBorder="1" applyAlignment="1"/>
    <xf numFmtId="0" fontId="19" fillId="49" borderId="8" xfId="0" applyFont="1" applyFill="1" applyBorder="1" applyAlignment="1"/>
    <xf numFmtId="0" fontId="19" fillId="49" borderId="26" xfId="0" applyFont="1" applyFill="1" applyBorder="1" applyAlignment="1"/>
    <xf numFmtId="0" fontId="19" fillId="49" borderId="17" xfId="0" applyFont="1" applyFill="1" applyBorder="1" applyAlignment="1"/>
    <xf numFmtId="0" fontId="57" fillId="49" borderId="6" xfId="0" applyFont="1" applyFill="1" applyBorder="1" applyAlignment="1"/>
    <xf numFmtId="0" fontId="57" fillId="49" borderId="19" xfId="0" applyFont="1" applyFill="1" applyBorder="1" applyAlignment="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applyAlignment="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vertical="center" wrapText="1"/>
    </xf>
    <xf numFmtId="0" fontId="53" fillId="0" borderId="0" xfId="0" applyFont="1" applyBorder="1" applyAlignment="1">
      <alignment horizontal="left" vertical="top" wrapText="1"/>
    </xf>
    <xf numFmtId="0" fontId="61" fillId="0" borderId="0" xfId="0" applyFont="1" applyAlignment="1">
      <alignment horizontal="left" vertical="top" wrapText="1"/>
    </xf>
    <xf numFmtId="0" fontId="7" fillId="0" borderId="3" xfId="0" applyFont="1" applyFill="1" applyBorder="1" applyAlignment="1">
      <alignment horizontal="left" wrapText="1"/>
    </xf>
    <xf numFmtId="0" fontId="0" fillId="0" borderId="0" xfId="0" applyFill="1" applyAlignment="1">
      <alignment horizontal="left" wrapText="1"/>
    </xf>
    <xf numFmtId="0" fontId="7" fillId="0" borderId="8" xfId="0" applyFont="1" applyFill="1" applyBorder="1" applyAlignment="1">
      <alignment horizontal="right" vertical="center" wrapText="1"/>
    </xf>
    <xf numFmtId="0" fontId="0" fillId="0" borderId="30" xfId="0" applyFill="1" applyBorder="1" applyAlignment="1">
      <alignment horizontal="right" vertical="center" wrapText="1"/>
    </xf>
    <xf numFmtId="0" fontId="7" fillId="0" borderId="0" xfId="0" applyFont="1" applyBorder="1" applyAlignment="1">
      <alignment vertical="top" wrapText="1"/>
    </xf>
    <xf numFmtId="0" fontId="0" fillId="0" borderId="0" xfId="0" applyBorder="1" applyAlignment="1">
      <alignment vertical="top" wrapText="1"/>
    </xf>
    <xf numFmtId="0" fontId="5" fillId="0" borderId="2" xfId="0" applyFont="1" applyBorder="1" applyAlignment="1">
      <alignment horizontal="center" vertical="top" wrapText="1"/>
    </xf>
    <xf numFmtId="0" fontId="17" fillId="0" borderId="2" xfId="0" applyFont="1" applyBorder="1" applyAlignment="1">
      <alignment horizontal="center" vertical="top" wrapText="1"/>
    </xf>
    <xf numFmtId="0" fontId="17" fillId="0" borderId="2" xfId="0" applyFont="1" applyBorder="1" applyAlignment="1">
      <alignment horizontal="center"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applyAlignment="1"/>
    <xf numFmtId="0" fontId="4" fillId="0" borderId="35" xfId="0" applyFont="1" applyBorder="1" applyAlignment="1"/>
    <xf numFmtId="0" fontId="4" fillId="48" borderId="7" xfId="0" applyFont="1" applyFill="1" applyBorder="1" applyAlignment="1">
      <alignment wrapText="1"/>
    </xf>
    <xf numFmtId="0" fontId="0" fillId="48" borderId="7" xfId="0" applyFill="1" applyBorder="1" applyAlignment="1">
      <alignment wrapText="1"/>
    </xf>
    <xf numFmtId="0" fontId="9" fillId="0" borderId="8" xfId="0" applyFont="1" applyBorder="1" applyAlignment="1">
      <alignment wrapText="1"/>
    </xf>
    <xf numFmtId="0" fontId="0" fillId="0" borderId="11" xfId="0" applyBorder="1" applyAlignment="1"/>
    <xf numFmtId="0" fontId="5" fillId="0" borderId="1" xfId="0" applyFont="1" applyBorder="1" applyAlignment="1">
      <alignment horizontal="center" vertical="top" wrapText="1"/>
    </xf>
    <xf numFmtId="0" fontId="4" fillId="0" borderId="6" xfId="0" applyFont="1" applyFill="1" applyBorder="1" applyAlignment="1">
      <alignment wrapText="1"/>
    </xf>
    <xf numFmtId="0" fontId="4" fillId="0" borderId="19" xfId="0" applyFont="1" applyFill="1" applyBorder="1" applyAlignment="1">
      <alignment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0" borderId="0" xfId="0" applyFont="1" applyBorder="1" applyAlignment="1">
      <alignment wrapText="1"/>
    </xf>
    <xf numFmtId="0" fontId="7" fillId="0" borderId="39" xfId="0" applyFont="1" applyBorder="1" applyAlignment="1">
      <alignment horizontal="center" vertical="center"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7" fillId="0" borderId="7" xfId="0" applyFont="1" applyBorder="1" applyAlignment="1">
      <alignment horizontal="center"/>
    </xf>
    <xf numFmtId="0" fontId="0" fillId="0" borderId="10" xfId="0" applyBorder="1" applyAlignment="1">
      <alignment horizontal="center"/>
    </xf>
    <xf numFmtId="0" fontId="0" fillId="0" borderId="7" xfId="0" applyBorder="1" applyAlignment="1">
      <alignment wrapText="1"/>
    </xf>
    <xf numFmtId="0" fontId="0" fillId="0" borderId="7" xfId="0" applyBorder="1" applyAlignment="1">
      <alignment horizontal="center"/>
    </xf>
    <xf numFmtId="0" fontId="0" fillId="0" borderId="2" xfId="0" applyBorder="1" applyAlignment="1"/>
    <xf numFmtId="0" fontId="7" fillId="0" borderId="81" xfId="0" applyFont="1" applyBorder="1" applyAlignment="1">
      <alignment horizontal="center" wrapText="1"/>
    </xf>
    <xf numFmtId="0" fontId="0" fillId="0" borderId="93" xfId="0" applyBorder="1" applyAlignment="1">
      <alignment horizontal="center" wrapText="1"/>
    </xf>
    <xf numFmtId="0" fontId="0" fillId="0" borderId="30" xfId="0" applyBorder="1" applyAlignment="1">
      <alignment horizont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4" fillId="0" borderId="0" xfId="0" applyFont="1" applyFill="1" applyBorder="1" applyAlignment="1"/>
    <xf numFmtId="0" fontId="19" fillId="0" borderId="17" xfId="0" applyFont="1" applyFill="1" applyBorder="1" applyAlignment="1"/>
    <xf numFmtId="0" fontId="19" fillId="0" borderId="6" xfId="0" applyFont="1" applyBorder="1" applyAlignment="1"/>
    <xf numFmtId="0" fontId="4" fillId="0" borderId="36" xfId="0" applyFont="1" applyBorder="1" applyAlignment="1"/>
    <xf numFmtId="0" fontId="4" fillId="0" borderId="19" xfId="0" applyFont="1" applyBorder="1" applyAlignment="1"/>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0" fillId="0" borderId="30" xfId="0"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4" fillId="0" borderId="8" xfId="0" applyFont="1" applyBorder="1" applyAlignment="1">
      <alignment vertical="top" wrapText="1"/>
    </xf>
    <xf numFmtId="0" fontId="4" fillId="0" borderId="30" xfId="0" applyFont="1" applyBorder="1" applyAlignment="1">
      <alignment vertical="top" wrapText="1"/>
    </xf>
    <xf numFmtId="0" fontId="7" fillId="48" borderId="31" xfId="0" applyNumberFormat="1" applyFont="1" applyFill="1" applyBorder="1" applyAlignment="1"/>
    <xf numFmtId="0" fontId="7" fillId="48" borderId="8" xfId="0" applyNumberFormat="1" applyFont="1" applyFill="1" applyBorder="1" applyAlignment="1"/>
    <xf numFmtId="0" fontId="13" fillId="48" borderId="30" xfId="0" applyNumberFormat="1" applyFont="1" applyFill="1" applyBorder="1" applyAlignment="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1" xfId="0" applyFont="1" applyFill="1" applyBorder="1" applyAlignment="1"/>
    <xf numFmtId="0" fontId="7" fillId="48" borderId="8" xfId="0" applyFont="1" applyFill="1" applyBorder="1" applyAlignment="1"/>
    <xf numFmtId="0" fontId="7" fillId="48" borderId="30" xfId="0" applyFont="1" applyFill="1" applyBorder="1" applyAlignment="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applyAlignment="1"/>
    <xf numFmtId="0" fontId="0" fillId="0" borderId="31" xfId="0" applyBorder="1" applyAlignment="1">
      <alignment vertical="top"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applyAlignment="1"/>
    <xf numFmtId="0" fontId="4" fillId="48" borderId="2" xfId="0" applyFont="1" applyFill="1" applyBorder="1" applyAlignment="1"/>
    <xf numFmtId="0" fontId="4" fillId="48" borderId="11"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31" xfId="0" applyFont="1" applyBorder="1" applyAlignment="1"/>
    <xf numFmtId="0" fontId="0" fillId="0" borderId="8" xfId="0" applyBorder="1" applyAlignment="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zoomScaleNormal="100" workbookViewId="0">
      <selection activeCell="D21" sqref="D21"/>
    </sheetView>
  </sheetViews>
  <sheetFormatPr defaultRowHeight="14.4"/>
  <cols>
    <col min="1" max="1" width="8.109375" customWidth="1"/>
    <col min="2" max="2" width="106.33203125" customWidth="1"/>
    <col min="3" max="3" width="3.88671875" customWidth="1"/>
    <col min="4" max="4" width="26.33203125" customWidth="1"/>
  </cols>
  <sheetData>
    <row r="2" spans="1:4" ht="24" hidden="1" customHeight="1">
      <c r="A2" s="195">
        <v>38873</v>
      </c>
      <c r="B2" s="196" t="s">
        <v>116</v>
      </c>
    </row>
    <row r="3" spans="1:4" ht="26.4" hidden="1">
      <c r="A3" s="196">
        <v>1</v>
      </c>
      <c r="B3" s="196" t="s">
        <v>357</v>
      </c>
    </row>
    <row r="4" spans="1:4" ht="26.4" hidden="1">
      <c r="A4" s="197">
        <v>2</v>
      </c>
      <c r="B4" s="197" t="s">
        <v>416</v>
      </c>
    </row>
    <row r="5" spans="1:4" ht="26.4" hidden="1">
      <c r="A5" s="197">
        <v>3</v>
      </c>
      <c r="B5" s="197" t="s">
        <v>358</v>
      </c>
    </row>
    <row r="6" spans="1:4" hidden="1">
      <c r="A6" s="197">
        <v>4</v>
      </c>
      <c r="B6" s="197" t="s">
        <v>359</v>
      </c>
    </row>
    <row r="7" spans="1:4" hidden="1">
      <c r="A7" s="330"/>
      <c r="B7" s="330"/>
    </row>
    <row r="8" spans="1:4" hidden="1">
      <c r="A8" s="330"/>
      <c r="B8" s="330"/>
    </row>
    <row r="9" spans="1:4">
      <c r="A9" s="330"/>
      <c r="B9" s="330"/>
    </row>
    <row r="10" spans="1:4" ht="16.8">
      <c r="A10" s="336" t="s">
        <v>446</v>
      </c>
      <c r="B10" s="335"/>
    </row>
    <row r="11" spans="1:4" ht="16.8">
      <c r="A11" s="336"/>
      <c r="B11" s="335"/>
    </row>
    <row r="12" spans="1:4" ht="49.2" customHeight="1">
      <c r="A12" s="816"/>
      <c r="B12" s="817" t="s">
        <v>273</v>
      </c>
    </row>
    <row r="13" spans="1:4" ht="46.8">
      <c r="B13" s="747" t="s">
        <v>360</v>
      </c>
      <c r="D13" s="539"/>
    </row>
    <row r="14" spans="1:4" ht="16.2" thickBot="1">
      <c r="A14" t="s">
        <v>282</v>
      </c>
      <c r="B14" s="848"/>
      <c r="D14" s="539"/>
    </row>
    <row r="15" spans="1:4" ht="33.75" customHeight="1" thickBot="1">
      <c r="A15" s="593" t="s">
        <v>281</v>
      </c>
      <c r="B15" s="845" t="s">
        <v>447</v>
      </c>
    </row>
    <row r="16" spans="1:4" ht="16.8" thickBot="1">
      <c r="A16" s="593"/>
      <c r="B16" s="193"/>
    </row>
    <row r="17" spans="1:12" ht="307.5" customHeight="1" thickBot="1">
      <c r="A17" s="311">
        <v>3</v>
      </c>
      <c r="B17" s="847" t="s">
        <v>450</v>
      </c>
    </row>
    <row r="18" spans="1:12" ht="16.8" thickBot="1">
      <c r="A18" s="311"/>
      <c r="B18" s="595"/>
    </row>
    <row r="19" spans="1:12" ht="180" customHeight="1" thickBot="1">
      <c r="A19" s="311">
        <v>4</v>
      </c>
      <c r="B19" s="847" t="s">
        <v>419</v>
      </c>
      <c r="C19" s="202"/>
      <c r="D19" s="202"/>
      <c r="E19" s="202"/>
      <c r="F19" s="202"/>
      <c r="G19" s="202"/>
      <c r="H19" s="202"/>
      <c r="I19" s="202"/>
      <c r="J19" s="202"/>
      <c r="K19" s="202"/>
      <c r="L19" s="202"/>
    </row>
    <row r="20" spans="1:12" ht="16.8" thickBot="1">
      <c r="A20" s="311"/>
      <c r="B20" s="595"/>
      <c r="C20" s="202"/>
      <c r="D20" s="202"/>
      <c r="E20" s="202"/>
      <c r="F20" s="202"/>
      <c r="G20" s="202"/>
      <c r="H20" s="202"/>
      <c r="I20" s="202"/>
      <c r="J20" s="202"/>
      <c r="K20" s="202"/>
      <c r="L20" s="202"/>
    </row>
    <row r="21" spans="1:12" ht="168.75" customHeight="1" thickBot="1">
      <c r="A21" s="311" t="s">
        <v>283</v>
      </c>
      <c r="B21" s="846" t="s">
        <v>369</v>
      </c>
      <c r="C21" s="202"/>
      <c r="D21" s="202"/>
      <c r="E21" s="202"/>
      <c r="F21" s="202"/>
      <c r="G21" s="202"/>
      <c r="H21" s="202"/>
      <c r="I21" s="202"/>
      <c r="J21" s="202"/>
      <c r="K21" s="202"/>
      <c r="L21" s="202"/>
    </row>
    <row r="22" spans="1:12" ht="16.8" thickBot="1">
      <c r="A22" s="311"/>
      <c r="B22" s="203"/>
      <c r="C22" s="202"/>
      <c r="D22" s="202"/>
      <c r="E22" s="202"/>
      <c r="F22" s="202"/>
      <c r="G22" s="202"/>
      <c r="H22" s="202"/>
      <c r="I22" s="202"/>
      <c r="J22" s="202"/>
      <c r="K22" s="202"/>
      <c r="L22" s="202"/>
    </row>
    <row r="23" spans="1:12" ht="165" customHeight="1" thickBot="1">
      <c r="A23" s="593" t="s">
        <v>284</v>
      </c>
      <c r="B23" s="845" t="s">
        <v>452</v>
      </c>
    </row>
    <row r="24" spans="1:12" ht="12" customHeight="1" thickBot="1">
      <c r="A24" s="311"/>
      <c r="B24" s="193"/>
    </row>
    <row r="25" spans="1:12" ht="79.2" thickBot="1">
      <c r="A25" s="311">
        <v>10</v>
      </c>
      <c r="B25" s="849" t="s">
        <v>370</v>
      </c>
    </row>
    <row r="26" spans="1:12" ht="16.2" thickBot="1">
      <c r="A26" s="312"/>
      <c r="B26" s="193"/>
    </row>
    <row r="27" spans="1:12" ht="409.5" customHeight="1" thickBot="1">
      <c r="A27" s="311">
        <v>11</v>
      </c>
      <c r="B27" s="847" t="s">
        <v>451</v>
      </c>
      <c r="D27" s="834"/>
      <c r="E27" s="822"/>
    </row>
    <row r="28" spans="1:12" ht="16.8" thickBot="1">
      <c r="A28" s="311"/>
      <c r="B28" s="595"/>
      <c r="D28" s="822"/>
      <c r="E28" s="822"/>
    </row>
    <row r="29" spans="1:12" ht="366" customHeight="1" thickBot="1">
      <c r="A29" s="311">
        <v>12</v>
      </c>
      <c r="B29" s="850" t="s">
        <v>417</v>
      </c>
    </row>
    <row r="30" spans="1:12" ht="16.2" thickBot="1">
      <c r="A30" s="312"/>
      <c r="B30" s="193"/>
    </row>
    <row r="31" spans="1:12" ht="168" customHeight="1" thickBot="1">
      <c r="A31" s="311">
        <v>13</v>
      </c>
      <c r="B31" s="849" t="s">
        <v>448</v>
      </c>
    </row>
    <row r="32" spans="1:12" ht="12" customHeight="1">
      <c r="A32" s="311"/>
      <c r="B32" s="595"/>
    </row>
    <row r="33" spans="1:2" ht="5.25" customHeight="1">
      <c r="A33" s="312"/>
      <c r="B33" s="193"/>
    </row>
    <row r="34" spans="1:2" ht="62.25" customHeight="1">
      <c r="A34" s="312"/>
      <c r="B34" s="890" t="s">
        <v>420</v>
      </c>
    </row>
    <row r="35" spans="1:2" ht="8.25" customHeight="1">
      <c r="A35" s="312"/>
      <c r="B35" s="194"/>
    </row>
    <row r="36" spans="1:2" ht="15.6">
      <c r="A36" s="312"/>
    </row>
    <row r="37" spans="1:2" ht="15.6">
      <c r="A37" s="312"/>
      <c r="B37" s="194"/>
    </row>
    <row r="38" spans="1:2" ht="15.6">
      <c r="A38" s="312"/>
      <c r="B38" s="194"/>
    </row>
    <row r="39" spans="1:2" ht="15">
      <c r="A39" s="194"/>
      <c r="B39" s="194"/>
    </row>
    <row r="40" spans="1:2" ht="15">
      <c r="A40" s="194"/>
      <c r="B40" s="194"/>
    </row>
    <row r="41" spans="1:2" ht="15">
      <c r="A41" s="194"/>
      <c r="B41" s="194"/>
    </row>
    <row r="42" spans="1:2" ht="15">
      <c r="A42" s="83"/>
      <c r="B42" s="194"/>
    </row>
    <row r="43" spans="1:2">
      <c r="A43" s="83"/>
      <c r="B43" s="83"/>
    </row>
    <row r="44" spans="1:2">
      <c r="B44" s="83"/>
    </row>
    <row r="57" spans="2:2">
      <c r="B57" s="239"/>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topLeftCell="A49" zoomScale="130" zoomScaleNormal="100" zoomScaleSheetLayoutView="130" workbookViewId="0">
      <selection activeCell="B59" sqref="B59:J59"/>
    </sheetView>
  </sheetViews>
  <sheetFormatPr defaultRowHeight="14.4"/>
  <cols>
    <col min="1" max="1" width="1.5546875" customWidth="1"/>
    <col min="3" max="3" width="13.109375" customWidth="1"/>
    <col min="4" max="4" width="23"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44140625" customWidth="1"/>
    <col min="13" max="13" width="77.44140625" customWidth="1"/>
    <col min="16" max="32" width="11.44140625" customWidth="1"/>
  </cols>
  <sheetData>
    <row r="1" spans="1:13">
      <c r="B1" s="379" t="s">
        <v>210</v>
      </c>
      <c r="C1" s="335"/>
      <c r="D1" s="335"/>
      <c r="E1" s="335"/>
      <c r="F1" s="335"/>
      <c r="G1" s="335"/>
      <c r="H1" s="335"/>
      <c r="I1" s="335"/>
      <c r="J1" s="335"/>
    </row>
    <row r="2" spans="1:13">
      <c r="B2" s="379" t="s">
        <v>430</v>
      </c>
      <c r="C2" s="335"/>
      <c r="D2" s="335"/>
      <c r="E2" s="335"/>
      <c r="F2" s="335"/>
      <c r="G2" s="335"/>
      <c r="H2" s="335"/>
      <c r="I2" s="335"/>
      <c r="J2" s="335"/>
    </row>
    <row r="3" spans="1:13">
      <c r="B3" s="335"/>
      <c r="C3" s="335"/>
      <c r="D3" s="335"/>
      <c r="E3" s="335"/>
      <c r="F3" s="335"/>
      <c r="G3" s="335"/>
      <c r="H3" s="335"/>
      <c r="I3" s="335"/>
      <c r="J3" s="335"/>
    </row>
    <row r="4" spans="1:13" ht="15" customHeight="1">
      <c r="A4" s="1015" t="s">
        <v>0</v>
      </c>
      <c r="B4" s="1015"/>
      <c r="C4" s="1092">
        <f>'1 - College Board Cost Data'!C3:E3</f>
        <v>0</v>
      </c>
      <c r="D4" s="1092"/>
      <c r="E4" s="1093"/>
      <c r="F4" s="41" t="s">
        <v>1</v>
      </c>
      <c r="G4" s="1016"/>
      <c r="H4" s="1016"/>
      <c r="I4" s="1016"/>
      <c r="J4" s="1016"/>
      <c r="K4" s="1"/>
    </row>
    <row r="5" spans="1:13">
      <c r="A5" s="1091"/>
      <c r="B5" s="1091"/>
      <c r="C5" s="27"/>
      <c r="D5" s="27"/>
      <c r="E5" s="27"/>
      <c r="F5" s="41" t="s">
        <v>2</v>
      </c>
      <c r="G5" s="1090"/>
      <c r="H5" s="1090"/>
      <c r="I5" s="1090"/>
      <c r="J5" s="1090"/>
      <c r="K5" s="1"/>
    </row>
    <row r="6" spans="1:13" ht="6.75" customHeight="1">
      <c r="A6" s="1"/>
      <c r="B6" s="1"/>
      <c r="C6" s="1"/>
      <c r="D6" s="1"/>
      <c r="E6" s="1"/>
      <c r="F6" s="1"/>
      <c r="G6" s="1"/>
      <c r="H6" s="1"/>
      <c r="I6" s="1"/>
      <c r="J6" s="1"/>
      <c r="K6" s="1"/>
    </row>
    <row r="7" spans="1:13" ht="15" customHeight="1">
      <c r="A7" s="1188" t="s">
        <v>75</v>
      </c>
      <c r="B7" s="1188"/>
      <c r="C7" s="1188"/>
      <c r="D7" s="1188"/>
      <c r="E7" s="1188"/>
      <c r="F7" s="1188"/>
      <c r="G7" s="1188"/>
      <c r="H7" s="1188"/>
      <c r="I7" s="1188"/>
      <c r="J7" s="1189"/>
      <c r="K7" s="2"/>
    </row>
    <row r="8" spans="1:13" ht="42.75" customHeight="1">
      <c r="A8" s="1050" t="s">
        <v>349</v>
      </c>
      <c r="B8" s="1197"/>
      <c r="C8" s="1197"/>
      <c r="D8" s="1197"/>
      <c r="E8" s="1197"/>
      <c r="F8" s="1197"/>
      <c r="G8" s="1197"/>
      <c r="H8" s="1197"/>
      <c r="I8" s="1197"/>
      <c r="J8" s="1198"/>
      <c r="K8" s="1199"/>
      <c r="M8" s="3"/>
    </row>
    <row r="9" spans="1:13" ht="15.75" customHeight="1">
      <c r="A9" s="211"/>
      <c r="B9" s="1200" t="s">
        <v>42</v>
      </c>
      <c r="C9" s="1200"/>
      <c r="D9" s="1201"/>
      <c r="E9" s="1190" t="s">
        <v>250</v>
      </c>
      <c r="F9" s="1191"/>
      <c r="G9" s="1190" t="s">
        <v>251</v>
      </c>
      <c r="H9" s="1191"/>
      <c r="I9" s="1190" t="s">
        <v>252</v>
      </c>
      <c r="J9" s="1191"/>
      <c r="K9" s="9"/>
      <c r="M9" s="603" t="s">
        <v>253</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21"/>
      <c r="M11" s="19"/>
    </row>
    <row r="12" spans="1:13">
      <c r="A12" s="10"/>
      <c r="B12" s="1046" t="s">
        <v>9</v>
      </c>
      <c r="C12" s="1047"/>
      <c r="D12" s="1047"/>
      <c r="E12" s="90"/>
      <c r="F12" s="91"/>
      <c r="G12" s="90"/>
      <c r="H12" s="91"/>
      <c r="I12" s="90"/>
      <c r="J12" s="91"/>
      <c r="K12" s="9"/>
    </row>
    <row r="13" spans="1:13">
      <c r="A13" s="10"/>
      <c r="B13" s="986" t="s">
        <v>20</v>
      </c>
      <c r="C13" s="986"/>
      <c r="D13" s="986"/>
      <c r="E13" s="92" t="s">
        <v>10</v>
      </c>
      <c r="F13" s="93"/>
      <c r="G13" s="92" t="s">
        <v>10</v>
      </c>
      <c r="H13" s="93"/>
      <c r="I13" s="92" t="s">
        <v>10</v>
      </c>
      <c r="J13" s="179"/>
      <c r="K13" s="9"/>
    </row>
    <row r="14" spans="1:13">
      <c r="A14" s="10"/>
      <c r="B14" s="986" t="s">
        <v>72</v>
      </c>
      <c r="C14" s="986"/>
      <c r="D14" s="986"/>
      <c r="E14" s="92" t="s">
        <v>10</v>
      </c>
      <c r="F14" s="93"/>
      <c r="G14" s="92" t="s">
        <v>10</v>
      </c>
      <c r="H14" s="93"/>
      <c r="I14" s="92" t="s">
        <v>10</v>
      </c>
      <c r="J14" s="179"/>
      <c r="K14" s="9"/>
    </row>
    <row r="15" spans="1:13" ht="6" customHeight="1">
      <c r="A15" s="10"/>
      <c r="B15" s="1010"/>
      <c r="C15" s="1006"/>
      <c r="D15" s="1006"/>
      <c r="E15" s="39"/>
      <c r="F15" s="94"/>
      <c r="G15" s="105"/>
      <c r="H15" s="94"/>
      <c r="I15" s="105"/>
      <c r="J15" s="179"/>
      <c r="K15" s="9"/>
    </row>
    <row r="16" spans="1:13">
      <c r="A16" s="10"/>
      <c r="B16" s="1010" t="s">
        <v>294</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217</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300</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438</v>
      </c>
      <c r="C58" s="1019"/>
      <c r="D58" s="1019"/>
      <c r="E58" s="1019"/>
      <c r="F58" s="1019"/>
      <c r="G58" s="1019"/>
      <c r="H58" s="1019"/>
      <c r="I58" s="1019"/>
      <c r="J58" s="1019"/>
      <c r="K58" s="15"/>
      <c r="L58" s="19"/>
      <c r="M58" s="21"/>
    </row>
    <row r="59" spans="1:13" ht="12.75" customHeight="1">
      <c r="A59" s="10"/>
      <c r="B59" s="1018" t="s">
        <v>439</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c r="A64" s="27"/>
      <c r="B64" s="1"/>
      <c r="C64" s="1"/>
      <c r="D64" s="1"/>
      <c r="E64" s="1"/>
      <c r="F64" s="28" t="s">
        <v>0</v>
      </c>
      <c r="G64" s="993"/>
      <c r="H64" s="993"/>
      <c r="I64" s="1180"/>
      <c r="J64" s="1180"/>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6">
      <c r="A68" s="29"/>
      <c r="B68" s="1133" t="s">
        <v>87</v>
      </c>
      <c r="C68" s="1147"/>
      <c r="D68" s="1147"/>
      <c r="E68" s="1147"/>
      <c r="F68" s="1147"/>
      <c r="G68" s="1147"/>
      <c r="H68" s="1147"/>
      <c r="I68" s="1182"/>
      <c r="J68" s="1164"/>
    </row>
    <row r="69" spans="1:13" ht="17.25" customHeight="1">
      <c r="A69" s="10"/>
      <c r="B69" s="143" t="s">
        <v>350</v>
      </c>
      <c r="C69" s="131"/>
      <c r="D69" s="131"/>
      <c r="E69" s="131"/>
      <c r="F69" s="131"/>
      <c r="G69" s="131"/>
      <c r="H69" s="131"/>
      <c r="I69" s="131"/>
      <c r="J69" s="132"/>
    </row>
    <row r="70" spans="1:13">
      <c r="A70" s="10"/>
      <c r="B70" s="13"/>
      <c r="C70" s="13"/>
      <c r="D70" s="13"/>
      <c r="E70" s="1178"/>
      <c r="F70" s="1181"/>
      <c r="G70" s="1178"/>
      <c r="H70" s="1181"/>
      <c r="I70" s="1178"/>
      <c r="J70" s="1179"/>
    </row>
    <row r="71" spans="1:13" ht="15.6">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714" t="s">
        <v>10</v>
      </c>
      <c r="F72" s="529">
        <v>0</v>
      </c>
      <c r="G72" s="715"/>
      <c r="H72" s="530">
        <v>0</v>
      </c>
      <c r="I72" s="716"/>
      <c r="J72" s="531">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c r="M77" s="737" t="s">
        <v>436</v>
      </c>
    </row>
    <row r="78" spans="1:13" ht="16.5" customHeight="1">
      <c r="A78" s="118"/>
      <c r="B78" s="573"/>
      <c r="C78" s="576" t="s">
        <v>60</v>
      </c>
      <c r="D78" s="574"/>
      <c r="E78" s="575"/>
      <c r="F78" s="584" t="str">
        <f>E9</f>
        <v>A</v>
      </c>
      <c r="G78" s="585"/>
      <c r="H78" s="584" t="str">
        <f>G9</f>
        <v>B</v>
      </c>
      <c r="I78" s="585"/>
      <c r="J78" s="586" t="str">
        <f>I9</f>
        <v>C</v>
      </c>
      <c r="L78" s="693"/>
      <c r="M78" s="694" t="s">
        <v>246</v>
      </c>
    </row>
    <row r="79" spans="1:13" ht="40.200000000000003">
      <c r="A79" s="10"/>
      <c r="B79" s="1173" t="s">
        <v>248</v>
      </c>
      <c r="C79" s="1174"/>
      <c r="D79" s="1175"/>
      <c r="E79" s="569"/>
      <c r="F79" s="570"/>
      <c r="G79" s="571"/>
      <c r="H79" s="571"/>
      <c r="I79" s="569"/>
      <c r="J79" s="572"/>
      <c r="L79" s="719">
        <f>' 4 - Acad Serv Fees Etc. '!D13</f>
        <v>0</v>
      </c>
      <c r="M79" s="695" t="s">
        <v>351</v>
      </c>
    </row>
    <row r="80" spans="1:13">
      <c r="A80" s="10"/>
      <c r="B80" s="1168" t="s">
        <v>86</v>
      </c>
      <c r="C80" s="1169"/>
      <c r="D80" s="1169"/>
      <c r="E80" s="704" t="s">
        <v>10</v>
      </c>
      <c r="F80" s="128">
        <v>0</v>
      </c>
      <c r="G80" s="698"/>
      <c r="H80" s="128">
        <v>0</v>
      </c>
      <c r="I80" s="704"/>
      <c r="J80" s="128">
        <v>0</v>
      </c>
      <c r="L80" s="723">
        <f>F80+H80+J80</f>
        <v>0</v>
      </c>
      <c r="M80" s="696" t="s">
        <v>352</v>
      </c>
    </row>
    <row r="81" spans="1:13">
      <c r="A81" s="10"/>
      <c r="B81" s="7" t="s">
        <v>113</v>
      </c>
      <c r="C81" s="189"/>
      <c r="D81" s="189"/>
      <c r="E81" s="705"/>
      <c r="F81" s="191"/>
      <c r="G81" s="699"/>
      <c r="H81" s="191"/>
      <c r="I81" s="705"/>
      <c r="J81" s="191"/>
      <c r="L81" s="724">
        <f>+L79-L80</f>
        <v>0</v>
      </c>
      <c r="M81" s="616" t="s">
        <v>242</v>
      </c>
    </row>
    <row r="82" spans="1:13">
      <c r="A82" s="10"/>
      <c r="B82" s="7" t="s">
        <v>114</v>
      </c>
      <c r="C82" s="189"/>
      <c r="D82" s="189"/>
      <c r="E82" s="705"/>
      <c r="F82" s="192">
        <v>0</v>
      </c>
      <c r="G82" s="699"/>
      <c r="H82" s="192">
        <v>0</v>
      </c>
      <c r="I82" s="705"/>
      <c r="J82" s="192">
        <v>0</v>
      </c>
      <c r="L82" s="725"/>
      <c r="M82" s="1"/>
    </row>
    <row r="83" spans="1:13">
      <c r="A83" s="10"/>
      <c r="B83" s="7" t="s">
        <v>115</v>
      </c>
      <c r="C83" s="189"/>
      <c r="D83" s="189"/>
      <c r="E83" s="705"/>
      <c r="F83" s="192">
        <v>0</v>
      </c>
      <c r="G83" s="699"/>
      <c r="H83" s="192">
        <v>0</v>
      </c>
      <c r="I83" s="705"/>
      <c r="J83" s="192">
        <v>0</v>
      </c>
      <c r="L83" s="725"/>
      <c r="M83" s="1"/>
    </row>
    <row r="84" spans="1:13" ht="27.75" customHeight="1">
      <c r="A84" s="10"/>
      <c r="B84" s="1143" t="s">
        <v>340</v>
      </c>
      <c r="C84" s="1158"/>
      <c r="D84" s="1187"/>
      <c r="E84" s="705"/>
      <c r="F84" s="192">
        <v>0</v>
      </c>
      <c r="G84" s="699"/>
      <c r="H84" s="192">
        <v>0</v>
      </c>
      <c r="I84" s="705"/>
      <c r="J84" s="192">
        <v>0</v>
      </c>
      <c r="L84" s="726"/>
      <c r="M84" s="697" t="s">
        <v>245</v>
      </c>
    </row>
    <row r="85" spans="1:13" ht="12.75" customHeight="1">
      <c r="A85" s="10"/>
      <c r="B85" s="133" t="s">
        <v>328</v>
      </c>
      <c r="C85" s="23"/>
      <c r="D85" s="23"/>
      <c r="E85" s="706" t="s">
        <v>10</v>
      </c>
      <c r="F85" s="504">
        <f>+F80-F82-F83-F84</f>
        <v>0</v>
      </c>
      <c r="G85" s="700" t="s">
        <v>10</v>
      </c>
      <c r="H85" s="504">
        <f>+H80-H82-H83-H84</f>
        <v>0</v>
      </c>
      <c r="I85" s="710" t="s">
        <v>10</v>
      </c>
      <c r="J85" s="504">
        <f>+J80-J82-J83-J84</f>
        <v>0</v>
      </c>
      <c r="L85" s="727">
        <f>' 4 - Acad Serv Fees Etc. '!I13</f>
        <v>0</v>
      </c>
      <c r="M85" s="670" t="s">
        <v>249</v>
      </c>
    </row>
    <row r="86" spans="1:13">
      <c r="A86" s="10"/>
      <c r="B86" s="40" t="s">
        <v>441</v>
      </c>
      <c r="C86" s="22"/>
      <c r="D86" s="22"/>
      <c r="E86" s="707"/>
      <c r="F86" s="507">
        <v>0</v>
      </c>
      <c r="G86" s="701"/>
      <c r="H86" s="507">
        <v>0</v>
      </c>
      <c r="I86" s="711"/>
      <c r="J86" s="507">
        <v>0</v>
      </c>
      <c r="L86" s="720">
        <f>F86+H86+J86</f>
        <v>0</v>
      </c>
      <c r="M86" s="734" t="s">
        <v>353</v>
      </c>
    </row>
    <row r="87" spans="1:13" ht="12.75" customHeight="1">
      <c r="A87" s="10"/>
      <c r="B87" s="13"/>
      <c r="C87" s="13"/>
      <c r="D87" s="13"/>
      <c r="E87" s="708"/>
      <c r="F87" s="510"/>
      <c r="G87" s="702"/>
      <c r="H87" s="511"/>
      <c r="I87" s="712"/>
      <c r="J87" s="513"/>
      <c r="L87" s="724">
        <f>+L85-L86</f>
        <v>0</v>
      </c>
      <c r="M87" s="670" t="s">
        <v>348</v>
      </c>
    </row>
    <row r="88" spans="1:13" ht="15" thickBot="1">
      <c r="A88" s="10"/>
      <c r="B88" s="78" t="s">
        <v>341</v>
      </c>
      <c r="C88" s="30"/>
      <c r="D88" s="30"/>
      <c r="E88" s="709" t="s">
        <v>10</v>
      </c>
      <c r="F88" s="589" t="e">
        <f>+F85/F86</f>
        <v>#DIV/0!</v>
      </c>
      <c r="G88" s="703" t="s">
        <v>10</v>
      </c>
      <c r="H88" s="589" t="e">
        <f>+H85/H86</f>
        <v>#DIV/0!</v>
      </c>
      <c r="I88" s="713" t="s">
        <v>10</v>
      </c>
      <c r="J88" s="589" t="e">
        <f>+J85/J86</f>
        <v>#DIV/0!</v>
      </c>
    </row>
    <row r="89" spans="1:13" ht="7.5" customHeight="1" thickTop="1">
      <c r="A89" s="24"/>
      <c r="B89" s="22"/>
      <c r="C89" s="22"/>
      <c r="D89" s="22"/>
      <c r="E89" s="22"/>
      <c r="F89" s="22"/>
      <c r="G89" s="22"/>
      <c r="H89" s="40"/>
      <c r="I89" s="22"/>
      <c r="J89" s="127"/>
    </row>
    <row r="92" spans="1:13" ht="9" customHeight="1"/>
    <row r="93" spans="1:13" ht="18.75" customHeight="1">
      <c r="A93" s="29"/>
      <c r="B93" s="988" t="s">
        <v>440</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6">
      <c r="A96" s="29"/>
      <c r="B96" s="450"/>
      <c r="C96" s="576" t="s">
        <v>60</v>
      </c>
      <c r="D96" s="574"/>
      <c r="E96" s="1171" t="str">
        <f>E9</f>
        <v>A</v>
      </c>
      <c r="F96" s="1186"/>
      <c r="G96" s="1171" t="str">
        <f>G9</f>
        <v>B</v>
      </c>
      <c r="H96" s="1186"/>
      <c r="I96" s="1171" t="str">
        <f>I9</f>
        <v>C</v>
      </c>
      <c r="J96" s="1172"/>
      <c r="K96" s="26"/>
    </row>
    <row r="97" spans="1:13" ht="15" thickBot="1">
      <c r="A97" s="10"/>
      <c r="B97" s="88" t="s">
        <v>85</v>
      </c>
      <c r="C97" s="59"/>
      <c r="D97" s="452"/>
      <c r="E97" s="1183"/>
      <c r="F97" s="1184"/>
      <c r="G97" s="1183"/>
      <c r="H97" s="1184"/>
      <c r="I97" s="1183"/>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376</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342</v>
      </c>
      <c r="M108" s="614" t="s">
        <v>343</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10"/>
      <c r="B111" s="153" t="s">
        <v>310</v>
      </c>
      <c r="C111" s="23"/>
      <c r="D111" s="23"/>
      <c r="E111" s="159" t="s">
        <v>10</v>
      </c>
      <c r="F111" s="160" t="e">
        <f>+F106+F107+F108</f>
        <v>#DIV/0!</v>
      </c>
      <c r="G111" s="159" t="s">
        <v>10</v>
      </c>
      <c r="H111" s="81" t="e">
        <f>+H106+H107+H108</f>
        <v>#DIV/0!</v>
      </c>
      <c r="I111" s="159" t="s">
        <v>10</v>
      </c>
      <c r="J111" s="458" t="e">
        <f>+J106+J107+J108</f>
        <v>#DIV/0!</v>
      </c>
      <c r="K111" s="25"/>
    </row>
    <row r="112" spans="1:13">
      <c r="A112" s="588"/>
      <c r="B112" s="532" t="s">
        <v>136</v>
      </c>
      <c r="C112" s="362"/>
      <c r="D112" s="362"/>
      <c r="E112" s="437"/>
      <c r="F112" s="535" t="e">
        <f>+F98/F11</f>
        <v>#DIV/0!</v>
      </c>
      <c r="G112" s="536"/>
      <c r="H112" s="535" t="e">
        <f>+H98/H11</f>
        <v>#DIV/0!</v>
      </c>
      <c r="I112" s="536"/>
      <c r="J112" s="535" t="e">
        <f>+J98/J11</f>
        <v>#DIV/0!</v>
      </c>
      <c r="K112" s="46"/>
    </row>
    <row r="113" spans="1:32">
      <c r="A113" s="416"/>
      <c r="B113" s="533" t="s">
        <v>137</v>
      </c>
      <c r="C113" s="250"/>
      <c r="D113" s="250"/>
      <c r="E113" s="534"/>
      <c r="F113" s="537" t="e">
        <f>+F99/F11</f>
        <v>#DIV/0!</v>
      </c>
      <c r="G113" s="538"/>
      <c r="H113" s="537" t="e">
        <f>+H99/H11</f>
        <v>#DIV/0!</v>
      </c>
      <c r="I113" s="538"/>
      <c r="J113" s="537" t="e">
        <f>+J99/J11</f>
        <v>#DIV/0!</v>
      </c>
      <c r="K113" s="53"/>
    </row>
    <row r="114" spans="1:32">
      <c r="B114" s="144"/>
    </row>
    <row r="120" spans="1:32" ht="58.2">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1:32">
      <c r="P121" s="925" t="str">
        <f>E96</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1:32">
      <c r="P122" s="922"/>
      <c r="Q122" s="938"/>
      <c r="R122" s="938"/>
      <c r="S122" s="938"/>
      <c r="T122" s="938"/>
      <c r="U122" s="938"/>
      <c r="V122" s="938"/>
      <c r="W122" s="938"/>
      <c r="X122" s="938"/>
      <c r="Y122" s="938"/>
      <c r="Z122" s="938"/>
      <c r="AA122" s="938"/>
      <c r="AB122" s="938"/>
      <c r="AC122" s="938"/>
      <c r="AD122" s="938"/>
      <c r="AE122" s="938"/>
      <c r="AF122" s="938"/>
    </row>
    <row r="123" spans="1:32">
      <c r="P123" s="925" t="str">
        <f>G96</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1:32">
      <c r="P124" s="922"/>
      <c r="Q124" s="938"/>
      <c r="R124" s="938"/>
      <c r="S124" s="938"/>
      <c r="T124" s="938"/>
      <c r="U124" s="938"/>
      <c r="V124" s="938"/>
      <c r="W124" s="938"/>
      <c r="X124" s="938"/>
      <c r="Y124" s="938"/>
      <c r="Z124" s="938"/>
      <c r="AA124" s="938"/>
      <c r="AB124" s="938"/>
      <c r="AC124" s="938"/>
      <c r="AD124" s="938"/>
      <c r="AE124" s="938"/>
      <c r="AF124" s="938"/>
    </row>
    <row r="125" spans="1:32">
      <c r="P125" s="925" t="str">
        <f>I96</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1:32">
      <c r="P126" s="922"/>
      <c r="Q126" s="920"/>
      <c r="R126" s="920"/>
      <c r="S126" s="920"/>
      <c r="T126" s="920"/>
      <c r="U126" s="920"/>
      <c r="V126" s="920"/>
      <c r="W126" s="920"/>
      <c r="X126" s="920"/>
      <c r="Y126" s="920"/>
      <c r="Z126" s="920"/>
      <c r="AA126" s="920"/>
      <c r="AB126" s="920"/>
      <c r="AC126" s="920"/>
      <c r="AD126" s="920"/>
      <c r="AE126" s="920"/>
      <c r="AF126" s="920"/>
    </row>
  </sheetData>
  <mergeCells count="83">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 ref="G4:J4"/>
    <mergeCell ref="G5:J5"/>
    <mergeCell ref="A4:B4"/>
    <mergeCell ref="A5:B5"/>
    <mergeCell ref="C4:E4"/>
    <mergeCell ref="B27:D27"/>
    <mergeCell ref="B28:D28"/>
    <mergeCell ref="B40:D40"/>
    <mergeCell ref="B41:D41"/>
    <mergeCell ref="B42:D42"/>
    <mergeCell ref="B35:D35"/>
    <mergeCell ref="B37:D37"/>
    <mergeCell ref="B36:D36"/>
    <mergeCell ref="B38:D38"/>
    <mergeCell ref="B39:D39"/>
    <mergeCell ref="B98:D98"/>
    <mergeCell ref="B99:D99"/>
    <mergeCell ref="B49:D49"/>
    <mergeCell ref="B50:D50"/>
    <mergeCell ref="B47:D47"/>
    <mergeCell ref="B45:D45"/>
    <mergeCell ref="B53:D53"/>
    <mergeCell ref="B61:J61"/>
    <mergeCell ref="B54:D54"/>
    <mergeCell ref="B58:J58"/>
    <mergeCell ref="B46:D46"/>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I96:J96"/>
    <mergeCell ref="B79:D79"/>
    <mergeCell ref="G71:H71"/>
    <mergeCell ref="I70:J70"/>
    <mergeCell ref="G64:J64"/>
    <mergeCell ref="B80:D80"/>
    <mergeCell ref="G70:H70"/>
    <mergeCell ref="B68:J68"/>
    <mergeCell ref="B93:J93"/>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topLeftCell="A49" zoomScale="130" zoomScaleNormal="100" zoomScaleSheetLayoutView="130" workbookViewId="0">
      <selection activeCell="A60" sqref="A60:J60"/>
    </sheetView>
  </sheetViews>
  <sheetFormatPr defaultRowHeight="14.4"/>
  <cols>
    <col min="1" max="1" width="1.5546875" customWidth="1"/>
    <col min="3" max="3" width="13.109375" customWidth="1"/>
    <col min="4" max="4" width="20.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88671875" customWidth="1"/>
    <col min="13" max="13" width="83.5546875" customWidth="1"/>
    <col min="16" max="32" width="12.6640625" customWidth="1"/>
  </cols>
  <sheetData>
    <row r="1" spans="1:11">
      <c r="B1" s="379" t="s">
        <v>210</v>
      </c>
      <c r="C1" s="335"/>
      <c r="D1" s="335"/>
      <c r="E1" s="335"/>
      <c r="F1" s="335"/>
      <c r="G1" s="335"/>
      <c r="H1" s="335"/>
      <c r="I1" s="335"/>
      <c r="J1" s="335"/>
    </row>
    <row r="2" spans="1:11">
      <c r="B2" s="379" t="s">
        <v>430</v>
      </c>
      <c r="C2" s="335"/>
      <c r="D2" s="335"/>
      <c r="E2" s="335"/>
      <c r="F2" s="335"/>
      <c r="G2" s="335"/>
      <c r="H2" s="335"/>
      <c r="I2" s="335"/>
      <c r="J2" s="335"/>
    </row>
    <row r="3" spans="1:11">
      <c r="B3" s="335"/>
      <c r="C3" s="335"/>
      <c r="D3" s="335"/>
      <c r="E3" s="335"/>
      <c r="F3" s="335"/>
      <c r="G3" s="335"/>
      <c r="H3" s="335"/>
      <c r="I3" s="335"/>
      <c r="J3" s="335"/>
    </row>
    <row r="4" spans="1:11" ht="15" customHeight="1">
      <c r="A4" s="1015" t="s">
        <v>0</v>
      </c>
      <c r="B4" s="1015"/>
      <c r="C4" s="1092">
        <f>'1 - College Board Cost Data'!C3:E3</f>
        <v>0</v>
      </c>
      <c r="D4" s="1092"/>
      <c r="E4" s="1093"/>
      <c r="F4" s="41" t="s">
        <v>1</v>
      </c>
      <c r="G4" s="1016"/>
      <c r="H4" s="1016"/>
      <c r="I4" s="1016"/>
      <c r="J4" s="1016"/>
      <c r="K4" s="1"/>
    </row>
    <row r="5" spans="1:11">
      <c r="A5" s="1091"/>
      <c r="B5" s="1091"/>
      <c r="C5" s="27"/>
      <c r="D5" s="27"/>
      <c r="E5" s="27"/>
      <c r="F5" s="41" t="s">
        <v>2</v>
      </c>
      <c r="G5" s="1090"/>
      <c r="H5" s="1090"/>
      <c r="I5" s="1090"/>
      <c r="J5" s="1090"/>
      <c r="K5" s="1"/>
    </row>
    <row r="6" spans="1:11" ht="6.75" customHeight="1">
      <c r="A6" s="1"/>
      <c r="B6" s="1"/>
      <c r="C6" s="1"/>
      <c r="D6" s="1"/>
      <c r="E6" s="1"/>
      <c r="F6" s="1"/>
      <c r="G6" s="1"/>
      <c r="H6" s="1"/>
      <c r="I6" s="1"/>
      <c r="J6" s="1"/>
      <c r="K6" s="1"/>
    </row>
    <row r="7" spans="1:11" ht="15" customHeight="1">
      <c r="A7" s="1188" t="s">
        <v>75</v>
      </c>
      <c r="B7" s="1188"/>
      <c r="C7" s="1188"/>
      <c r="D7" s="1188"/>
      <c r="E7" s="1188"/>
      <c r="F7" s="1188"/>
      <c r="G7" s="1188"/>
      <c r="H7" s="1188"/>
      <c r="I7" s="1188"/>
      <c r="J7" s="1189"/>
      <c r="K7" s="2"/>
    </row>
    <row r="8" spans="1:11" ht="42.75" customHeight="1">
      <c r="A8" s="1050" t="s">
        <v>349</v>
      </c>
      <c r="B8" s="1197"/>
      <c r="C8" s="1197"/>
      <c r="D8" s="1197"/>
      <c r="E8" s="1197"/>
      <c r="F8" s="1197"/>
      <c r="G8" s="1197"/>
      <c r="H8" s="1197"/>
      <c r="I8" s="1197"/>
      <c r="J8" s="1198"/>
      <c r="K8" s="1199"/>
    </row>
    <row r="9" spans="1:11" ht="15.75" customHeight="1">
      <c r="A9" s="211"/>
      <c r="B9" s="1200" t="s">
        <v>42</v>
      </c>
      <c r="C9" s="1200"/>
      <c r="D9" s="1201"/>
      <c r="E9" s="1190" t="s">
        <v>250</v>
      </c>
      <c r="F9" s="1191"/>
      <c r="G9" s="1190" t="s">
        <v>251</v>
      </c>
      <c r="H9" s="1191"/>
      <c r="I9" s="1190" t="s">
        <v>252</v>
      </c>
      <c r="J9" s="1191"/>
      <c r="K9" s="9"/>
    </row>
    <row r="10" spans="1:11">
      <c r="A10" s="118"/>
      <c r="B10" s="133" t="s">
        <v>76</v>
      </c>
      <c r="C10" s="133"/>
      <c r="D10" s="133"/>
      <c r="E10" s="1176"/>
      <c r="F10" s="1177"/>
      <c r="G10" s="1176"/>
      <c r="H10" s="1177"/>
      <c r="I10" s="1176"/>
      <c r="J10" s="1177"/>
      <c r="K10" s="9"/>
    </row>
    <row r="11" spans="1:11" ht="15.75" customHeight="1" thickBot="1">
      <c r="A11" s="6"/>
      <c r="B11" s="581" t="s">
        <v>135</v>
      </c>
      <c r="C11" s="581"/>
      <c r="D11" s="581"/>
      <c r="E11" s="582"/>
      <c r="F11" s="583"/>
      <c r="G11" s="582"/>
      <c r="H11" s="583"/>
      <c r="I11" s="582"/>
      <c r="J11" s="583"/>
      <c r="K11" s="9"/>
    </row>
    <row r="12" spans="1:11">
      <c r="A12" s="10"/>
      <c r="B12" s="1046" t="s">
        <v>9</v>
      </c>
      <c r="C12" s="1047"/>
      <c r="D12" s="1047"/>
      <c r="E12" s="90"/>
      <c r="F12" s="91"/>
      <c r="G12" s="90"/>
      <c r="H12" s="91"/>
      <c r="I12" s="90"/>
      <c r="J12" s="91"/>
      <c r="K12" s="9"/>
    </row>
    <row r="13" spans="1:11">
      <c r="A13" s="10"/>
      <c r="B13" s="986" t="s">
        <v>20</v>
      </c>
      <c r="C13" s="986"/>
      <c r="D13" s="986"/>
      <c r="E13" s="92" t="s">
        <v>10</v>
      </c>
      <c r="F13" s="93"/>
      <c r="G13" s="92" t="s">
        <v>10</v>
      </c>
      <c r="H13" s="93"/>
      <c r="I13" s="92" t="s">
        <v>10</v>
      </c>
      <c r="J13" s="179"/>
      <c r="K13" s="9"/>
    </row>
    <row r="14" spans="1:11">
      <c r="A14" s="10"/>
      <c r="B14" s="986" t="s">
        <v>72</v>
      </c>
      <c r="C14" s="986"/>
      <c r="D14" s="986"/>
      <c r="E14" s="92" t="s">
        <v>10</v>
      </c>
      <c r="F14" s="93"/>
      <c r="G14" s="92" t="s">
        <v>10</v>
      </c>
      <c r="H14" s="93"/>
      <c r="I14" s="92" t="s">
        <v>10</v>
      </c>
      <c r="J14" s="179"/>
      <c r="K14" s="9"/>
    </row>
    <row r="15" spans="1:11" ht="6" customHeight="1">
      <c r="A15" s="10"/>
      <c r="B15" s="1010"/>
      <c r="C15" s="1006"/>
      <c r="D15" s="1006"/>
      <c r="E15" s="39"/>
      <c r="F15" s="94"/>
      <c r="G15" s="105"/>
      <c r="H15" s="94"/>
      <c r="I15" s="105"/>
      <c r="J15" s="179"/>
      <c r="K15" s="9"/>
    </row>
    <row r="16" spans="1:11">
      <c r="A16" s="10"/>
      <c r="B16" s="1010" t="s">
        <v>294</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138</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300</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438</v>
      </c>
      <c r="C58" s="1019"/>
      <c r="D58" s="1019"/>
      <c r="E58" s="1019"/>
      <c r="F58" s="1019"/>
      <c r="G58" s="1019"/>
      <c r="H58" s="1019"/>
      <c r="I58" s="1019"/>
      <c r="J58" s="1019"/>
      <c r="K58" s="15"/>
      <c r="L58" s="19"/>
      <c r="M58" s="21"/>
    </row>
    <row r="59" spans="1:13" ht="12.75" customHeight="1">
      <c r="A59" s="10"/>
      <c r="B59" s="1018" t="s">
        <v>439</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993"/>
      <c r="H64" s="993"/>
      <c r="I64" s="1180"/>
      <c r="J64" s="1180"/>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6">
      <c r="A68" s="29"/>
      <c r="B68" s="1133" t="s">
        <v>87</v>
      </c>
      <c r="C68" s="1147"/>
      <c r="D68" s="1147"/>
      <c r="E68" s="1147"/>
      <c r="F68" s="1147"/>
      <c r="G68" s="1147"/>
      <c r="H68" s="1147"/>
      <c r="I68" s="1182"/>
      <c r="J68" s="1164"/>
    </row>
    <row r="69" spans="1:13" ht="17.25" customHeight="1">
      <c r="A69" s="10"/>
      <c r="B69" s="143" t="s">
        <v>350</v>
      </c>
      <c r="C69" s="131"/>
      <c r="D69" s="131"/>
      <c r="E69" s="131"/>
      <c r="F69" s="131"/>
      <c r="G69" s="131"/>
      <c r="H69" s="131"/>
      <c r="I69" s="131"/>
      <c r="J69" s="132"/>
    </row>
    <row r="70" spans="1:13">
      <c r="A70" s="10"/>
      <c r="B70" s="13"/>
      <c r="C70" s="13"/>
      <c r="D70" s="13"/>
      <c r="E70" s="1178"/>
      <c r="F70" s="1181"/>
      <c r="G70" s="1178"/>
      <c r="H70" s="1181"/>
      <c r="I70" s="1178"/>
      <c r="J70" s="1179"/>
    </row>
    <row r="71" spans="1:13" ht="15.6">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row>
    <row r="78" spans="1:13" ht="16.5" customHeight="1">
      <c r="A78" s="118"/>
      <c r="B78" s="573"/>
      <c r="C78" s="576" t="s">
        <v>60</v>
      </c>
      <c r="D78" s="574"/>
      <c r="E78" s="575"/>
      <c r="F78" s="584" t="str">
        <f>E9</f>
        <v>A</v>
      </c>
      <c r="G78" s="585"/>
      <c r="H78" s="584" t="str">
        <f>G9</f>
        <v>B</v>
      </c>
      <c r="I78" s="585"/>
      <c r="J78" s="586" t="str">
        <f>I9</f>
        <v>C</v>
      </c>
      <c r="L78" s="693"/>
      <c r="M78" s="697" t="s">
        <v>385</v>
      </c>
    </row>
    <row r="79" spans="1:13" ht="12.75" customHeight="1">
      <c r="A79" s="10"/>
      <c r="B79" s="1151" t="s">
        <v>248</v>
      </c>
      <c r="C79" s="1152"/>
      <c r="D79" s="1153"/>
      <c r="E79" s="569"/>
      <c r="F79" s="570"/>
      <c r="G79" s="571"/>
      <c r="H79" s="571"/>
      <c r="I79" s="569"/>
      <c r="J79" s="572"/>
      <c r="L79" s="724">
        <f>'7 - Professional - 1'!L81</f>
        <v>0</v>
      </c>
      <c r="M79" s="675" t="s">
        <v>386</v>
      </c>
    </row>
    <row r="80" spans="1:13">
      <c r="A80" s="10"/>
      <c r="B80" s="1168" t="s">
        <v>86</v>
      </c>
      <c r="C80" s="1169"/>
      <c r="D80" s="1169"/>
      <c r="E80" s="92" t="s">
        <v>10</v>
      </c>
      <c r="F80" s="128">
        <v>0</v>
      </c>
      <c r="G80" s="63"/>
      <c r="H80" s="128">
        <v>0</v>
      </c>
      <c r="I80" s="92"/>
      <c r="J80" s="128">
        <v>0</v>
      </c>
      <c r="L80" s="724">
        <f>F80+H80+J80</f>
        <v>0</v>
      </c>
      <c r="M80" s="696" t="s">
        <v>352</v>
      </c>
    </row>
    <row r="81" spans="1:13">
      <c r="A81" s="10"/>
      <c r="B81" s="7" t="s">
        <v>113</v>
      </c>
      <c r="C81" s="189"/>
      <c r="D81" s="189"/>
      <c r="E81" s="190"/>
      <c r="F81" s="191"/>
      <c r="G81" s="14"/>
      <c r="H81" s="191"/>
      <c r="I81" s="190"/>
      <c r="J81" s="191"/>
      <c r="L81" s="732">
        <f>+L79-L80</f>
        <v>0</v>
      </c>
      <c r="M81" s="672" t="s">
        <v>345</v>
      </c>
    </row>
    <row r="82" spans="1:13">
      <c r="A82" s="10"/>
      <c r="B82" s="7" t="s">
        <v>114</v>
      </c>
      <c r="C82" s="189"/>
      <c r="D82" s="189"/>
      <c r="E82" s="190"/>
      <c r="F82" s="192"/>
      <c r="G82" s="14"/>
      <c r="H82" s="192"/>
      <c r="I82" s="190"/>
      <c r="J82" s="192"/>
      <c r="L82" s="676"/>
      <c r="M82" s="218"/>
    </row>
    <row r="83" spans="1:13">
      <c r="A83" s="10"/>
      <c r="B83" s="7" t="s">
        <v>115</v>
      </c>
      <c r="C83" s="189"/>
      <c r="D83" s="189"/>
      <c r="E83" s="190"/>
      <c r="F83" s="192"/>
      <c r="G83" s="14"/>
      <c r="H83" s="192"/>
      <c r="I83" s="190"/>
      <c r="J83" s="192"/>
    </row>
    <row r="84" spans="1:13" ht="27.75" customHeight="1">
      <c r="A84" s="10"/>
      <c r="B84" s="1143" t="s">
        <v>340</v>
      </c>
      <c r="C84" s="1158"/>
      <c r="D84" s="1187"/>
      <c r="E84" s="190"/>
      <c r="F84" s="192"/>
      <c r="G84" s="14"/>
      <c r="H84" s="192"/>
      <c r="I84" s="190"/>
      <c r="J84" s="192"/>
      <c r="L84" s="717"/>
      <c r="M84" s="718" t="s">
        <v>247</v>
      </c>
    </row>
    <row r="85" spans="1:13" ht="12.75" customHeight="1">
      <c r="A85" s="10"/>
      <c r="B85" s="133" t="s">
        <v>328</v>
      </c>
      <c r="C85" s="23"/>
      <c r="D85" s="23"/>
      <c r="E85" s="98" t="s">
        <v>10</v>
      </c>
      <c r="F85" s="504">
        <f>+F80-F82-F83-F84</f>
        <v>0</v>
      </c>
      <c r="G85" s="505" t="s">
        <v>10</v>
      </c>
      <c r="H85" s="504">
        <f>+H80-H82-H83-H84</f>
        <v>0</v>
      </c>
      <c r="I85" s="506" t="s">
        <v>10</v>
      </c>
      <c r="J85" s="504">
        <f>+J80-J82-J83-J84</f>
        <v>0</v>
      </c>
      <c r="L85" s="724">
        <f>'7 - Professional - 1'!L87</f>
        <v>0</v>
      </c>
      <c r="M85" s="733" t="s">
        <v>387</v>
      </c>
    </row>
    <row r="86" spans="1:13">
      <c r="A86" s="10"/>
      <c r="B86" s="40" t="s">
        <v>441</v>
      </c>
      <c r="C86" s="22"/>
      <c r="D86" s="22"/>
      <c r="E86" s="130"/>
      <c r="F86" s="507">
        <v>0</v>
      </c>
      <c r="G86" s="508"/>
      <c r="H86" s="507">
        <v>0</v>
      </c>
      <c r="I86" s="509"/>
      <c r="J86" s="507">
        <v>0</v>
      </c>
      <c r="L86" s="721">
        <f>F86+H86+J86</f>
        <v>0</v>
      </c>
      <c r="M86" s="734" t="s">
        <v>353</v>
      </c>
    </row>
    <row r="87" spans="1:13" ht="12.75" customHeight="1">
      <c r="A87" s="10"/>
      <c r="B87" s="13"/>
      <c r="C87" s="13"/>
      <c r="D87" s="13"/>
      <c r="E87" s="100"/>
      <c r="F87" s="510"/>
      <c r="G87" s="511"/>
      <c r="H87" s="511"/>
      <c r="I87" s="512"/>
      <c r="J87" s="513"/>
      <c r="L87" s="722">
        <f>+L85-L86</f>
        <v>0</v>
      </c>
      <c r="M87" s="670" t="s">
        <v>348</v>
      </c>
    </row>
    <row r="88" spans="1:13" ht="15" thickBot="1">
      <c r="A88" s="10"/>
      <c r="B88" s="78" t="s">
        <v>341</v>
      </c>
      <c r="C88" s="30"/>
      <c r="D88" s="30"/>
      <c r="E88" s="126" t="s">
        <v>10</v>
      </c>
      <c r="F88" s="514" t="e">
        <f>+F85/F86</f>
        <v>#DIV/0!</v>
      </c>
      <c r="G88" s="515" t="s">
        <v>10</v>
      </c>
      <c r="H88" s="514" t="e">
        <f>+H85/H86</f>
        <v>#DIV/0!</v>
      </c>
      <c r="I88" s="516" t="s">
        <v>10</v>
      </c>
      <c r="J88" s="514" t="e">
        <f>+J85/J86</f>
        <v>#DIV/0!</v>
      </c>
      <c r="L88" s="118"/>
      <c r="M88" s="122"/>
    </row>
    <row r="89" spans="1:13" ht="7.5" customHeight="1" thickTop="1">
      <c r="A89" s="24"/>
      <c r="B89" s="22"/>
      <c r="C89" s="22"/>
      <c r="D89" s="22"/>
      <c r="E89" s="22"/>
      <c r="F89" s="22"/>
      <c r="G89" s="22"/>
      <c r="H89" s="40"/>
      <c r="I89" s="22"/>
      <c r="J89" s="127"/>
    </row>
    <row r="92" spans="1:13" ht="9" customHeight="1"/>
    <row r="93" spans="1:13" ht="18.75" customHeight="1">
      <c r="A93" s="29"/>
      <c r="B93" s="988" t="s">
        <v>412</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6">
      <c r="A96" s="29"/>
      <c r="B96" s="450"/>
      <c r="C96" s="5"/>
      <c r="D96" s="451"/>
      <c r="E96" s="1202" t="s">
        <v>19</v>
      </c>
      <c r="F96" s="1203"/>
      <c r="G96" s="1202" t="s">
        <v>19</v>
      </c>
      <c r="H96" s="1203"/>
      <c r="I96" s="1202" t="s">
        <v>19</v>
      </c>
      <c r="J96" s="1203"/>
      <c r="K96" s="26"/>
    </row>
    <row r="97" spans="1:13" ht="15" thickBot="1">
      <c r="A97" s="10"/>
      <c r="B97" s="88" t="s">
        <v>85</v>
      </c>
      <c r="C97" s="59"/>
      <c r="D97" s="452"/>
      <c r="E97" s="1183" t="str">
        <f>E9</f>
        <v>A</v>
      </c>
      <c r="F97" s="1184"/>
      <c r="G97" s="1183" t="str">
        <f>G9</f>
        <v>B</v>
      </c>
      <c r="H97" s="1184"/>
      <c r="I97" s="1183" t="str">
        <f>I9</f>
        <v>C</v>
      </c>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376</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342</v>
      </c>
      <c r="M108" s="614" t="s">
        <v>343</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310</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53.4">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 ref="B93:J93"/>
    <mergeCell ref="B68:J68"/>
    <mergeCell ref="A66:J66"/>
    <mergeCell ref="B77:J77"/>
    <mergeCell ref="E70:F70"/>
    <mergeCell ref="I71:J71"/>
    <mergeCell ref="B80:D80"/>
    <mergeCell ref="B26:D26"/>
    <mergeCell ref="B31:D31"/>
    <mergeCell ref="B27:D27"/>
    <mergeCell ref="B30:D30"/>
    <mergeCell ref="B16:D16"/>
    <mergeCell ref="B17:D17"/>
    <mergeCell ref="A60:J60"/>
    <mergeCell ref="B59:J59"/>
    <mergeCell ref="B54:D54"/>
    <mergeCell ref="B58:J58"/>
    <mergeCell ref="B61:J61"/>
    <mergeCell ref="G4:J4"/>
    <mergeCell ref="G5:J5"/>
    <mergeCell ref="A4:B4"/>
    <mergeCell ref="A5:B5"/>
    <mergeCell ref="C4:E4"/>
    <mergeCell ref="A8:K8"/>
    <mergeCell ref="B24:D24"/>
    <mergeCell ref="B20:D20"/>
    <mergeCell ref="B21:D21"/>
    <mergeCell ref="B22:D22"/>
    <mergeCell ref="B23:D23"/>
    <mergeCell ref="E10:F10"/>
    <mergeCell ref="G10:H10"/>
    <mergeCell ref="B13:D13"/>
    <mergeCell ref="B19:D19"/>
    <mergeCell ref="B18:D18"/>
    <mergeCell ref="B9:D9"/>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topLeftCell="A67" zoomScale="130" zoomScaleNormal="100" zoomScaleSheetLayoutView="130" workbookViewId="0">
      <selection activeCell="B94" sqref="B94:J94"/>
    </sheetView>
  </sheetViews>
  <sheetFormatPr defaultRowHeight="14.4"/>
  <cols>
    <col min="1" max="1" width="1.5546875" customWidth="1"/>
    <col min="3" max="3" width="13.109375" customWidth="1"/>
    <col min="4" max="4" width="18.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88671875" customWidth="1"/>
    <col min="13" max="13" width="86.6640625" customWidth="1"/>
    <col min="16" max="32" width="13.6640625" customWidth="1"/>
  </cols>
  <sheetData>
    <row r="1" spans="1:13">
      <c r="B1" s="379" t="s">
        <v>210</v>
      </c>
      <c r="C1" s="335"/>
      <c r="D1" s="335"/>
      <c r="E1" s="335"/>
      <c r="F1" s="335"/>
      <c r="G1" s="335"/>
      <c r="H1" s="335"/>
      <c r="I1" s="335"/>
      <c r="J1" s="335"/>
    </row>
    <row r="2" spans="1:13">
      <c r="B2" s="379" t="s">
        <v>430</v>
      </c>
      <c r="C2" s="335"/>
      <c r="D2" s="335"/>
      <c r="E2" s="335"/>
      <c r="F2" s="335"/>
      <c r="G2" s="335"/>
      <c r="H2" s="335"/>
      <c r="I2" s="335"/>
      <c r="J2" s="335"/>
    </row>
    <row r="3" spans="1:13">
      <c r="B3" s="335"/>
      <c r="C3" s="335"/>
      <c r="D3" s="335"/>
      <c r="E3" s="335"/>
      <c r="F3" s="335"/>
      <c r="G3" s="335"/>
      <c r="H3" s="335"/>
      <c r="I3" s="335"/>
      <c r="J3" s="335"/>
    </row>
    <row r="4" spans="1:13" ht="15" customHeight="1">
      <c r="A4" s="1015" t="s">
        <v>0</v>
      </c>
      <c r="B4" s="1015"/>
      <c r="C4" s="1092">
        <f>'1 - College Board Cost Data'!C3:E3</f>
        <v>0</v>
      </c>
      <c r="D4" s="1092"/>
      <c r="E4" s="1093"/>
      <c r="F4" s="605" t="s">
        <v>1</v>
      </c>
      <c r="G4" s="1016"/>
      <c r="H4" s="1016"/>
      <c r="I4" s="1016"/>
      <c r="J4" s="1016"/>
      <c r="K4" s="1"/>
    </row>
    <row r="5" spans="1:13">
      <c r="A5" s="1091"/>
      <c r="B5" s="1091"/>
      <c r="C5" s="27"/>
      <c r="D5" s="27"/>
      <c r="E5" s="27"/>
      <c r="F5" s="605" t="s">
        <v>2</v>
      </c>
      <c r="G5" s="1090"/>
      <c r="H5" s="1090"/>
      <c r="I5" s="1090"/>
      <c r="J5" s="1090"/>
      <c r="K5" s="1"/>
    </row>
    <row r="6" spans="1:13" ht="6.75" customHeight="1">
      <c r="A6" s="1"/>
      <c r="B6" s="1"/>
      <c r="C6" s="1"/>
      <c r="D6" s="1"/>
      <c r="E6" s="1"/>
      <c r="F6" s="1"/>
      <c r="G6" s="1"/>
      <c r="H6" s="1"/>
      <c r="I6" s="1"/>
      <c r="J6" s="1"/>
      <c r="K6" s="1"/>
    </row>
    <row r="7" spans="1:13" ht="15" customHeight="1">
      <c r="A7" s="1188" t="s">
        <v>75</v>
      </c>
      <c r="B7" s="1188"/>
      <c r="C7" s="1188"/>
      <c r="D7" s="1188"/>
      <c r="E7" s="1188"/>
      <c r="F7" s="1188"/>
      <c r="G7" s="1188"/>
      <c r="H7" s="1188"/>
      <c r="I7" s="1188"/>
      <c r="J7" s="1189"/>
      <c r="K7" s="606"/>
    </row>
    <row r="8" spans="1:13" ht="42.75" customHeight="1">
      <c r="A8" s="1204" t="s">
        <v>349</v>
      </c>
      <c r="B8" s="1205"/>
      <c r="C8" s="1205"/>
      <c r="D8" s="1205"/>
      <c r="E8" s="1205"/>
      <c r="F8" s="1205"/>
      <c r="G8" s="1205"/>
      <c r="H8" s="1205"/>
      <c r="I8" s="1205"/>
      <c r="J8" s="1206"/>
      <c r="K8" s="1207"/>
      <c r="M8" s="3"/>
    </row>
    <row r="9" spans="1:13" ht="15.75" customHeight="1">
      <c r="A9" s="211"/>
      <c r="B9" s="1211" t="s">
        <v>42</v>
      </c>
      <c r="C9" s="1211"/>
      <c r="D9" s="1212"/>
      <c r="E9" s="1208" t="s">
        <v>250</v>
      </c>
      <c r="F9" s="1209"/>
      <c r="G9" s="1210" t="s">
        <v>251</v>
      </c>
      <c r="H9" s="1209"/>
      <c r="I9" s="1210" t="s">
        <v>252</v>
      </c>
      <c r="J9" s="1209"/>
      <c r="K9" s="9"/>
      <c r="M9" s="603" t="s">
        <v>244</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54"/>
      <c r="L11" s="19"/>
    </row>
    <row r="12" spans="1:13">
      <c r="A12" s="10"/>
      <c r="B12" s="1046" t="s">
        <v>9</v>
      </c>
      <c r="C12" s="1047"/>
      <c r="D12" s="1047"/>
      <c r="E12" s="90"/>
      <c r="F12" s="91"/>
      <c r="G12" s="90"/>
      <c r="H12" s="91"/>
      <c r="I12" s="90"/>
      <c r="J12" s="91"/>
      <c r="K12" s="9"/>
    </row>
    <row r="13" spans="1:13">
      <c r="A13" s="10"/>
      <c r="B13" s="986" t="s">
        <v>20</v>
      </c>
      <c r="C13" s="986"/>
      <c r="D13" s="986"/>
      <c r="E13" s="92" t="s">
        <v>10</v>
      </c>
      <c r="F13" s="93"/>
      <c r="G13" s="92" t="s">
        <v>10</v>
      </c>
      <c r="H13" s="93"/>
      <c r="I13" s="92" t="s">
        <v>10</v>
      </c>
      <c r="J13" s="179"/>
      <c r="K13" s="9"/>
    </row>
    <row r="14" spans="1:13">
      <c r="A14" s="10"/>
      <c r="B14" s="986" t="s">
        <v>72</v>
      </c>
      <c r="C14" s="986"/>
      <c r="D14" s="986"/>
      <c r="E14" s="92" t="s">
        <v>10</v>
      </c>
      <c r="F14" s="93"/>
      <c r="G14" s="92" t="s">
        <v>10</v>
      </c>
      <c r="H14" s="93"/>
      <c r="I14" s="92" t="s">
        <v>10</v>
      </c>
      <c r="J14" s="179"/>
      <c r="K14" s="9"/>
    </row>
    <row r="15" spans="1:13" ht="6" customHeight="1">
      <c r="A15" s="10"/>
      <c r="B15" s="1010"/>
      <c r="C15" s="1006"/>
      <c r="D15" s="1006"/>
      <c r="E15" s="39"/>
      <c r="F15" s="94"/>
      <c r="G15" s="105"/>
      <c r="H15" s="94"/>
      <c r="I15" s="105"/>
      <c r="J15" s="179"/>
      <c r="K15" s="9"/>
    </row>
    <row r="16" spans="1:13">
      <c r="A16" s="10"/>
      <c r="B16" s="1010" t="s">
        <v>294</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138</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300</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604" t="s">
        <v>97</v>
      </c>
      <c r="C48" s="604"/>
      <c r="D48" s="604"/>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413</v>
      </c>
      <c r="C58" s="1019"/>
      <c r="D58" s="1019"/>
      <c r="E58" s="1019"/>
      <c r="F58" s="1019"/>
      <c r="G58" s="1019"/>
      <c r="H58" s="1019"/>
      <c r="I58" s="1019"/>
      <c r="J58" s="1019"/>
      <c r="K58" s="15"/>
      <c r="L58" s="19"/>
      <c r="M58" s="21"/>
    </row>
    <row r="59" spans="1:13" ht="12.75" customHeight="1">
      <c r="A59" s="10"/>
      <c r="B59" s="1018" t="s">
        <v>414</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161" t="e">
        <f>'1 - College Board Cost Data'!C3:E3</f>
        <v>#VALUE!</v>
      </c>
      <c r="H64" s="1161"/>
      <c r="I64" s="1162"/>
      <c r="J64" s="1162"/>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6">
      <c r="A68" s="29"/>
      <c r="B68" s="1133" t="s">
        <v>87</v>
      </c>
      <c r="C68" s="1147"/>
      <c r="D68" s="1147"/>
      <c r="E68" s="1147"/>
      <c r="F68" s="1147"/>
      <c r="G68" s="1147"/>
      <c r="H68" s="1147"/>
      <c r="I68" s="1182"/>
      <c r="J68" s="1164"/>
    </row>
    <row r="69" spans="1:13" ht="17.25" customHeight="1">
      <c r="A69" s="10"/>
      <c r="B69" s="143" t="s">
        <v>350</v>
      </c>
      <c r="C69" s="131"/>
      <c r="D69" s="131"/>
      <c r="E69" s="131"/>
      <c r="F69" s="131"/>
      <c r="G69" s="131"/>
      <c r="H69" s="131"/>
      <c r="I69" s="131"/>
      <c r="J69" s="132"/>
    </row>
    <row r="70" spans="1:13">
      <c r="A70" s="10"/>
      <c r="B70" s="13"/>
      <c r="C70" s="13"/>
      <c r="D70" s="13"/>
      <c r="E70" s="1178"/>
      <c r="F70" s="1181"/>
      <c r="G70" s="1178"/>
      <c r="H70" s="1181"/>
      <c r="I70" s="1178"/>
      <c r="J70" s="1179"/>
    </row>
    <row r="71" spans="1:13" ht="15.6">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row>
    <row r="78" spans="1:13" ht="16.5" customHeight="1">
      <c r="A78" s="118"/>
      <c r="B78" s="573"/>
      <c r="C78" s="576" t="s">
        <v>60</v>
      </c>
      <c r="D78" s="574"/>
      <c r="E78" s="575"/>
      <c r="F78" s="584" t="str">
        <f>E9</f>
        <v>A</v>
      </c>
      <c r="G78" s="585"/>
      <c r="H78" s="584" t="str">
        <f>G9</f>
        <v>B</v>
      </c>
      <c r="I78" s="585"/>
      <c r="J78" s="586" t="str">
        <f>I9</f>
        <v>C</v>
      </c>
      <c r="L78" s="693"/>
      <c r="M78" s="697" t="s">
        <v>388</v>
      </c>
    </row>
    <row r="79" spans="1:13" ht="12" customHeight="1">
      <c r="A79" s="10"/>
      <c r="B79" s="1151" t="s">
        <v>248</v>
      </c>
      <c r="C79" s="1152"/>
      <c r="D79" s="1153"/>
      <c r="E79" s="569"/>
      <c r="F79" s="570"/>
      <c r="G79" s="571"/>
      <c r="H79" s="571"/>
      <c r="I79" s="569"/>
      <c r="J79" s="572"/>
      <c r="L79" s="724">
        <f>'8 - Professional - 2'!L81</f>
        <v>0</v>
      </c>
      <c r="M79" s="675" t="s">
        <v>391</v>
      </c>
    </row>
    <row r="80" spans="1:13">
      <c r="A80" s="10"/>
      <c r="B80" s="1168" t="s">
        <v>86</v>
      </c>
      <c r="C80" s="1169"/>
      <c r="D80" s="1169"/>
      <c r="E80" s="92" t="s">
        <v>10</v>
      </c>
      <c r="F80" s="128">
        <v>0</v>
      </c>
      <c r="G80" s="63"/>
      <c r="H80" s="128">
        <v>0</v>
      </c>
      <c r="I80" s="92"/>
      <c r="J80" s="128">
        <v>0</v>
      </c>
      <c r="L80" s="724">
        <f>SUM(F80:J80)</f>
        <v>0</v>
      </c>
      <c r="M80" s="696" t="s">
        <v>352</v>
      </c>
    </row>
    <row r="81" spans="1:13">
      <c r="A81" s="10"/>
      <c r="B81" s="7" t="s">
        <v>113</v>
      </c>
      <c r="C81" s="189"/>
      <c r="D81" s="189"/>
      <c r="E81" s="190"/>
      <c r="F81" s="191"/>
      <c r="G81" s="14"/>
      <c r="H81" s="191"/>
      <c r="I81" s="190"/>
      <c r="J81" s="191"/>
      <c r="L81" s="732">
        <f>+L79-L80</f>
        <v>0</v>
      </c>
      <c r="M81" s="672" t="s">
        <v>345</v>
      </c>
    </row>
    <row r="82" spans="1:13">
      <c r="A82" s="10"/>
      <c r="B82" s="7" t="s">
        <v>114</v>
      </c>
      <c r="C82" s="189"/>
      <c r="D82" s="189"/>
      <c r="E82" s="190"/>
      <c r="F82" s="192"/>
      <c r="G82" s="14"/>
      <c r="H82" s="192"/>
      <c r="I82" s="190"/>
      <c r="J82" s="192"/>
      <c r="L82" s="728"/>
      <c r="M82" s="692" t="s">
        <v>346</v>
      </c>
    </row>
    <row r="83" spans="1:13">
      <c r="A83" s="10"/>
      <c r="B83" s="7" t="s">
        <v>115</v>
      </c>
      <c r="C83" s="189"/>
      <c r="D83" s="189"/>
      <c r="E83" s="190"/>
      <c r="F83" s="192"/>
      <c r="G83" s="14"/>
      <c r="H83" s="192"/>
      <c r="I83" s="190"/>
      <c r="J83" s="192"/>
      <c r="L83" s="729"/>
    </row>
    <row r="84" spans="1:13" ht="27.75" customHeight="1">
      <c r="A84" s="10"/>
      <c r="B84" s="1143" t="s">
        <v>340</v>
      </c>
      <c r="C84" s="1158"/>
      <c r="D84" s="1187"/>
      <c r="E84" s="190"/>
      <c r="F84" s="192"/>
      <c r="G84" s="14"/>
      <c r="H84" s="192"/>
      <c r="I84" s="190"/>
      <c r="J84" s="192"/>
      <c r="L84" s="730"/>
      <c r="M84" s="718" t="s">
        <v>389</v>
      </c>
    </row>
    <row r="85" spans="1:13" ht="12.75" customHeight="1">
      <c r="A85" s="10"/>
      <c r="B85" s="133" t="s">
        <v>328</v>
      </c>
      <c r="C85" s="23"/>
      <c r="D85" s="23"/>
      <c r="E85" s="98" t="s">
        <v>10</v>
      </c>
      <c r="F85" s="504">
        <f>+F80-F82-F83-F84</f>
        <v>0</v>
      </c>
      <c r="G85" s="505" t="s">
        <v>10</v>
      </c>
      <c r="H85" s="504">
        <f>+H80-H82-H83-H84</f>
        <v>0</v>
      </c>
      <c r="I85" s="506" t="s">
        <v>10</v>
      </c>
      <c r="J85" s="504">
        <f>+J80-J82-J83-J84</f>
        <v>0</v>
      </c>
      <c r="L85" s="724">
        <f>'8 - Professional - 2'!L81</f>
        <v>0</v>
      </c>
      <c r="M85" s="733" t="s">
        <v>390</v>
      </c>
    </row>
    <row r="86" spans="1:13">
      <c r="A86" s="10"/>
      <c r="B86" s="40" t="s">
        <v>415</v>
      </c>
      <c r="C86" s="22"/>
      <c r="D86" s="22"/>
      <c r="E86" s="130"/>
      <c r="F86" s="507">
        <v>0</v>
      </c>
      <c r="G86" s="508"/>
      <c r="H86" s="507">
        <v>0</v>
      </c>
      <c r="I86" s="509"/>
      <c r="J86" s="507">
        <v>0</v>
      </c>
      <c r="L86" s="731">
        <f>F86+H86+J86</f>
        <v>0</v>
      </c>
      <c r="M86" s="734" t="s">
        <v>353</v>
      </c>
    </row>
    <row r="87" spans="1:13" ht="12.75" customHeight="1">
      <c r="A87" s="10"/>
      <c r="B87" s="13"/>
      <c r="C87" s="13"/>
      <c r="D87" s="13"/>
      <c r="E87" s="100"/>
      <c r="F87" s="510"/>
      <c r="G87" s="511"/>
      <c r="H87" s="511"/>
      <c r="I87" s="512"/>
      <c r="J87" s="513"/>
      <c r="L87" s="732">
        <f>+L85-L86</f>
        <v>0</v>
      </c>
      <c r="M87" s="670" t="s">
        <v>348</v>
      </c>
    </row>
    <row r="88" spans="1:13" ht="15" thickBot="1">
      <c r="A88" s="10"/>
      <c r="B88" s="78" t="s">
        <v>341</v>
      </c>
      <c r="C88" s="30"/>
      <c r="D88" s="30"/>
      <c r="E88" s="126" t="s">
        <v>10</v>
      </c>
      <c r="F88" s="514" t="e">
        <f>+F85/F86</f>
        <v>#DIV/0!</v>
      </c>
      <c r="G88" s="515" t="s">
        <v>10</v>
      </c>
      <c r="H88" s="514" t="e">
        <f>+H85/H86</f>
        <v>#DIV/0!</v>
      </c>
      <c r="I88" s="516" t="s">
        <v>10</v>
      </c>
      <c r="J88" s="514" t="e">
        <f>+J85/J86</f>
        <v>#DIV/0!</v>
      </c>
      <c r="L88" s="5"/>
      <c r="M88" s="5"/>
    </row>
    <row r="89" spans="1:13" ht="7.5" customHeight="1" thickTop="1">
      <c r="A89" s="24"/>
      <c r="B89" s="22"/>
      <c r="C89" s="22"/>
      <c r="D89" s="22"/>
      <c r="E89" s="22"/>
      <c r="F89" s="22"/>
      <c r="G89" s="22"/>
      <c r="H89" s="40"/>
      <c r="I89" s="22"/>
      <c r="J89" s="127"/>
    </row>
    <row r="92" spans="1:13" ht="9" customHeight="1"/>
    <row r="93" spans="1:13" ht="18.75" customHeight="1">
      <c r="A93" s="29"/>
      <c r="B93" s="988" t="s">
        <v>440</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6">
      <c r="A96" s="29"/>
      <c r="B96" s="450"/>
      <c r="C96" s="5"/>
      <c r="D96" s="451"/>
      <c r="E96" s="1202" t="s">
        <v>19</v>
      </c>
      <c r="F96" s="1203"/>
      <c r="G96" s="1202" t="s">
        <v>19</v>
      </c>
      <c r="H96" s="1203"/>
      <c r="I96" s="1202" t="s">
        <v>19</v>
      </c>
      <c r="J96" s="1203"/>
      <c r="K96" s="26"/>
    </row>
    <row r="97" spans="1:13" ht="15" thickBot="1">
      <c r="A97" s="10"/>
      <c r="B97" s="88" t="s">
        <v>85</v>
      </c>
      <c r="C97" s="59"/>
      <c r="D97" s="452"/>
      <c r="E97" s="1183" t="str">
        <f>E9</f>
        <v>A</v>
      </c>
      <c r="F97" s="1184"/>
      <c r="G97" s="1183" t="str">
        <f>G9</f>
        <v>B</v>
      </c>
      <c r="H97" s="1184"/>
      <c r="I97" s="1183" t="str">
        <f>I9</f>
        <v>C</v>
      </c>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437"/>
      <c r="F107" s="459">
        <f>'11 - Dorm Room and Board '!$D$12</f>
        <v>0</v>
      </c>
      <c r="G107" s="460">
        <f>'11 - Dorm Room and Board '!$D$12</f>
        <v>0</v>
      </c>
      <c r="H107" s="459">
        <f>'11 - Dorm Room and Board '!$D$12</f>
        <v>0</v>
      </c>
      <c r="I107" s="460">
        <f>'11 - Dorm Room and Board '!$D$12</f>
        <v>0</v>
      </c>
      <c r="J107" s="459">
        <f>'11 - Dorm Room and Board '!$D$12</f>
        <v>0</v>
      </c>
      <c r="K107" s="15"/>
      <c r="L107" s="614" t="s">
        <v>376</v>
      </c>
    </row>
    <row r="108" spans="1:13">
      <c r="A108" s="151"/>
      <c r="B108" s="440" t="s">
        <v>141</v>
      </c>
      <c r="C108" s="149"/>
      <c r="D108" s="37" t="s">
        <v>105</v>
      </c>
      <c r="E108" s="156"/>
      <c r="F108" s="157">
        <f>'11 - Dorm Room and Board '!$D$17</f>
        <v>0</v>
      </c>
      <c r="G108" s="462">
        <f>'11 - Dorm Room and Board '!$D$17</f>
        <v>0</v>
      </c>
      <c r="H108" s="157">
        <f>'11 - Dorm Room and Board '!$D$17</f>
        <v>0</v>
      </c>
      <c r="I108" s="462">
        <f>'11 - Dorm Room and Board '!$D$17</f>
        <v>0</v>
      </c>
      <c r="J108" s="157">
        <f>'11 - Dorm Room and Board '!$D$17</f>
        <v>0</v>
      </c>
      <c r="K108" s="15"/>
      <c r="L108" s="614" t="s">
        <v>342</v>
      </c>
      <c r="M108" s="614" t="s">
        <v>371</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310</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46.8">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A8:K8"/>
    <mergeCell ref="E9:F9"/>
    <mergeCell ref="G9:H9"/>
    <mergeCell ref="I9:J9"/>
    <mergeCell ref="E10:F10"/>
    <mergeCell ref="G10:H10"/>
    <mergeCell ref="I10:J10"/>
    <mergeCell ref="B9:D9"/>
    <mergeCell ref="A7:J7"/>
    <mergeCell ref="A4:B4"/>
    <mergeCell ref="C4:E4"/>
    <mergeCell ref="G4:J4"/>
    <mergeCell ref="A5:B5"/>
    <mergeCell ref="G5:J5"/>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zoomScaleNormal="100" workbookViewId="0">
      <selection activeCell="B3" sqref="B3"/>
    </sheetView>
  </sheetViews>
  <sheetFormatPr defaultRowHeight="14.4"/>
  <cols>
    <col min="1" max="1" width="0.88671875" customWidth="1"/>
    <col min="2" max="2" width="17.6640625" customWidth="1"/>
    <col min="3" max="3" width="34.109375" customWidth="1"/>
    <col min="4" max="4" width="1.5546875" customWidth="1"/>
    <col min="5" max="5" width="9" hidden="1" customWidth="1"/>
    <col min="6" max="7" width="14.6640625" customWidth="1"/>
    <col min="8" max="8" width="12.88671875" customWidth="1"/>
    <col min="9" max="9" width="0.88671875" customWidth="1"/>
  </cols>
  <sheetData>
    <row r="1" spans="1:10">
      <c r="B1" s="379" t="s">
        <v>210</v>
      </c>
      <c r="C1" s="335"/>
      <c r="D1" s="335"/>
      <c r="E1" s="335"/>
      <c r="F1" s="335"/>
      <c r="G1" s="335"/>
      <c r="H1" s="335"/>
    </row>
    <row r="2" spans="1:10">
      <c r="B2" s="379" t="s">
        <v>442</v>
      </c>
      <c r="C2" s="335"/>
      <c r="D2" s="335"/>
      <c r="E2" s="335"/>
      <c r="F2" s="335"/>
      <c r="G2" s="335"/>
      <c r="H2" s="335"/>
    </row>
    <row r="3" spans="1:10">
      <c r="A3" s="1"/>
      <c r="B3" s="1"/>
      <c r="C3" s="1"/>
      <c r="D3" s="1"/>
      <c r="E3" s="1"/>
      <c r="F3" s="1"/>
      <c r="G3" s="1"/>
      <c r="H3" s="1"/>
      <c r="I3" s="1"/>
      <c r="J3" s="1"/>
    </row>
    <row r="4" spans="1:10">
      <c r="A4" s="7"/>
      <c r="B4" s="7"/>
      <c r="C4" s="28" t="s">
        <v>321</v>
      </c>
      <c r="D4" s="551"/>
      <c r="E4" s="815"/>
      <c r="F4" s="1219" t="e">
        <f>'1 - College Board Cost Data'!C3:E3</f>
        <v>#VALUE!</v>
      </c>
      <c r="G4" s="1220"/>
      <c r="H4" s="1221"/>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213" t="s">
        <v>354</v>
      </c>
      <c r="C8" s="1214"/>
      <c r="D8" s="1214"/>
      <c r="E8" s="1214"/>
      <c r="F8" s="1214"/>
      <c r="G8" s="1214"/>
      <c r="H8" s="1215"/>
      <c r="I8" s="15"/>
      <c r="J8" s="1"/>
    </row>
    <row r="9" spans="1:10" ht="15.6">
      <c r="A9" s="10"/>
      <c r="B9" s="54"/>
      <c r="C9" s="55"/>
      <c r="D9" s="55"/>
      <c r="E9" s="55"/>
      <c r="F9" s="55"/>
      <c r="G9" s="55"/>
      <c r="H9" s="55"/>
      <c r="I9" s="15"/>
      <c r="J9" s="1"/>
    </row>
    <row r="10" spans="1:10">
      <c r="A10" s="10"/>
      <c r="B10" s="833" t="s">
        <v>23</v>
      </c>
      <c r="C10" s="13"/>
      <c r="D10" s="13"/>
      <c r="E10" s="13"/>
      <c r="F10" s="13"/>
      <c r="G10" s="13"/>
      <c r="H10" s="13"/>
      <c r="I10" s="15"/>
      <c r="J10" s="1"/>
    </row>
    <row r="11" spans="1:10">
      <c r="A11" s="56"/>
      <c r="B11" s="32" t="s">
        <v>24</v>
      </c>
      <c r="C11" s="57" t="s">
        <v>25</v>
      </c>
      <c r="D11" s="57"/>
      <c r="E11" s="58" t="s">
        <v>26</v>
      </c>
      <c r="F11" s="57" t="s">
        <v>27</v>
      </c>
      <c r="G11" s="57" t="s">
        <v>28</v>
      </c>
      <c r="H11" s="57" t="s">
        <v>29</v>
      </c>
      <c r="I11" s="15"/>
      <c r="J11" s="1"/>
    </row>
    <row r="12" spans="1:10">
      <c r="A12" s="56"/>
      <c r="B12" s="31" t="s">
        <v>30</v>
      </c>
      <c r="C12" s="32"/>
      <c r="D12" s="32"/>
      <c r="E12" s="32"/>
      <c r="F12" s="419"/>
      <c r="G12" s="419"/>
      <c r="H12" s="419">
        <f>+F12+G12</f>
        <v>0</v>
      </c>
      <c r="I12" s="15"/>
      <c r="J12" s="1"/>
    </row>
    <row r="13" spans="1:10">
      <c r="A13" s="56"/>
      <c r="B13" s="38" t="s">
        <v>31</v>
      </c>
      <c r="C13" s="36"/>
      <c r="D13" s="36"/>
      <c r="E13" s="36"/>
      <c r="F13" s="420"/>
      <c r="G13" s="420"/>
      <c r="H13" s="419">
        <f t="shared" ref="H13:H22" si="0">+F13+G13</f>
        <v>0</v>
      </c>
      <c r="I13" s="15"/>
      <c r="J13" s="1"/>
    </row>
    <row r="14" spans="1:10">
      <c r="A14" s="56"/>
      <c r="B14" s="38" t="s">
        <v>32</v>
      </c>
      <c r="C14" s="36"/>
      <c r="D14" s="36"/>
      <c r="E14" s="36"/>
      <c r="F14" s="420"/>
      <c r="G14" s="420"/>
      <c r="H14" s="419">
        <f t="shared" si="0"/>
        <v>0</v>
      </c>
      <c r="I14" s="15"/>
      <c r="J14" s="1"/>
    </row>
    <row r="15" spans="1:10">
      <c r="A15" s="56"/>
      <c r="B15" s="38" t="s">
        <v>33</v>
      </c>
      <c r="C15" s="36"/>
      <c r="D15" s="36"/>
      <c r="E15" s="36"/>
      <c r="F15" s="420"/>
      <c r="G15" s="420"/>
      <c r="H15" s="419">
        <f t="shared" si="0"/>
        <v>0</v>
      </c>
      <c r="I15" s="15"/>
      <c r="J15" s="1"/>
    </row>
    <row r="16" spans="1:10">
      <c r="A16" s="56"/>
      <c r="B16" s="38" t="s">
        <v>34</v>
      </c>
      <c r="C16" s="36"/>
      <c r="D16" s="36"/>
      <c r="E16" s="36"/>
      <c r="F16" s="420"/>
      <c r="G16" s="420"/>
      <c r="H16" s="419">
        <f t="shared" si="0"/>
        <v>0</v>
      </c>
      <c r="I16" s="15"/>
      <c r="J16" s="1"/>
    </row>
    <row r="17" spans="1:10">
      <c r="A17" s="56"/>
      <c r="B17" s="38" t="s">
        <v>35</v>
      </c>
      <c r="C17" s="36"/>
      <c r="D17" s="36"/>
      <c r="E17" s="36"/>
      <c r="F17" s="420"/>
      <c r="G17" s="420"/>
      <c r="H17" s="419">
        <f t="shared" si="0"/>
        <v>0</v>
      </c>
      <c r="I17" s="15"/>
      <c r="J17" s="1"/>
    </row>
    <row r="18" spans="1:10">
      <c r="A18" s="56"/>
      <c r="B18" s="38" t="s">
        <v>36</v>
      </c>
      <c r="C18" s="36"/>
      <c r="D18" s="36"/>
      <c r="E18" s="36"/>
      <c r="F18" s="420"/>
      <c r="G18" s="420"/>
      <c r="H18" s="419">
        <f t="shared" si="0"/>
        <v>0</v>
      </c>
      <c r="I18" s="15"/>
      <c r="J18" s="1"/>
    </row>
    <row r="19" spans="1:10">
      <c r="A19" s="56"/>
      <c r="B19" s="38" t="s">
        <v>37</v>
      </c>
      <c r="C19" s="36"/>
      <c r="D19" s="36"/>
      <c r="E19" s="36"/>
      <c r="F19" s="420"/>
      <c r="G19" s="420"/>
      <c r="H19" s="419">
        <f t="shared" si="0"/>
        <v>0</v>
      </c>
      <c r="I19" s="15"/>
      <c r="J19" s="1"/>
    </row>
    <row r="20" spans="1:10">
      <c r="A20" s="56"/>
      <c r="B20" s="38" t="s">
        <v>38</v>
      </c>
      <c r="C20" s="36"/>
      <c r="D20" s="36"/>
      <c r="E20" s="36"/>
      <c r="F20" s="420"/>
      <c r="G20" s="420"/>
      <c r="H20" s="419">
        <f t="shared" si="0"/>
        <v>0</v>
      </c>
      <c r="I20" s="15"/>
      <c r="J20" s="1"/>
    </row>
    <row r="21" spans="1:10">
      <c r="A21" s="56"/>
      <c r="B21" s="38" t="s">
        <v>39</v>
      </c>
      <c r="C21" s="36"/>
      <c r="D21" s="36"/>
      <c r="E21" s="36"/>
      <c r="F21" s="420"/>
      <c r="G21" s="420"/>
      <c r="H21" s="419">
        <f t="shared" si="0"/>
        <v>0</v>
      </c>
      <c r="I21" s="15"/>
      <c r="J21" s="1"/>
    </row>
    <row r="22" spans="1:10">
      <c r="A22" s="56"/>
      <c r="B22" s="215" t="s">
        <v>40</v>
      </c>
      <c r="C22" s="851"/>
      <c r="D22" s="851"/>
      <c r="E22" s="851"/>
      <c r="F22" s="852"/>
      <c r="G22" s="421"/>
      <c r="H22" s="419">
        <f t="shared" si="0"/>
        <v>0</v>
      </c>
      <c r="I22" s="15"/>
      <c r="J22" s="1"/>
    </row>
    <row r="23" spans="1:10" ht="15" thickBot="1">
      <c r="A23" s="10"/>
      <c r="B23" s="217" t="s">
        <v>355</v>
      </c>
      <c r="C23" s="217"/>
      <c r="D23" s="217"/>
      <c r="E23" s="217"/>
      <c r="F23" s="422">
        <f>SUM(F12:F22)</f>
        <v>0</v>
      </c>
      <c r="G23" s="422">
        <f>SUM(G12:G22)</f>
        <v>0</v>
      </c>
      <c r="H23" s="422">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5" thickBot="1">
      <c r="A29" s="10"/>
      <c r="B29" s="60" t="s">
        <v>24</v>
      </c>
      <c r="C29" s="61" t="s">
        <v>25</v>
      </c>
      <c r="D29" s="61"/>
      <c r="E29" s="62" t="s">
        <v>26</v>
      </c>
      <c r="F29" s="61" t="s">
        <v>27</v>
      </c>
      <c r="G29" s="61" t="s">
        <v>28</v>
      </c>
      <c r="H29" s="61" t="s">
        <v>29</v>
      </c>
      <c r="I29" s="15"/>
      <c r="J29" s="1"/>
    </row>
    <row r="30" spans="1:10">
      <c r="A30" s="10"/>
      <c r="B30" s="32" t="s">
        <v>61</v>
      </c>
      <c r="C30" s="32"/>
      <c r="D30" s="32"/>
      <c r="E30" s="32"/>
      <c r="F30" s="419"/>
      <c r="G30" s="419"/>
      <c r="H30" s="419">
        <f>+F30+G30</f>
        <v>0</v>
      </c>
      <c r="I30" s="15"/>
      <c r="J30" s="1"/>
    </row>
    <row r="31" spans="1:10">
      <c r="A31" s="10"/>
      <c r="B31" s="36" t="s">
        <v>62</v>
      </c>
      <c r="C31" s="36"/>
      <c r="D31" s="36"/>
      <c r="E31" s="36"/>
      <c r="F31" s="420"/>
      <c r="G31" s="420"/>
      <c r="H31" s="419">
        <f t="shared" ref="H31:H38" si="1">+F31+G31</f>
        <v>0</v>
      </c>
      <c r="I31" s="15"/>
      <c r="J31" s="1"/>
    </row>
    <row r="32" spans="1:10">
      <c r="A32" s="10"/>
      <c r="B32" s="36" t="s">
        <v>63</v>
      </c>
      <c r="C32" s="36"/>
      <c r="D32" s="36"/>
      <c r="E32" s="36"/>
      <c r="F32" s="420"/>
      <c r="G32" s="420"/>
      <c r="H32" s="419">
        <f t="shared" si="1"/>
        <v>0</v>
      </c>
      <c r="I32" s="15"/>
      <c r="J32" s="1"/>
    </row>
    <row r="33" spans="1:10">
      <c r="A33" s="10"/>
      <c r="B33" s="36" t="s">
        <v>64</v>
      </c>
      <c r="C33" s="36"/>
      <c r="D33" s="36"/>
      <c r="E33" s="36"/>
      <c r="F33" s="420"/>
      <c r="G33" s="420"/>
      <c r="H33" s="419">
        <f t="shared" si="1"/>
        <v>0</v>
      </c>
      <c r="I33" s="15"/>
      <c r="J33" s="1"/>
    </row>
    <row r="34" spans="1:10">
      <c r="A34" s="10"/>
      <c r="B34" s="36" t="s">
        <v>65</v>
      </c>
      <c r="C34" s="36"/>
      <c r="D34" s="36"/>
      <c r="E34" s="36"/>
      <c r="F34" s="420"/>
      <c r="G34" s="420"/>
      <c r="H34" s="419">
        <f t="shared" si="1"/>
        <v>0</v>
      </c>
      <c r="I34" s="15"/>
      <c r="J34" s="1"/>
    </row>
    <row r="35" spans="1:10">
      <c r="A35" s="10"/>
      <c r="B35" s="36" t="s">
        <v>66</v>
      </c>
      <c r="C35" s="36"/>
      <c r="D35" s="36"/>
      <c r="E35" s="36"/>
      <c r="F35" s="420"/>
      <c r="G35" s="420"/>
      <c r="H35" s="419">
        <f t="shared" si="1"/>
        <v>0</v>
      </c>
      <c r="I35" s="15"/>
      <c r="J35" s="1"/>
    </row>
    <row r="36" spans="1:10">
      <c r="A36" s="10"/>
      <c r="B36" s="36" t="s">
        <v>67</v>
      </c>
      <c r="C36" s="36"/>
      <c r="D36" s="36"/>
      <c r="E36" s="36"/>
      <c r="F36" s="420"/>
      <c r="G36" s="420"/>
      <c r="H36" s="419">
        <f t="shared" si="1"/>
        <v>0</v>
      </c>
      <c r="I36" s="15"/>
      <c r="J36" s="1"/>
    </row>
    <row r="37" spans="1:10">
      <c r="A37" s="10"/>
      <c r="B37" s="36" t="s">
        <v>68</v>
      </c>
      <c r="C37" s="36"/>
      <c r="D37" s="36"/>
      <c r="E37" s="36"/>
      <c r="F37" s="420"/>
      <c r="G37" s="420"/>
      <c r="H37" s="419">
        <f t="shared" si="1"/>
        <v>0</v>
      </c>
      <c r="I37" s="15"/>
      <c r="J37" s="1"/>
    </row>
    <row r="38" spans="1:10">
      <c r="A38" s="10"/>
      <c r="B38" s="77" t="s">
        <v>40</v>
      </c>
      <c r="C38" s="853"/>
      <c r="D38" s="853"/>
      <c r="E38" s="216"/>
      <c r="F38" s="421"/>
      <c r="G38" s="421"/>
      <c r="H38" s="419">
        <f t="shared" si="1"/>
        <v>0</v>
      </c>
      <c r="I38" s="15"/>
      <c r="J38" s="1"/>
    </row>
    <row r="39" spans="1:10" ht="15" thickBot="1">
      <c r="A39" s="10"/>
      <c r="B39" s="217" t="s">
        <v>355</v>
      </c>
      <c r="C39" s="217"/>
      <c r="D39" s="217"/>
      <c r="E39" s="217"/>
      <c r="F39" s="423">
        <f>SUM(F30:F38)</f>
        <v>0</v>
      </c>
      <c r="G39" s="423">
        <f>SUM(G30:G38)</f>
        <v>0</v>
      </c>
      <c r="H39" s="423">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5" thickBot="1">
      <c r="A45" s="10"/>
      <c r="B45" s="60" t="s">
        <v>24</v>
      </c>
      <c r="C45" s="61" t="s">
        <v>25</v>
      </c>
      <c r="D45" s="61"/>
      <c r="E45" s="62" t="s">
        <v>26</v>
      </c>
      <c r="F45" s="61" t="s">
        <v>27</v>
      </c>
      <c r="G45" s="61" t="s">
        <v>28</v>
      </c>
      <c r="H45" s="61" t="s">
        <v>29</v>
      </c>
      <c r="I45" s="15"/>
      <c r="J45" s="1"/>
    </row>
    <row r="46" spans="1:10">
      <c r="A46" s="10"/>
      <c r="B46" s="32" t="s">
        <v>61</v>
      </c>
      <c r="C46" s="32"/>
      <c r="D46" s="32"/>
      <c r="E46" s="32"/>
      <c r="F46" s="419"/>
      <c r="G46" s="419"/>
      <c r="H46" s="419">
        <f>+F46+G46</f>
        <v>0</v>
      </c>
      <c r="I46" s="15"/>
      <c r="J46" s="1"/>
    </row>
    <row r="47" spans="1:10">
      <c r="A47" s="10"/>
      <c r="B47" s="36" t="s">
        <v>62</v>
      </c>
      <c r="C47" s="36"/>
      <c r="D47" s="36"/>
      <c r="E47" s="36"/>
      <c r="F47" s="420"/>
      <c r="G47" s="420"/>
      <c r="H47" s="419">
        <f t="shared" ref="H47:H54" si="2">+F47+G47</f>
        <v>0</v>
      </c>
      <c r="I47" s="15"/>
      <c r="J47" s="1"/>
    </row>
    <row r="48" spans="1:10">
      <c r="A48" s="10"/>
      <c r="B48" s="36" t="s">
        <v>63</v>
      </c>
      <c r="C48" s="36"/>
      <c r="D48" s="36"/>
      <c r="E48" s="36"/>
      <c r="F48" s="420"/>
      <c r="G48" s="420"/>
      <c r="H48" s="419">
        <f t="shared" si="2"/>
        <v>0</v>
      </c>
      <c r="I48" s="15"/>
      <c r="J48" s="1"/>
    </row>
    <row r="49" spans="1:10">
      <c r="A49" s="10"/>
      <c r="B49" s="36" t="s">
        <v>64</v>
      </c>
      <c r="C49" s="36"/>
      <c r="D49" s="36"/>
      <c r="E49" s="36"/>
      <c r="F49" s="420"/>
      <c r="G49" s="420"/>
      <c r="H49" s="419">
        <f t="shared" si="2"/>
        <v>0</v>
      </c>
      <c r="I49" s="15"/>
      <c r="J49" s="1"/>
    </row>
    <row r="50" spans="1:10">
      <c r="A50" s="10"/>
      <c r="B50" s="36" t="s">
        <v>65</v>
      </c>
      <c r="C50" s="36"/>
      <c r="D50" s="36"/>
      <c r="E50" s="36"/>
      <c r="F50" s="420"/>
      <c r="G50" s="420"/>
      <c r="H50" s="419">
        <f t="shared" si="2"/>
        <v>0</v>
      </c>
      <c r="I50" s="15"/>
      <c r="J50" s="1"/>
    </row>
    <row r="51" spans="1:10">
      <c r="A51" s="10"/>
      <c r="B51" s="36" t="s">
        <v>66</v>
      </c>
      <c r="C51" s="36"/>
      <c r="D51" s="36"/>
      <c r="E51" s="36"/>
      <c r="F51" s="420"/>
      <c r="G51" s="420"/>
      <c r="H51" s="419">
        <f t="shared" si="2"/>
        <v>0</v>
      </c>
      <c r="I51" s="15"/>
      <c r="J51" s="1"/>
    </row>
    <row r="52" spans="1:10">
      <c r="A52" s="10"/>
      <c r="B52" s="36" t="s">
        <v>67</v>
      </c>
      <c r="C52" s="36"/>
      <c r="D52" s="36"/>
      <c r="E52" s="36"/>
      <c r="F52" s="420"/>
      <c r="G52" s="420"/>
      <c r="H52" s="419">
        <f t="shared" si="2"/>
        <v>0</v>
      </c>
      <c r="I52" s="15"/>
      <c r="J52" s="1"/>
    </row>
    <row r="53" spans="1:10">
      <c r="A53" s="10"/>
      <c r="B53" s="36" t="s">
        <v>68</v>
      </c>
      <c r="C53" s="36"/>
      <c r="D53" s="36"/>
      <c r="E53" s="36"/>
      <c r="F53" s="420"/>
      <c r="G53" s="420"/>
      <c r="H53" s="419">
        <f t="shared" si="2"/>
        <v>0</v>
      </c>
      <c r="I53" s="15"/>
      <c r="J53" s="1"/>
    </row>
    <row r="54" spans="1:10">
      <c r="A54" s="10"/>
      <c r="B54" s="77" t="s">
        <v>40</v>
      </c>
      <c r="C54" s="853"/>
      <c r="D54" s="853"/>
      <c r="E54" s="851"/>
      <c r="F54" s="852"/>
      <c r="G54" s="421"/>
      <c r="H54" s="419">
        <f t="shared" si="2"/>
        <v>0</v>
      </c>
      <c r="I54" s="15"/>
      <c r="J54" s="1"/>
    </row>
    <row r="55" spans="1:10" ht="15" thickBot="1">
      <c r="A55" s="10"/>
      <c r="B55" s="217" t="s">
        <v>355</v>
      </c>
      <c r="C55" s="217"/>
      <c r="D55" s="217"/>
      <c r="E55" s="217"/>
      <c r="F55" s="423">
        <f>SUM(F46:F54)</f>
        <v>0</v>
      </c>
      <c r="G55" s="423">
        <f>SUM(G46:G54)</f>
        <v>0</v>
      </c>
      <c r="H55" s="423">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216" t="s">
        <v>356</v>
      </c>
      <c r="C58" s="1216"/>
      <c r="D58" s="1216"/>
      <c r="E58" s="1216"/>
      <c r="F58" s="1216"/>
      <c r="G58" s="1216"/>
      <c r="H58" s="1216"/>
      <c r="I58" s="1"/>
      <c r="J58" s="1"/>
    </row>
    <row r="59" spans="1:10" ht="49.5" customHeight="1">
      <c r="A59" s="1"/>
      <c r="B59" s="1131" t="s">
        <v>59</v>
      </c>
      <c r="C59" s="1217"/>
      <c r="D59" s="1217"/>
      <c r="E59" s="1217"/>
      <c r="F59" s="1217"/>
      <c r="G59" s="1217"/>
      <c r="H59" s="1218"/>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topLeftCell="A25" zoomScale="130" zoomScaleNormal="100" zoomScaleSheetLayoutView="130" workbookViewId="0">
      <selection activeCell="D32" sqref="D32"/>
    </sheetView>
  </sheetViews>
  <sheetFormatPr defaultColWidth="8.88671875" defaultRowHeight="14.4"/>
  <cols>
    <col min="1" max="1" width="3.5546875" style="750" customWidth="1"/>
    <col min="2" max="2" width="36.109375" style="750" customWidth="1"/>
    <col min="3" max="3" width="12.6640625" style="750" customWidth="1"/>
    <col min="4" max="4" width="12.88671875" style="750" customWidth="1"/>
    <col min="5" max="5" width="12.6640625" style="750" customWidth="1"/>
    <col min="6" max="6" width="12.88671875" style="750" customWidth="1"/>
    <col min="7" max="7" width="28.33203125" style="750" customWidth="1"/>
    <col min="8" max="8" width="11.109375" style="750" customWidth="1"/>
    <col min="9" max="9" width="22.44140625" style="750" customWidth="1"/>
    <col min="10" max="10" width="22.33203125" style="750" customWidth="1"/>
    <col min="11" max="19" width="17.33203125" style="750" customWidth="1"/>
    <col min="20" max="16384" width="8.88671875" style="750"/>
  </cols>
  <sheetData>
    <row r="1" spans="1:27">
      <c r="B1" s="751" t="s">
        <v>190</v>
      </c>
      <c r="C1" s="752"/>
      <c r="D1" s="752"/>
      <c r="E1" s="752"/>
      <c r="F1" s="752"/>
    </row>
    <row r="2" spans="1:27">
      <c r="B2" s="751" t="s">
        <v>443</v>
      </c>
      <c r="C2" s="752"/>
      <c r="D2" s="752"/>
      <c r="E2" s="752"/>
      <c r="F2" s="752"/>
    </row>
    <row r="3" spans="1:27" ht="7.5" customHeight="1">
      <c r="B3" s="751"/>
      <c r="C3" s="752"/>
      <c r="D3" s="752"/>
      <c r="E3" s="752"/>
      <c r="F3" s="752"/>
    </row>
    <row r="4" spans="1:27" ht="12.75" customHeight="1">
      <c r="B4" s="753" t="s">
        <v>156</v>
      </c>
      <c r="C4" s="1224">
        <f>'1 - College Board Cost Data'!C3:E3</f>
        <v>0</v>
      </c>
      <c r="D4" s="1225"/>
      <c r="E4" s="1225"/>
      <c r="F4" s="1226"/>
      <c r="G4" s="754"/>
    </row>
    <row r="6" spans="1:27" ht="14.25" customHeight="1">
      <c r="A6" s="792" t="s">
        <v>263</v>
      </c>
      <c r="B6" s="793"/>
      <c r="C6" s="793"/>
      <c r="D6" s="793"/>
      <c r="E6" s="793"/>
      <c r="F6" s="794"/>
    </row>
    <row r="7" spans="1:27" ht="62.25" customHeight="1">
      <c r="A7" s="1227" t="s">
        <v>361</v>
      </c>
      <c r="B7" s="1228"/>
      <c r="C7" s="1228"/>
      <c r="D7" s="1228"/>
      <c r="E7" s="1228"/>
      <c r="F7" s="1229"/>
      <c r="G7" s="756"/>
      <c r="I7"/>
      <c r="J7"/>
      <c r="K7"/>
      <c r="L7"/>
      <c r="M7"/>
      <c r="N7"/>
      <c r="O7" s="757"/>
      <c r="P7" s="757"/>
      <c r="Q7" s="757"/>
      <c r="R7" s="757"/>
      <c r="S7" s="757"/>
      <c r="T7" s="757"/>
      <c r="U7" s="757"/>
      <c r="V7" s="757"/>
      <c r="W7" s="757"/>
      <c r="X7" s="757"/>
      <c r="Y7" s="757"/>
      <c r="Z7" s="757"/>
      <c r="AA7" s="757"/>
    </row>
    <row r="8" spans="1:27" ht="6.75" customHeight="1">
      <c r="A8" s="758"/>
      <c r="B8" s="759"/>
      <c r="C8" s="760"/>
      <c r="D8" s="760"/>
      <c r="E8" s="760"/>
      <c r="F8" s="761"/>
      <c r="I8"/>
      <c r="J8"/>
      <c r="K8"/>
      <c r="L8"/>
      <c r="M8"/>
      <c r="N8"/>
    </row>
    <row r="9" spans="1:27" ht="13.5" customHeight="1" thickBot="1">
      <c r="A9" s="762" t="s">
        <v>21</v>
      </c>
      <c r="B9" s="763" t="s">
        <v>122</v>
      </c>
      <c r="C9" s="764" t="s">
        <v>409</v>
      </c>
      <c r="D9" s="764" t="s">
        <v>424</v>
      </c>
      <c r="E9" s="764" t="s">
        <v>123</v>
      </c>
      <c r="F9" s="765" t="s">
        <v>124</v>
      </c>
      <c r="G9" s="766" t="s">
        <v>362</v>
      </c>
      <c r="I9"/>
      <c r="N9"/>
    </row>
    <row r="10" spans="1:27">
      <c r="A10" s="767">
        <v>1</v>
      </c>
      <c r="B10" s="768" t="s">
        <v>125</v>
      </c>
      <c r="C10" s="809">
        <v>0</v>
      </c>
      <c r="D10" s="809">
        <v>0</v>
      </c>
      <c r="E10" s="241">
        <f>+D10-C10</f>
        <v>0</v>
      </c>
      <c r="F10" s="242" t="e">
        <f>+E10/C10</f>
        <v>#DIV/0!</v>
      </c>
      <c r="I10"/>
      <c r="J10" s="965"/>
      <c r="K10" s="956" t="s">
        <v>122</v>
      </c>
      <c r="L10" s="958"/>
      <c r="M10" s="958"/>
      <c r="N10" s="956" t="s">
        <v>128</v>
      </c>
      <c r="O10" s="971"/>
      <c r="P10" s="971"/>
      <c r="Q10" s="956" t="s">
        <v>132</v>
      </c>
      <c r="R10" s="958"/>
      <c r="S10" s="957"/>
    </row>
    <row r="11" spans="1:27" ht="27">
      <c r="A11" s="770">
        <v>2</v>
      </c>
      <c r="B11" s="768" t="s">
        <v>126</v>
      </c>
      <c r="C11" s="484">
        <v>0</v>
      </c>
      <c r="D11" s="484">
        <v>0</v>
      </c>
      <c r="E11" s="243">
        <f>+D11-C11</f>
        <v>0</v>
      </c>
      <c r="F11" s="244" t="e">
        <f>+E11/C11</f>
        <v>#DIV/0!</v>
      </c>
      <c r="I11"/>
      <c r="J11" s="972"/>
      <c r="K11" s="919" t="s">
        <v>125</v>
      </c>
      <c r="L11" s="919" t="s">
        <v>126</v>
      </c>
      <c r="M11" s="919" t="s">
        <v>127</v>
      </c>
      <c r="N11" s="919" t="s">
        <v>125</v>
      </c>
      <c r="O11" s="919" t="s">
        <v>126</v>
      </c>
      <c r="P11" s="919" t="s">
        <v>129</v>
      </c>
      <c r="Q11" s="919" t="s">
        <v>125</v>
      </c>
      <c r="R11" s="919" t="s">
        <v>126</v>
      </c>
      <c r="S11" s="973" t="s">
        <v>133</v>
      </c>
    </row>
    <row r="12" spans="1:27">
      <c r="A12" s="770">
        <v>3</v>
      </c>
      <c r="B12" s="768" t="s">
        <v>127</v>
      </c>
      <c r="C12" s="484">
        <v>0</v>
      </c>
      <c r="D12" s="484">
        <v>0</v>
      </c>
      <c r="E12" s="484">
        <f>+D12-C12</f>
        <v>0</v>
      </c>
      <c r="F12" s="244" t="e">
        <f>+E12/C12</f>
        <v>#DIV/0!</v>
      </c>
      <c r="I12" s="771"/>
      <c r="J12" s="893" t="s">
        <v>407</v>
      </c>
      <c r="K12" s="938">
        <f>C10</f>
        <v>0</v>
      </c>
      <c r="L12" s="959">
        <f>C11</f>
        <v>0</v>
      </c>
      <c r="M12" s="959">
        <f>C12</f>
        <v>0</v>
      </c>
      <c r="N12" s="959">
        <f>C15</f>
        <v>0</v>
      </c>
      <c r="O12" s="938">
        <f>C16</f>
        <v>0</v>
      </c>
      <c r="P12" s="938">
        <f>C17</f>
        <v>0</v>
      </c>
      <c r="Q12" s="938">
        <f>C21</f>
        <v>0</v>
      </c>
      <c r="R12" s="938">
        <f>C22</f>
        <v>0</v>
      </c>
      <c r="S12" s="960">
        <f>C23</f>
        <v>0</v>
      </c>
    </row>
    <row r="13" spans="1:27">
      <c r="A13" s="758"/>
      <c r="B13" s="760"/>
      <c r="C13" s="485"/>
      <c r="D13" s="485"/>
      <c r="E13" s="485"/>
      <c r="F13" s="761"/>
      <c r="G13" s="772" t="s">
        <v>185</v>
      </c>
      <c r="H13" s="773"/>
      <c r="I13" s="771"/>
      <c r="J13" s="893" t="s">
        <v>409</v>
      </c>
      <c r="K13" s="938">
        <f>D10</f>
        <v>0</v>
      </c>
      <c r="L13" s="959">
        <f>D11</f>
        <v>0</v>
      </c>
      <c r="M13" s="959">
        <f>D12</f>
        <v>0</v>
      </c>
      <c r="N13" s="959">
        <f>D15</f>
        <v>0</v>
      </c>
      <c r="O13" s="938">
        <f>D16</f>
        <v>0</v>
      </c>
      <c r="P13" s="938">
        <f>D17</f>
        <v>0</v>
      </c>
      <c r="Q13" s="938">
        <f>D21</f>
        <v>0</v>
      </c>
      <c r="R13" s="938">
        <f>D22</f>
        <v>0</v>
      </c>
      <c r="S13" s="960">
        <f>D23</f>
        <v>0</v>
      </c>
    </row>
    <row r="14" spans="1:27">
      <c r="A14" s="774" t="s">
        <v>22</v>
      </c>
      <c r="B14" s="775" t="s">
        <v>128</v>
      </c>
      <c r="C14" s="485"/>
      <c r="D14" s="485"/>
      <c r="E14" s="485"/>
      <c r="F14" s="761"/>
      <c r="G14" s="776" t="s">
        <v>218</v>
      </c>
      <c r="H14" s="777" t="s">
        <v>184</v>
      </c>
      <c r="I14" s="771"/>
      <c r="J14" s="893" t="s">
        <v>123</v>
      </c>
      <c r="K14" s="959">
        <f>E10</f>
        <v>0</v>
      </c>
      <c r="L14" s="959">
        <f>E11</f>
        <v>0</v>
      </c>
      <c r="M14" s="959">
        <f>E12</f>
        <v>0</v>
      </c>
      <c r="N14" s="959">
        <f>E15</f>
        <v>0</v>
      </c>
      <c r="O14" s="938">
        <f>E16</f>
        <v>0</v>
      </c>
      <c r="P14" s="938">
        <f>E17</f>
        <v>0</v>
      </c>
      <c r="Q14" s="938">
        <f>E21</f>
        <v>0</v>
      </c>
      <c r="R14" s="938">
        <f>E22</f>
        <v>0</v>
      </c>
      <c r="S14" s="960">
        <f>E23</f>
        <v>0</v>
      </c>
    </row>
    <row r="15" spans="1:27" ht="15" thickBot="1">
      <c r="A15" s="778">
        <v>1</v>
      </c>
      <c r="B15" s="779" t="s">
        <v>125</v>
      </c>
      <c r="C15" s="486">
        <v>0</v>
      </c>
      <c r="D15" s="486">
        <v>0</v>
      </c>
      <c r="E15" s="486">
        <f>+D15-C15</f>
        <v>0</v>
      </c>
      <c r="F15" s="247" t="e">
        <f>+E15/C15</f>
        <v>#DIV/0!</v>
      </c>
      <c r="G15" s="780">
        <f>'13 - Form - Meal Plans'!J20</f>
        <v>0</v>
      </c>
      <c r="H15" s="780">
        <f>+D15-G15</f>
        <v>0</v>
      </c>
      <c r="I15" s="771"/>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27">
      <c r="A16" s="770">
        <v>2</v>
      </c>
      <c r="B16" s="768" t="s">
        <v>126</v>
      </c>
      <c r="C16" s="484">
        <v>0</v>
      </c>
      <c r="D16" s="484">
        <v>0</v>
      </c>
      <c r="E16" s="484">
        <f>+D16-C16</f>
        <v>0</v>
      </c>
      <c r="F16" s="244" t="e">
        <f>+E16/C16</f>
        <v>#DIV/0!</v>
      </c>
      <c r="G16" s="780">
        <f>'13 - Form - Meal Plans'!J21</f>
        <v>0</v>
      </c>
      <c r="H16" s="780">
        <f>+D16-G16</f>
        <v>0</v>
      </c>
      <c r="I16" s="771"/>
      <c r="J16" s="771"/>
      <c r="K16" s="771"/>
      <c r="L16" s="771"/>
      <c r="M16" s="771"/>
      <c r="N16" s="771"/>
    </row>
    <row r="17" spans="1:14">
      <c r="A17" s="770">
        <v>3</v>
      </c>
      <c r="B17" s="768" t="s">
        <v>129</v>
      </c>
      <c r="C17" s="484">
        <v>0</v>
      </c>
      <c r="D17" s="484">
        <v>0</v>
      </c>
      <c r="E17" s="484">
        <f>+D17-C17</f>
        <v>0</v>
      </c>
      <c r="F17" s="244" t="e">
        <f>+E17/C17</f>
        <v>#DIV/0!</v>
      </c>
      <c r="G17" s="780">
        <f>'13 - Form - Meal Plans'!J22</f>
        <v>0</v>
      </c>
      <c r="H17" s="780">
        <f>+D17-G17</f>
        <v>0</v>
      </c>
      <c r="I17" s="771"/>
      <c r="J17" s="771"/>
      <c r="K17" s="771"/>
      <c r="L17" s="771"/>
      <c r="M17" s="771"/>
      <c r="N17" s="771"/>
    </row>
    <row r="18" spans="1:14">
      <c r="A18" s="758"/>
      <c r="B18" s="781" t="s">
        <v>130</v>
      </c>
      <c r="C18" s="245"/>
      <c r="D18" s="245"/>
      <c r="E18" s="245"/>
      <c r="F18" s="249"/>
      <c r="G18" s="782"/>
      <c r="H18" s="782"/>
      <c r="I18" s="771"/>
      <c r="J18" s="771"/>
      <c r="K18" s="771"/>
      <c r="L18" s="771"/>
      <c r="M18" s="771"/>
      <c r="N18" s="771"/>
    </row>
    <row r="19" spans="1:14">
      <c r="A19" s="758"/>
      <c r="B19" s="760"/>
      <c r="C19" s="245"/>
      <c r="D19" s="245"/>
      <c r="E19" s="245"/>
      <c r="F19" s="761"/>
      <c r="I19" s="771"/>
      <c r="J19" s="771"/>
      <c r="K19" s="771"/>
      <c r="L19" s="771"/>
      <c r="M19" s="771"/>
      <c r="N19" s="771"/>
    </row>
    <row r="20" spans="1:14">
      <c r="A20" s="774" t="s">
        <v>131</v>
      </c>
      <c r="B20" s="775" t="s">
        <v>132</v>
      </c>
      <c r="C20" s="245"/>
      <c r="D20" s="245"/>
      <c r="E20" s="245"/>
      <c r="F20" s="761"/>
      <c r="I20" s="771"/>
      <c r="J20" s="771"/>
      <c r="K20" s="771"/>
      <c r="L20" s="771"/>
      <c r="M20" s="771"/>
      <c r="N20" s="771"/>
    </row>
    <row r="21" spans="1:14">
      <c r="A21" s="778">
        <v>1</v>
      </c>
      <c r="B21" s="779" t="s">
        <v>125</v>
      </c>
      <c r="C21" s="246">
        <f t="shared" ref="C21:D23" si="0">+C10+C15</f>
        <v>0</v>
      </c>
      <c r="D21" s="246">
        <f t="shared" si="0"/>
        <v>0</v>
      </c>
      <c r="E21" s="246">
        <f>+D21-C21</f>
        <v>0</v>
      </c>
      <c r="F21" s="247" t="e">
        <f>+E21/C21</f>
        <v>#DIV/0!</v>
      </c>
      <c r="G21" s="755"/>
      <c r="I21" s="771"/>
      <c r="J21" s="771"/>
      <c r="K21" s="771"/>
      <c r="L21" s="771"/>
      <c r="M21" s="771"/>
      <c r="N21" s="771"/>
    </row>
    <row r="22" spans="1:14">
      <c r="A22" s="770">
        <v>2</v>
      </c>
      <c r="B22" s="768" t="s">
        <v>126</v>
      </c>
      <c r="C22" s="243">
        <f t="shared" si="0"/>
        <v>0</v>
      </c>
      <c r="D22" s="243">
        <f t="shared" si="0"/>
        <v>0</v>
      </c>
      <c r="E22" s="243">
        <f>+D22-C22</f>
        <v>0</v>
      </c>
      <c r="F22" s="244" t="e">
        <f>+E22/C22</f>
        <v>#DIV/0!</v>
      </c>
      <c r="G22" s="755"/>
      <c r="I22" s="771"/>
      <c r="J22" s="771"/>
      <c r="K22" s="771"/>
      <c r="L22" s="771"/>
      <c r="M22" s="771"/>
      <c r="N22" s="771"/>
    </row>
    <row r="23" spans="1:14">
      <c r="A23" s="783">
        <v>3</v>
      </c>
      <c r="B23" s="784" t="s">
        <v>133</v>
      </c>
      <c r="C23" s="251">
        <f t="shared" si="0"/>
        <v>0</v>
      </c>
      <c r="D23" s="251">
        <f t="shared" si="0"/>
        <v>0</v>
      </c>
      <c r="E23" s="251">
        <f>+D23-C23</f>
        <v>0</v>
      </c>
      <c r="F23" s="252" t="e">
        <f>+E23/C23</f>
        <v>#DIV/0!</v>
      </c>
      <c r="G23" s="755"/>
      <c r="I23" s="771"/>
      <c r="J23" s="771"/>
      <c r="K23" s="771"/>
      <c r="L23" s="771"/>
      <c r="M23" s="771"/>
      <c r="N23" s="771"/>
    </row>
    <row r="24" spans="1:14">
      <c r="A24" s="760"/>
      <c r="B24" s="760"/>
      <c r="C24" s="245"/>
      <c r="D24" s="245"/>
      <c r="E24" s="245"/>
      <c r="F24" s="350"/>
      <c r="G24" s="755"/>
      <c r="I24" s="771"/>
      <c r="J24" s="771"/>
      <c r="K24" s="771"/>
      <c r="L24" s="771"/>
      <c r="M24" s="771"/>
      <c r="N24" s="771"/>
    </row>
    <row r="25" spans="1:14">
      <c r="B25" s="760" t="s">
        <v>278</v>
      </c>
      <c r="C25" s="245"/>
      <c r="D25" s="245"/>
      <c r="E25" s="245"/>
      <c r="F25" s="350"/>
      <c r="G25" s="755"/>
      <c r="I25" s="771"/>
      <c r="J25" s="771"/>
      <c r="K25" s="771"/>
      <c r="L25" s="771"/>
      <c r="M25" s="771"/>
      <c r="N25" s="771"/>
    </row>
    <row r="26" spans="1:14" ht="57.6" customHeight="1">
      <c r="A26" s="760"/>
      <c r="B26" s="1071"/>
      <c r="C26" s="1222"/>
      <c r="D26" s="1222"/>
      <c r="E26" s="1222"/>
      <c r="F26" s="1223"/>
      <c r="G26" s="755"/>
      <c r="I26" s="771"/>
      <c r="J26" s="771"/>
      <c r="K26" s="771"/>
      <c r="L26" s="771"/>
      <c r="M26" s="771"/>
      <c r="N26" s="771"/>
    </row>
    <row r="27" spans="1:14">
      <c r="A27" s="760"/>
      <c r="B27" s="1230"/>
      <c r="C27" s="1231"/>
      <c r="D27" s="1231"/>
      <c r="E27" s="1231"/>
      <c r="F27" s="1231"/>
      <c r="G27" s="755"/>
      <c r="I27" s="771"/>
      <c r="J27" s="771"/>
      <c r="K27" s="771"/>
      <c r="L27" s="771"/>
      <c r="M27" s="771"/>
      <c r="N27" s="771"/>
    </row>
    <row r="28" spans="1:14">
      <c r="A28" s="760"/>
      <c r="B28" s="1230"/>
      <c r="C28" s="1231"/>
      <c r="D28" s="1231"/>
      <c r="E28" s="1231"/>
      <c r="F28" s="1231"/>
      <c r="G28" s="755"/>
      <c r="I28" s="771"/>
      <c r="J28" s="771"/>
      <c r="K28" s="771"/>
      <c r="L28" s="771"/>
      <c r="M28" s="771"/>
      <c r="N28" s="771"/>
    </row>
    <row r="29" spans="1:14">
      <c r="A29" s="795" t="s">
        <v>264</v>
      </c>
      <c r="B29" s="796"/>
      <c r="C29" s="797"/>
      <c r="D29" s="797"/>
      <c r="E29" s="797"/>
      <c r="F29" s="798"/>
      <c r="G29" s="755"/>
      <c r="I29" s="771"/>
      <c r="J29" s="771"/>
      <c r="K29" s="771"/>
      <c r="L29" s="771"/>
      <c r="M29" s="771"/>
      <c r="N29" s="771"/>
    </row>
    <row r="30" spans="1:14" ht="68.400000000000006">
      <c r="A30" s="812" t="s">
        <v>363</v>
      </c>
      <c r="B30" s="813"/>
      <c r="C30" s="813"/>
      <c r="D30" s="813"/>
      <c r="E30" s="813"/>
      <c r="F30" s="814"/>
      <c r="G30" s="755"/>
      <c r="I30" s="771"/>
      <c r="J30" s="771"/>
      <c r="K30" s="771"/>
      <c r="L30" s="771"/>
      <c r="M30" s="771"/>
      <c r="N30" s="771"/>
    </row>
    <row r="31" spans="1:14" ht="15" thickBot="1">
      <c r="A31" s="762" t="s">
        <v>21</v>
      </c>
      <c r="B31" s="763" t="s">
        <v>122</v>
      </c>
      <c r="C31" s="764" t="s">
        <v>409</v>
      </c>
      <c r="D31" s="764" t="s">
        <v>424</v>
      </c>
      <c r="E31" s="764" t="s">
        <v>123</v>
      </c>
      <c r="F31" s="765" t="s">
        <v>124</v>
      </c>
      <c r="G31" s="755"/>
      <c r="I31" s="771"/>
      <c r="J31" s="771"/>
      <c r="K31" s="771"/>
      <c r="L31" s="771"/>
      <c r="M31" s="771"/>
      <c r="N31" s="771"/>
    </row>
    <row r="32" spans="1:14">
      <c r="A32" s="767">
        <v>1</v>
      </c>
      <c r="B32" s="768" t="s">
        <v>265</v>
      </c>
      <c r="C32" s="769">
        <f>C10</f>
        <v>0</v>
      </c>
      <c r="D32" s="769">
        <f>D10</f>
        <v>0</v>
      </c>
      <c r="E32" s="241">
        <f>+D32-C32</f>
        <v>0</v>
      </c>
      <c r="F32" s="242" t="e">
        <f>+E32/C32</f>
        <v>#DIV/0!</v>
      </c>
      <c r="G32" s="755" t="s">
        <v>364</v>
      </c>
      <c r="I32" s="771"/>
      <c r="J32" s="771"/>
      <c r="K32" s="771"/>
      <c r="L32" s="771"/>
      <c r="M32" s="771"/>
      <c r="N32" s="771"/>
    </row>
    <row r="33" spans="1:14">
      <c r="A33" s="758">
        <v>2</v>
      </c>
      <c r="B33" s="760" t="s">
        <v>266</v>
      </c>
      <c r="C33" s="799">
        <f>C16</f>
        <v>0</v>
      </c>
      <c r="D33" s="799">
        <f>D16</f>
        <v>0</v>
      </c>
      <c r="E33" s="800">
        <f>+D33-C33</f>
        <v>0</v>
      </c>
      <c r="F33" s="479" t="e">
        <f>+E33/C33</f>
        <v>#DIV/0!</v>
      </c>
      <c r="G33" s="755" t="s">
        <v>364</v>
      </c>
      <c r="I33" s="771"/>
      <c r="J33" s="771"/>
      <c r="K33" s="771"/>
      <c r="L33" s="771"/>
      <c r="M33" s="771"/>
      <c r="N33" s="771"/>
    </row>
    <row r="34" spans="1:14" ht="15" thickBot="1">
      <c r="A34" s="801"/>
      <c r="B34" s="802" t="s">
        <v>365</v>
      </c>
      <c r="C34" s="422">
        <f>SUM(C32:C33)</f>
        <v>0</v>
      </c>
      <c r="D34" s="422">
        <f>SUM(D32:D33)</f>
        <v>0</v>
      </c>
      <c r="E34" s="803">
        <f>+D34-C34</f>
        <v>0</v>
      </c>
      <c r="F34" s="804" t="e">
        <f>+E34/C34</f>
        <v>#DIV/0!</v>
      </c>
      <c r="G34" s="755" t="s">
        <v>364</v>
      </c>
      <c r="I34" s="771"/>
      <c r="J34" s="771"/>
      <c r="K34" s="771"/>
      <c r="L34" s="771"/>
      <c r="M34" s="771"/>
      <c r="N34" s="771"/>
    </row>
    <row r="35" spans="1:14">
      <c r="A35" s="760"/>
      <c r="B35" s="760"/>
      <c r="C35" s="245"/>
      <c r="D35" s="245"/>
      <c r="E35" s="245"/>
      <c r="F35" s="350"/>
      <c r="G35" s="755"/>
      <c r="I35" s="771"/>
      <c r="J35" s="771"/>
      <c r="K35" s="771"/>
      <c r="L35" s="771"/>
      <c r="M35" s="771"/>
      <c r="N35" s="771"/>
    </row>
    <row r="36" spans="1:14">
      <c r="A36" s="760"/>
      <c r="B36" s="760" t="s">
        <v>278</v>
      </c>
      <c r="C36" s="245"/>
      <c r="D36" s="245"/>
      <c r="E36" s="245"/>
      <c r="F36" s="350"/>
      <c r="G36" s="755"/>
      <c r="I36" s="771"/>
      <c r="J36" s="771"/>
      <c r="K36" s="771"/>
      <c r="L36" s="771"/>
      <c r="M36" s="771"/>
      <c r="N36" s="771"/>
    </row>
    <row r="37" spans="1:14" ht="48" customHeight="1">
      <c r="A37" s="760"/>
      <c r="B37" s="1071"/>
      <c r="C37" s="1222"/>
      <c r="D37" s="1222"/>
      <c r="E37" s="1222"/>
      <c r="F37" s="1223"/>
      <c r="G37" s="755"/>
      <c r="I37" s="771"/>
      <c r="J37" s="771"/>
      <c r="K37" s="771"/>
      <c r="L37" s="771"/>
      <c r="M37" s="771"/>
      <c r="N37" s="771"/>
    </row>
    <row r="38" spans="1:14">
      <c r="A38" s="760"/>
      <c r="B38" s="805"/>
      <c r="C38" s="806"/>
      <c r="D38" s="806"/>
      <c r="E38" s="245"/>
      <c r="F38" s="350"/>
      <c r="G38" s="755"/>
      <c r="I38" s="771"/>
      <c r="J38" s="771"/>
      <c r="K38" s="771"/>
      <c r="L38" s="771"/>
      <c r="M38" s="771"/>
      <c r="N38" s="771"/>
    </row>
    <row r="39" spans="1:14">
      <c r="A39" s="785"/>
      <c r="B39" s="786" t="s">
        <v>222</v>
      </c>
      <c r="C39" s="787" t="s">
        <v>220</v>
      </c>
      <c r="D39" s="787" t="s">
        <v>221</v>
      </c>
      <c r="E39" s="609"/>
      <c r="F39" s="610"/>
      <c r="G39" s="788"/>
      <c r="I39" s="771"/>
      <c r="J39" s="771"/>
      <c r="K39" s="771"/>
      <c r="L39" s="771"/>
      <c r="M39" s="771"/>
      <c r="N39" s="771"/>
    </row>
    <row r="40" spans="1:14">
      <c r="A40" s="785"/>
      <c r="B40" s="786" t="s">
        <v>224</v>
      </c>
      <c r="C40" s="787"/>
      <c r="D40" s="787"/>
      <c r="E40" s="611" t="s">
        <v>223</v>
      </c>
      <c r="F40" s="610"/>
      <c r="G40" s="788"/>
      <c r="I40" s="771"/>
      <c r="J40" s="771"/>
      <c r="K40" s="771"/>
      <c r="L40" s="771"/>
      <c r="M40" s="771"/>
      <c r="N40" s="771"/>
    </row>
    <row r="41" spans="1:14" ht="3.75" customHeight="1">
      <c r="A41" s="785"/>
      <c r="B41" s="785"/>
      <c r="C41" s="789"/>
      <c r="D41" s="789"/>
      <c r="E41" s="607"/>
      <c r="F41" s="608"/>
      <c r="G41" s="788"/>
      <c r="I41" s="771"/>
      <c r="J41" s="771"/>
      <c r="K41" s="771"/>
      <c r="L41" s="771"/>
      <c r="M41" s="771"/>
      <c r="N41" s="771"/>
    </row>
    <row r="42" spans="1:14">
      <c r="A42" s="785"/>
      <c r="B42" s="785"/>
      <c r="C42" s="789"/>
      <c r="D42" s="789"/>
      <c r="E42" s="789"/>
      <c r="F42" s="785"/>
      <c r="G42" s="788"/>
      <c r="I42" s="771"/>
      <c r="J42" s="771"/>
      <c r="K42" s="771"/>
      <c r="L42" s="771"/>
      <c r="M42" s="771"/>
      <c r="N42" s="771"/>
    </row>
    <row r="43" spans="1:14">
      <c r="A43" s="755"/>
      <c r="B43" s="755"/>
      <c r="C43" s="755"/>
      <c r="D43" s="755"/>
      <c r="E43" s="755"/>
      <c r="F43" s="755"/>
      <c r="G43" s="788"/>
      <c r="I43" s="771"/>
      <c r="J43" s="771"/>
      <c r="K43" s="771"/>
      <c r="L43" s="771"/>
      <c r="M43" s="771"/>
      <c r="N43" s="771"/>
    </row>
    <row r="44" spans="1:14">
      <c r="A44" s="755"/>
      <c r="B44" s="755"/>
      <c r="C44" s="755"/>
      <c r="D44" s="755"/>
      <c r="E44" s="755"/>
      <c r="F44" s="755"/>
    </row>
  </sheetData>
  <mergeCells count="6">
    <mergeCell ref="B37:F37"/>
    <mergeCell ref="C4:F4"/>
    <mergeCell ref="A7:F7"/>
    <mergeCell ref="B26:F26"/>
    <mergeCell ref="B27:F27"/>
    <mergeCell ref="B28:F28"/>
  </mergeCells>
  <printOptions horizontalCentered="1"/>
  <pageMargins left="0.25" right="0" top="0.25" bottom="0.5" header="0.25" footer="0.25"/>
  <pageSetup scale="93"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topLeftCell="A28" zoomScale="130" zoomScaleNormal="100" zoomScaleSheetLayoutView="130" workbookViewId="0">
      <selection activeCell="D30" sqref="D30"/>
    </sheetView>
  </sheetViews>
  <sheetFormatPr defaultRowHeight="14.4"/>
  <cols>
    <col min="1" max="1" width="3.5546875" customWidth="1"/>
    <col min="2" max="2" width="36" customWidth="1"/>
    <col min="3" max="5" width="12.6640625" customWidth="1"/>
    <col min="6" max="6" width="12.88671875" customWidth="1"/>
    <col min="7" max="7" width="3.109375" customWidth="1"/>
    <col min="8" max="8" width="28.33203125" customWidth="1"/>
    <col min="9" max="9" width="11.109375" customWidth="1"/>
    <col min="10" max="19" width="15.88671875" customWidth="1"/>
  </cols>
  <sheetData>
    <row r="1" spans="1:19">
      <c r="B1" s="379" t="s">
        <v>190</v>
      </c>
      <c r="C1" s="335"/>
      <c r="D1" s="335"/>
      <c r="E1" s="335"/>
      <c r="F1" s="335"/>
    </row>
    <row r="2" spans="1:19">
      <c r="B2" s="379" t="s">
        <v>444</v>
      </c>
      <c r="C2" s="335"/>
      <c r="D2" s="335"/>
      <c r="E2" s="335"/>
      <c r="F2" s="335"/>
    </row>
    <row r="3" spans="1:19" ht="7.5" customHeight="1">
      <c r="B3" s="379"/>
      <c r="C3" s="335"/>
      <c r="D3" s="335"/>
      <c r="E3" s="335"/>
      <c r="F3" s="335"/>
    </row>
    <row r="4" spans="1:19" ht="12.75" customHeight="1">
      <c r="B4" s="790" t="s">
        <v>156</v>
      </c>
      <c r="C4" s="1224">
        <f>'1 - College Board Cost Data'!C3:E3</f>
        <v>0</v>
      </c>
      <c r="D4" s="1225"/>
      <c r="E4" s="1225"/>
      <c r="F4" s="1226"/>
      <c r="G4" s="791"/>
      <c r="H4" s="791"/>
    </row>
    <row r="6" spans="1:19">
      <c r="A6" s="1"/>
      <c r="B6" s="1"/>
      <c r="C6" s="1"/>
      <c r="D6" s="1"/>
      <c r="E6" s="1"/>
      <c r="F6" s="1"/>
      <c r="G6" s="1"/>
      <c r="H6" s="300"/>
      <c r="J6" s="591"/>
      <c r="K6" s="591"/>
      <c r="L6" s="591"/>
      <c r="M6" s="591"/>
      <c r="N6" s="591"/>
      <c r="O6" s="591"/>
    </row>
    <row r="7" spans="1:19">
      <c r="A7" s="473" t="s">
        <v>267</v>
      </c>
      <c r="B7" s="474"/>
      <c r="C7" s="475"/>
      <c r="D7" s="475"/>
      <c r="E7" s="475"/>
      <c r="F7" s="476"/>
      <c r="G7" s="1"/>
      <c r="J7" s="591"/>
      <c r="K7" s="591"/>
      <c r="L7" s="591"/>
      <c r="M7" s="591"/>
      <c r="N7" s="591"/>
      <c r="O7" s="591"/>
    </row>
    <row r="8" spans="1:19" ht="52.5" customHeight="1">
      <c r="A8" s="1227" t="s">
        <v>366</v>
      </c>
      <c r="B8" s="1228"/>
      <c r="C8" s="1228"/>
      <c r="D8" s="1228"/>
      <c r="E8" s="1228"/>
      <c r="F8" s="1229"/>
      <c r="G8" s="1"/>
      <c r="H8" s="51"/>
    </row>
    <row r="9" spans="1:19" ht="15" thickBot="1">
      <c r="A9" s="253" t="s">
        <v>21</v>
      </c>
      <c r="B9" s="11" t="s">
        <v>152</v>
      </c>
      <c r="C9" s="310" t="s">
        <v>409</v>
      </c>
      <c r="D9" s="310" t="s">
        <v>424</v>
      </c>
      <c r="E9" s="12" t="s">
        <v>123</v>
      </c>
      <c r="F9" s="254" t="s">
        <v>124</v>
      </c>
      <c r="G9" s="1"/>
    </row>
    <row r="10" spans="1:19">
      <c r="A10" s="10"/>
      <c r="B10" s="72" t="s">
        <v>125</v>
      </c>
      <c r="C10" s="809"/>
      <c r="D10" s="809"/>
      <c r="E10" s="241">
        <f>+D10-C10</f>
        <v>0</v>
      </c>
      <c r="F10" s="242" t="e">
        <f>+E10/C10</f>
        <v>#DIV/0!</v>
      </c>
      <c r="G10" s="1"/>
      <c r="J10" s="965"/>
      <c r="K10" s="956" t="s">
        <v>122</v>
      </c>
      <c r="L10" s="958"/>
      <c r="M10" s="958"/>
      <c r="N10" s="956" t="s">
        <v>128</v>
      </c>
      <c r="O10" s="971"/>
      <c r="P10" s="971"/>
      <c r="Q10" s="956" t="s">
        <v>132</v>
      </c>
      <c r="R10" s="958"/>
      <c r="S10" s="957"/>
    </row>
    <row r="11" spans="1:19" ht="27">
      <c r="A11" s="10"/>
      <c r="B11" s="37" t="s">
        <v>126</v>
      </c>
      <c r="C11" s="484"/>
      <c r="D11" s="484"/>
      <c r="E11" s="243">
        <f>+D11-C11</f>
        <v>0</v>
      </c>
      <c r="F11" s="244" t="e">
        <f>+E11/C11</f>
        <v>#DIV/0!</v>
      </c>
      <c r="G11" s="1"/>
      <c r="J11" s="972"/>
      <c r="K11" s="919" t="s">
        <v>125</v>
      </c>
      <c r="L11" s="919" t="s">
        <v>126</v>
      </c>
      <c r="M11" s="919" t="s">
        <v>127</v>
      </c>
      <c r="N11" s="919" t="s">
        <v>125</v>
      </c>
      <c r="O11" s="919" t="s">
        <v>126</v>
      </c>
      <c r="P11" s="919" t="s">
        <v>129</v>
      </c>
      <c r="Q11" s="919" t="s">
        <v>125</v>
      </c>
      <c r="R11" s="919" t="s">
        <v>126</v>
      </c>
      <c r="S11" s="973" t="s">
        <v>133</v>
      </c>
    </row>
    <row r="12" spans="1:19">
      <c r="A12" s="10"/>
      <c r="B12" s="37" t="s">
        <v>153</v>
      </c>
      <c r="C12" s="484"/>
      <c r="D12" s="484"/>
      <c r="E12" s="243">
        <f>+D12-C12</f>
        <v>0</v>
      </c>
      <c r="F12" s="244" t="e">
        <f>+E12/C12</f>
        <v>#DIV/0!</v>
      </c>
      <c r="G12" s="1"/>
      <c r="J12" s="893" t="s">
        <v>407</v>
      </c>
      <c r="K12" s="938">
        <f>C10</f>
        <v>0</v>
      </c>
      <c r="L12" s="959">
        <f>C11</f>
        <v>0</v>
      </c>
      <c r="M12" s="959">
        <f>C12</f>
        <v>0</v>
      </c>
      <c r="N12" s="959">
        <f>C15</f>
        <v>0</v>
      </c>
      <c r="O12" s="938">
        <f>C16</f>
        <v>0</v>
      </c>
      <c r="P12" s="938">
        <f>C17</f>
        <v>0</v>
      </c>
      <c r="Q12" s="938">
        <f>C21</f>
        <v>0</v>
      </c>
      <c r="R12" s="938">
        <f>C22</f>
        <v>0</v>
      </c>
      <c r="S12" s="960">
        <f>C23</f>
        <v>0</v>
      </c>
    </row>
    <row r="13" spans="1:19">
      <c r="A13" s="10"/>
      <c r="B13" s="13"/>
      <c r="C13" s="485"/>
      <c r="D13" s="485"/>
      <c r="E13" s="245"/>
      <c r="F13" s="15"/>
      <c r="G13" s="1"/>
      <c r="H13" s="1232" t="s">
        <v>185</v>
      </c>
      <c r="I13" s="1233"/>
      <c r="J13" s="893" t="s">
        <v>409</v>
      </c>
      <c r="K13" s="938">
        <f>D10</f>
        <v>0</v>
      </c>
      <c r="L13" s="959">
        <f>D11</f>
        <v>0</v>
      </c>
      <c r="M13" s="959">
        <f>D12</f>
        <v>0</v>
      </c>
      <c r="N13" s="959">
        <f>D15</f>
        <v>0</v>
      </c>
      <c r="O13" s="938">
        <f>D16</f>
        <v>0</v>
      </c>
      <c r="P13" s="938">
        <f>D17</f>
        <v>0</v>
      </c>
      <c r="Q13" s="938">
        <f>D21</f>
        <v>0</v>
      </c>
      <c r="R13" s="938">
        <f>D22</f>
        <v>0</v>
      </c>
      <c r="S13" s="960">
        <f>D23</f>
        <v>0</v>
      </c>
    </row>
    <row r="14" spans="1:19">
      <c r="A14" s="211" t="s">
        <v>22</v>
      </c>
      <c r="B14" s="40" t="s">
        <v>128</v>
      </c>
      <c r="C14" s="962"/>
      <c r="D14" s="962"/>
      <c r="E14" s="255"/>
      <c r="F14" s="256"/>
      <c r="G14" s="1"/>
      <c r="H14" s="318" t="s">
        <v>183</v>
      </c>
      <c r="I14" s="317" t="s">
        <v>184</v>
      </c>
      <c r="J14" s="893" t="s">
        <v>123</v>
      </c>
      <c r="K14" s="959">
        <f>E10</f>
        <v>0</v>
      </c>
      <c r="L14" s="959">
        <f>E11</f>
        <v>0</v>
      </c>
      <c r="M14" s="959">
        <f>E12</f>
        <v>0</v>
      </c>
      <c r="N14" s="959">
        <f>E15</f>
        <v>0</v>
      </c>
      <c r="O14" s="938">
        <f>E16</f>
        <v>0</v>
      </c>
      <c r="P14" s="938">
        <f>E17</f>
        <v>0</v>
      </c>
      <c r="Q14" s="938">
        <f>E21</f>
        <v>0</v>
      </c>
      <c r="R14" s="938">
        <f>E22</f>
        <v>0</v>
      </c>
      <c r="S14" s="960">
        <f>E23</f>
        <v>0</v>
      </c>
    </row>
    <row r="15" spans="1:19" ht="15" thickBot="1">
      <c r="A15" s="10"/>
      <c r="B15" s="35" t="s">
        <v>125</v>
      </c>
      <c r="C15" s="486"/>
      <c r="D15" s="486"/>
      <c r="E15" s="246">
        <f>+D15-C15</f>
        <v>0</v>
      </c>
      <c r="F15" s="247" t="e">
        <f>+E15/C15</f>
        <v>#DIV/0!</v>
      </c>
      <c r="G15" s="1"/>
      <c r="H15" s="321">
        <f>'13 - Form - Meal Plans'!J29</f>
        <v>0</v>
      </c>
      <c r="I15" s="321">
        <f>+D15-H15</f>
        <v>0</v>
      </c>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19">
      <c r="A16" s="10"/>
      <c r="B16" s="37" t="s">
        <v>126</v>
      </c>
      <c r="C16" s="484"/>
      <c r="D16" s="484"/>
      <c r="E16" s="243">
        <f>+D16-C16</f>
        <v>0</v>
      </c>
      <c r="F16" s="244" t="e">
        <f>+E16/C16</f>
        <v>#DIV/0!</v>
      </c>
      <c r="G16" s="1"/>
      <c r="H16" s="321">
        <f>'13 - Form - Meal Plans'!J30</f>
        <v>0</v>
      </c>
      <c r="I16" s="321">
        <f>+D16-H16</f>
        <v>0</v>
      </c>
    </row>
    <row r="17" spans="1:9">
      <c r="A17" s="10"/>
      <c r="B17" s="37" t="s">
        <v>129</v>
      </c>
      <c r="C17" s="484"/>
      <c r="D17" s="484"/>
      <c r="E17" s="243">
        <f>+D17-C17</f>
        <v>0</v>
      </c>
      <c r="F17" s="244" t="e">
        <f>+E17/C17</f>
        <v>#DIV/0!</v>
      </c>
      <c r="G17" s="1"/>
      <c r="H17" s="321">
        <f>'13 - Form - Meal Plans'!J31</f>
        <v>0</v>
      </c>
      <c r="I17" s="321">
        <f>+D17-H17</f>
        <v>0</v>
      </c>
    </row>
    <row r="18" spans="1:9">
      <c r="A18" s="10"/>
      <c r="B18" s="248" t="s">
        <v>154</v>
      </c>
      <c r="C18" s="245"/>
      <c r="D18" s="245"/>
      <c r="E18" s="245"/>
      <c r="F18" s="15"/>
      <c r="G18" s="1"/>
      <c r="H18" s="322"/>
      <c r="I18" s="322"/>
    </row>
    <row r="19" spans="1:9">
      <c r="A19" s="10"/>
      <c r="B19" s="248"/>
      <c r="C19" s="245"/>
      <c r="D19" s="245"/>
      <c r="E19" s="245"/>
      <c r="F19" s="15"/>
      <c r="G19" s="1"/>
    </row>
    <row r="20" spans="1:9">
      <c r="A20" s="211" t="s">
        <v>131</v>
      </c>
      <c r="B20" s="40" t="s">
        <v>155</v>
      </c>
      <c r="C20" s="255"/>
      <c r="D20" s="255"/>
      <c r="E20" s="255"/>
      <c r="F20" s="256"/>
      <c r="G20" s="1"/>
    </row>
    <row r="21" spans="1:9">
      <c r="A21" s="10"/>
      <c r="B21" s="35" t="s">
        <v>125</v>
      </c>
      <c r="C21" s="246">
        <f t="shared" ref="C21:D23" si="0">+C10+C15</f>
        <v>0</v>
      </c>
      <c r="D21" s="246">
        <f t="shared" si="0"/>
        <v>0</v>
      </c>
      <c r="E21" s="246">
        <f>+D21-C21</f>
        <v>0</v>
      </c>
      <c r="F21" s="247" t="e">
        <f>+E21/C21</f>
        <v>#DIV/0!</v>
      </c>
      <c r="G21" s="1"/>
      <c r="H21" s="1"/>
    </row>
    <row r="22" spans="1:9">
      <c r="A22" s="10"/>
      <c r="B22" s="37" t="s">
        <v>126</v>
      </c>
      <c r="C22" s="243">
        <f t="shared" si="0"/>
        <v>0</v>
      </c>
      <c r="D22" s="243">
        <f t="shared" si="0"/>
        <v>0</v>
      </c>
      <c r="E22" s="243">
        <f>+D22-C22</f>
        <v>0</v>
      </c>
      <c r="F22" s="244" t="e">
        <f>+E22/C22</f>
        <v>#DIV/0!</v>
      </c>
      <c r="G22" s="1"/>
      <c r="H22" s="1"/>
    </row>
    <row r="23" spans="1:9">
      <c r="A23" s="24"/>
      <c r="B23" s="250" t="s">
        <v>133</v>
      </c>
      <c r="C23" s="251">
        <f t="shared" si="0"/>
        <v>0</v>
      </c>
      <c r="D23" s="251">
        <f t="shared" si="0"/>
        <v>0</v>
      </c>
      <c r="E23" s="251">
        <f>+D23-C23</f>
        <v>0</v>
      </c>
      <c r="F23" s="252" t="e">
        <f>+E23/C23</f>
        <v>#DIV/0!</v>
      </c>
      <c r="G23" s="1"/>
      <c r="H23" s="1"/>
    </row>
    <row r="24" spans="1:9">
      <c r="A24" s="13"/>
      <c r="B24" s="13"/>
      <c r="C24" s="828"/>
      <c r="D24" s="828"/>
      <c r="E24" s="245"/>
      <c r="F24" s="807"/>
      <c r="G24" s="1"/>
      <c r="H24" s="1"/>
    </row>
    <row r="25" spans="1:9">
      <c r="A25" s="13"/>
      <c r="B25" s="833" t="s">
        <v>278</v>
      </c>
      <c r="C25" s="245"/>
      <c r="D25" s="245"/>
      <c r="E25" s="245"/>
      <c r="F25" s="350"/>
      <c r="G25" s="1"/>
      <c r="H25" s="1"/>
    </row>
    <row r="26" spans="1:9" ht="44.4" customHeight="1">
      <c r="A26" s="13"/>
      <c r="B26" s="1071"/>
      <c r="C26" s="1222"/>
      <c r="D26" s="1222"/>
      <c r="E26" s="1222"/>
      <c r="F26" s="1223"/>
      <c r="G26" s="1"/>
      <c r="H26" s="1"/>
    </row>
    <row r="27" spans="1:9">
      <c r="A27" s="13"/>
      <c r="B27" s="218"/>
      <c r="C27" s="485"/>
      <c r="D27" s="485"/>
      <c r="E27" s="485"/>
      <c r="F27" s="807"/>
      <c r="G27" s="1"/>
      <c r="H27" s="1"/>
    </row>
    <row r="28" spans="1:9">
      <c r="A28" s="795" t="s">
        <v>268</v>
      </c>
      <c r="B28" s="796"/>
      <c r="C28" s="797"/>
      <c r="D28" s="797"/>
      <c r="E28" s="797"/>
      <c r="F28" s="798"/>
      <c r="G28" s="755"/>
      <c r="H28" s="1"/>
    </row>
    <row r="29" spans="1:9" ht="72" customHeight="1">
      <c r="A29" s="812" t="s">
        <v>367</v>
      </c>
      <c r="B29" s="813"/>
      <c r="C29" s="813"/>
      <c r="D29" s="813"/>
      <c r="E29" s="813"/>
      <c r="F29" s="814"/>
      <c r="G29" s="755"/>
      <c r="H29" s="1"/>
    </row>
    <row r="30" spans="1:9" ht="15" thickBot="1">
      <c r="A30" s="762" t="s">
        <v>21</v>
      </c>
      <c r="B30" s="763" t="s">
        <v>269</v>
      </c>
      <c r="C30" s="310" t="s">
        <v>409</v>
      </c>
      <c r="D30" s="310" t="s">
        <v>424</v>
      </c>
      <c r="E30" s="764" t="s">
        <v>123</v>
      </c>
      <c r="F30" s="765" t="s">
        <v>124</v>
      </c>
      <c r="G30" s="755"/>
      <c r="H30" s="1"/>
    </row>
    <row r="31" spans="1:9">
      <c r="A31" s="808">
        <v>1</v>
      </c>
      <c r="B31" s="768" t="s">
        <v>270</v>
      </c>
      <c r="C31" s="826">
        <f>C10</f>
        <v>0</v>
      </c>
      <c r="D31" s="826">
        <f>D10</f>
        <v>0</v>
      </c>
      <c r="E31" s="241">
        <f>+D31-C31</f>
        <v>0</v>
      </c>
      <c r="F31" s="242" t="e">
        <f>+E31/C31</f>
        <v>#DIV/0!</v>
      </c>
      <c r="G31" s="755"/>
      <c r="H31" s="755" t="s">
        <v>368</v>
      </c>
    </row>
    <row r="32" spans="1:9">
      <c r="A32" s="830">
        <v>2</v>
      </c>
      <c r="B32" s="760" t="s">
        <v>272</v>
      </c>
      <c r="C32" s="827">
        <f>C16</f>
        <v>0</v>
      </c>
      <c r="D32" s="827">
        <f>D16</f>
        <v>0</v>
      </c>
      <c r="E32" s="800">
        <f>+D32-C32</f>
        <v>0</v>
      </c>
      <c r="F32" s="479" t="e">
        <f>+E32/C32</f>
        <v>#DIV/0!</v>
      </c>
      <c r="G32" s="755"/>
      <c r="H32" s="755" t="s">
        <v>368</v>
      </c>
    </row>
    <row r="33" spans="1:8" ht="15" thickBot="1">
      <c r="A33" s="801"/>
      <c r="B33" s="802" t="s">
        <v>365</v>
      </c>
      <c r="C33" s="422">
        <f>SUM(C31:C32)</f>
        <v>0</v>
      </c>
      <c r="D33" s="422">
        <f>SUM(D31:D32)</f>
        <v>0</v>
      </c>
      <c r="E33" s="803">
        <f>+D33-C33</f>
        <v>0</v>
      </c>
      <c r="F33" s="804" t="e">
        <f>+E33/C33</f>
        <v>#DIV/0!</v>
      </c>
      <c r="G33" s="755"/>
      <c r="H33" s="755" t="s">
        <v>368</v>
      </c>
    </row>
    <row r="34" spans="1:8">
      <c r="A34" s="13"/>
      <c r="B34" s="218"/>
      <c r="C34" s="485"/>
      <c r="D34" s="485"/>
      <c r="E34" s="485"/>
      <c r="F34" s="807"/>
      <c r="G34" s="1"/>
      <c r="H34" s="1"/>
    </row>
    <row r="35" spans="1:8">
      <c r="A35" s="15"/>
      <c r="B35" s="831" t="s">
        <v>271</v>
      </c>
      <c r="C35" s="810"/>
      <c r="D35" s="810"/>
      <c r="E35" s="810"/>
      <c r="F35" s="811"/>
      <c r="G35" s="1"/>
      <c r="H35" s="1"/>
    </row>
    <row r="36" spans="1:8" ht="53.4" customHeight="1">
      <c r="A36" s="832"/>
      <c r="B36" s="1234"/>
      <c r="C36" s="1000"/>
      <c r="D36" s="1000"/>
      <c r="E36" s="1000"/>
      <c r="F36" s="1001"/>
      <c r="G36" s="1"/>
      <c r="H36" s="1"/>
    </row>
    <row r="37" spans="1:8">
      <c r="A37" s="13"/>
      <c r="B37" s="218"/>
      <c r="C37" s="485"/>
      <c r="D37" s="485"/>
      <c r="E37" s="485"/>
      <c r="F37" s="807"/>
      <c r="G37" s="1"/>
      <c r="H37" s="1"/>
    </row>
    <row r="38" spans="1:8">
      <c r="A38" s="13"/>
      <c r="B38" s="218"/>
      <c r="C38" s="485"/>
      <c r="D38" s="485"/>
      <c r="E38" s="485"/>
      <c r="F38" s="807"/>
      <c r="G38" s="1"/>
      <c r="H38" s="1"/>
    </row>
    <row r="39" spans="1:8">
      <c r="A39" s="13"/>
      <c r="B39" s="218"/>
      <c r="C39" s="485"/>
      <c r="D39" s="485"/>
      <c r="E39" s="485"/>
      <c r="F39" s="807"/>
      <c r="G39" s="1"/>
      <c r="H39" s="1"/>
    </row>
    <row r="40" spans="1:8">
      <c r="A40" s="13"/>
      <c r="B40" s="218"/>
      <c r="C40" s="485"/>
      <c r="D40" s="485"/>
      <c r="E40" s="485"/>
      <c r="F40" s="807"/>
      <c r="G40" s="1"/>
      <c r="H40" s="1"/>
    </row>
    <row r="41" spans="1:8">
      <c r="A41" s="13"/>
      <c r="B41" s="218"/>
      <c r="C41" s="485"/>
      <c r="D41" s="485"/>
      <c r="E41" s="485"/>
      <c r="F41" s="807"/>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6"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topLeftCell="A31" zoomScaleNormal="100" workbookViewId="0">
      <selection activeCell="B2" sqref="B2"/>
    </sheetView>
  </sheetViews>
  <sheetFormatPr defaultRowHeight="14.4"/>
  <cols>
    <col min="1" max="1" width="2.5546875" customWidth="1"/>
    <col min="2" max="2" width="19.44140625" customWidth="1"/>
    <col min="3" max="3" width="10.5546875" customWidth="1"/>
    <col min="4" max="4" width="12.33203125" customWidth="1"/>
    <col min="5" max="5" width="10.33203125" customWidth="1"/>
    <col min="8" max="8" width="12.6640625" customWidth="1"/>
    <col min="9" max="9" width="1" customWidth="1"/>
    <col min="10" max="10" width="14.6640625" customWidth="1"/>
  </cols>
  <sheetData>
    <row r="1" spans="2:12" ht="15.6">
      <c r="B1" s="259" t="s">
        <v>445</v>
      </c>
      <c r="C1" s="259"/>
      <c r="D1" s="259"/>
      <c r="E1" s="259"/>
      <c r="F1" s="259"/>
      <c r="G1" s="259"/>
      <c r="H1" s="259"/>
    </row>
    <row r="2" spans="2:12">
      <c r="B2" s="1"/>
      <c r="C2" s="1"/>
      <c r="D2" s="1"/>
      <c r="E2" s="1"/>
      <c r="F2" s="1"/>
      <c r="G2" s="1"/>
      <c r="H2" s="1"/>
      <c r="J2" s="1235" t="s">
        <v>276</v>
      </c>
    </row>
    <row r="3" spans="2:12">
      <c r="B3" s="27" t="s">
        <v>156</v>
      </c>
      <c r="C3" s="1243">
        <f>'1 - College Board Cost Data'!C3:E3</f>
        <v>0</v>
      </c>
      <c r="D3" s="1244"/>
      <c r="E3" s="1244"/>
      <c r="F3" s="1244"/>
      <c r="G3" s="1244"/>
      <c r="H3" s="1245"/>
      <c r="J3" s="1236"/>
    </row>
    <row r="4" spans="2:12">
      <c r="B4" s="27"/>
      <c r="C4" s="301"/>
      <c r="D4" s="301"/>
      <c r="E4" s="301"/>
      <c r="F4" s="301"/>
      <c r="G4" s="301"/>
      <c r="H4" s="303"/>
      <c r="J4" s="1236"/>
    </row>
    <row r="5" spans="2:12">
      <c r="B5" s="1250" t="s">
        <v>166</v>
      </c>
      <c r="C5" s="1251"/>
      <c r="D5" s="1251"/>
      <c r="E5" s="1251"/>
      <c r="F5" s="1251"/>
      <c r="G5" s="1251"/>
      <c r="H5" s="1233"/>
      <c r="J5" s="1237"/>
    </row>
    <row r="6" spans="2:12" ht="7.5" customHeight="1">
      <c r="B6" s="27"/>
      <c r="C6" s="238"/>
      <c r="D6" s="238"/>
      <c r="E6" s="238"/>
      <c r="F6" s="238"/>
      <c r="G6" s="238"/>
      <c r="H6" s="238"/>
      <c r="J6" s="19"/>
    </row>
    <row r="7" spans="2:12">
      <c r="B7" s="260" t="s">
        <v>406</v>
      </c>
      <c r="C7" s="261"/>
      <c r="D7" s="261"/>
      <c r="E7" s="261"/>
      <c r="F7" s="261"/>
      <c r="G7" s="261"/>
      <c r="H7" s="262"/>
      <c r="J7" s="320"/>
    </row>
    <row r="8" spans="2:12" ht="5.25" customHeight="1">
      <c r="B8" s="263"/>
      <c r="C8" s="264"/>
      <c r="D8" s="264"/>
      <c r="E8" s="264"/>
      <c r="F8" s="264"/>
      <c r="G8" s="264"/>
      <c r="H8" s="265"/>
      <c r="J8" s="382"/>
    </row>
    <row r="9" spans="2:12" ht="39" customHeight="1" thickBot="1">
      <c r="B9" s="323" t="s">
        <v>157</v>
      </c>
      <c r="C9" s="324" t="s">
        <v>148</v>
      </c>
      <c r="D9" s="324" t="s">
        <v>158</v>
      </c>
      <c r="E9" s="324" t="s">
        <v>149</v>
      </c>
      <c r="F9" s="324" t="s">
        <v>150</v>
      </c>
      <c r="G9" s="324" t="s">
        <v>151</v>
      </c>
      <c r="H9" s="325" t="s">
        <v>159</v>
      </c>
      <c r="I9" s="266"/>
      <c r="J9" s="386" t="s">
        <v>182</v>
      </c>
      <c r="L9" s="319"/>
    </row>
    <row r="10" spans="2:12" ht="12.75" customHeight="1">
      <c r="B10" s="267" t="s">
        <v>160</v>
      </c>
      <c r="C10" s="272">
        <v>19</v>
      </c>
      <c r="D10" s="273"/>
      <c r="E10" s="273"/>
      <c r="F10" s="272"/>
      <c r="G10" s="272"/>
      <c r="H10" s="274">
        <v>1500</v>
      </c>
      <c r="I10" s="266"/>
      <c r="J10" s="385">
        <f>+H10*2</f>
        <v>3000</v>
      </c>
      <c r="L10" s="319"/>
    </row>
    <row r="11" spans="2:12" ht="12.75" customHeight="1">
      <c r="B11" s="271" t="s">
        <v>161</v>
      </c>
      <c r="C11" s="268"/>
      <c r="D11" s="269"/>
      <c r="E11" s="269">
        <v>1500</v>
      </c>
      <c r="F11" s="268"/>
      <c r="G11" s="268"/>
      <c r="H11" s="270">
        <v>1650</v>
      </c>
      <c r="I11" s="266"/>
      <c r="J11" s="316">
        <f>+H11*2</f>
        <v>3300</v>
      </c>
      <c r="L11" s="319"/>
    </row>
    <row r="12" spans="2:12" ht="12.75" customHeight="1">
      <c r="B12" s="271" t="s">
        <v>162</v>
      </c>
      <c r="C12" s="272">
        <v>12</v>
      </c>
      <c r="D12" s="273">
        <v>125</v>
      </c>
      <c r="E12" s="273"/>
      <c r="F12" s="272"/>
      <c r="G12" s="272"/>
      <c r="H12" s="274">
        <v>1350</v>
      </c>
      <c r="I12" s="266"/>
      <c r="J12" s="316">
        <f>+H12*2</f>
        <v>2700</v>
      </c>
    </row>
    <row r="13" spans="2:12" ht="12.75" customHeight="1">
      <c r="B13" s="275" t="s">
        <v>163</v>
      </c>
      <c r="C13" s="276"/>
      <c r="D13" s="277">
        <v>75</v>
      </c>
      <c r="E13" s="277"/>
      <c r="F13" s="276">
        <v>150</v>
      </c>
      <c r="G13" s="276"/>
      <c r="H13" s="278">
        <v>1080</v>
      </c>
      <c r="I13" s="266"/>
      <c r="J13" s="326">
        <f>+H13*2</f>
        <v>2160</v>
      </c>
    </row>
    <row r="14" spans="2:12" ht="12.75" customHeight="1">
      <c r="B14" s="279"/>
      <c r="C14" s="279"/>
      <c r="D14" s="280"/>
      <c r="E14" s="280"/>
      <c r="F14" s="279"/>
      <c r="G14" s="279"/>
      <c r="H14" s="280"/>
      <c r="I14" s="266"/>
      <c r="J14" s="19"/>
    </row>
    <row r="15" spans="2:12" ht="12.75" customHeight="1">
      <c r="B15" s="279"/>
      <c r="C15" s="279"/>
      <c r="D15" s="280"/>
      <c r="E15" s="280"/>
      <c r="F15" s="279"/>
      <c r="G15" s="279"/>
      <c r="H15" s="280"/>
      <c r="I15" s="266"/>
      <c r="J15" s="19"/>
    </row>
    <row r="16" spans="2:12" ht="12.75" customHeight="1">
      <c r="B16" s="279"/>
      <c r="C16" s="279"/>
      <c r="D16" s="280"/>
      <c r="E16" s="280"/>
      <c r="F16" s="279"/>
      <c r="G16" s="279"/>
      <c r="H16" s="280"/>
      <c r="I16" s="266"/>
      <c r="J16" s="19"/>
    </row>
    <row r="17" spans="2:10" ht="12.75" customHeight="1">
      <c r="B17" s="281" t="s">
        <v>167</v>
      </c>
      <c r="C17" s="213"/>
      <c r="D17" s="213"/>
      <c r="E17" s="213"/>
      <c r="F17" s="213"/>
      <c r="G17" s="213"/>
      <c r="H17" s="240"/>
      <c r="I17" s="266"/>
      <c r="J17" s="19"/>
    </row>
    <row r="18" spans="2:10" ht="5.25" customHeight="1">
      <c r="B18" s="282"/>
      <c r="C18" s="131"/>
      <c r="D18" s="131"/>
      <c r="E18" s="131"/>
      <c r="F18" s="131"/>
      <c r="G18" s="131"/>
      <c r="H18" s="283"/>
      <c r="I18" s="266"/>
      <c r="J18" s="19"/>
    </row>
    <row r="19" spans="2:10" ht="40.799999999999997" thickBot="1">
      <c r="B19" s="297" t="s">
        <v>157</v>
      </c>
      <c r="C19" s="298" t="s">
        <v>148</v>
      </c>
      <c r="D19" s="298" t="s">
        <v>158</v>
      </c>
      <c r="E19" s="298" t="s">
        <v>149</v>
      </c>
      <c r="F19" s="298" t="s">
        <v>150</v>
      </c>
      <c r="G19" s="298" t="s">
        <v>151</v>
      </c>
      <c r="H19" s="299" t="s">
        <v>186</v>
      </c>
      <c r="I19" s="266"/>
      <c r="J19" s="384" t="s">
        <v>182</v>
      </c>
    </row>
    <row r="20" spans="2:10">
      <c r="B20" s="284" t="s">
        <v>125</v>
      </c>
      <c r="C20" s="285">
        <v>0</v>
      </c>
      <c r="D20" s="286">
        <v>0</v>
      </c>
      <c r="E20" s="286">
        <v>0</v>
      </c>
      <c r="F20" s="285">
        <v>0</v>
      </c>
      <c r="G20" s="285">
        <v>0</v>
      </c>
      <c r="H20" s="517">
        <v>0</v>
      </c>
      <c r="I20" s="266"/>
      <c r="J20" s="383">
        <f>+H20*2</f>
        <v>0</v>
      </c>
    </row>
    <row r="21" spans="2:10">
      <c r="B21" s="287" t="s">
        <v>126</v>
      </c>
      <c r="C21" s="288">
        <v>0</v>
      </c>
      <c r="D21" s="289">
        <v>0</v>
      </c>
      <c r="E21" s="289">
        <v>0</v>
      </c>
      <c r="F21" s="288">
        <v>0</v>
      </c>
      <c r="G21" s="288">
        <v>0</v>
      </c>
      <c r="H21" s="517">
        <v>0</v>
      </c>
      <c r="I21" s="266"/>
      <c r="J21" s="380">
        <f>+H21*2</f>
        <v>0</v>
      </c>
    </row>
    <row r="22" spans="2:10">
      <c r="B22" s="287" t="s">
        <v>147</v>
      </c>
      <c r="C22" s="288">
        <v>0</v>
      </c>
      <c r="D22" s="289">
        <v>0</v>
      </c>
      <c r="E22" s="289">
        <v>0</v>
      </c>
      <c r="F22" s="288">
        <v>0</v>
      </c>
      <c r="G22" s="288">
        <v>0</v>
      </c>
      <c r="H22" s="517">
        <v>0</v>
      </c>
      <c r="I22" s="266"/>
      <c r="J22" s="380">
        <f>+H22*2</f>
        <v>0</v>
      </c>
    </row>
    <row r="23" spans="2:10">
      <c r="B23" s="290"/>
      <c r="C23" s="291"/>
      <c r="D23" s="292"/>
      <c r="E23" s="292"/>
      <c r="F23" s="291"/>
      <c r="G23" s="291"/>
      <c r="H23" s="518"/>
      <c r="I23" s="266"/>
      <c r="J23" s="381"/>
    </row>
    <row r="24" spans="2:10">
      <c r="B24" s="294"/>
      <c r="C24" s="295"/>
      <c r="D24" s="296"/>
      <c r="E24" s="296"/>
      <c r="F24" s="295"/>
      <c r="G24" s="295"/>
      <c r="H24" s="519"/>
      <c r="I24" s="266"/>
      <c r="J24" s="19"/>
    </row>
    <row r="25" spans="2:10">
      <c r="B25" s="294"/>
      <c r="C25" s="295"/>
      <c r="D25" s="296"/>
      <c r="E25" s="296"/>
      <c r="F25" s="295"/>
      <c r="G25" s="295"/>
      <c r="H25" s="519"/>
      <c r="I25" s="266"/>
      <c r="J25" s="19"/>
    </row>
    <row r="26" spans="2:10">
      <c r="B26" s="281" t="s">
        <v>168</v>
      </c>
      <c r="C26" s="213"/>
      <c r="D26" s="213"/>
      <c r="E26" s="213"/>
      <c r="F26" s="213"/>
      <c r="G26" s="213"/>
      <c r="H26" s="520"/>
      <c r="I26" s="266"/>
      <c r="J26" s="19"/>
    </row>
    <row r="27" spans="2:10" ht="39" customHeight="1" thickBot="1">
      <c r="B27" s="297" t="s">
        <v>157</v>
      </c>
      <c r="C27" s="298" t="s">
        <v>148</v>
      </c>
      <c r="D27" s="298" t="s">
        <v>158</v>
      </c>
      <c r="E27" s="298" t="s">
        <v>149</v>
      </c>
      <c r="F27" s="298" t="s">
        <v>150</v>
      </c>
      <c r="G27" s="298" t="s">
        <v>151</v>
      </c>
      <c r="H27" s="521" t="s">
        <v>186</v>
      </c>
      <c r="I27" s="266"/>
      <c r="J27" s="384" t="s">
        <v>182</v>
      </c>
    </row>
    <row r="28" spans="2:10" ht="9" customHeight="1">
      <c r="B28" s="417"/>
      <c r="C28" s="308"/>
      <c r="D28" s="308"/>
      <c r="E28" s="308"/>
      <c r="F28" s="308"/>
      <c r="G28" s="308"/>
      <c r="H28" s="522"/>
      <c r="I28" s="266"/>
      <c r="J28" s="418"/>
    </row>
    <row r="29" spans="2:10">
      <c r="B29" s="284" t="s">
        <v>125</v>
      </c>
      <c r="C29" s="285">
        <v>0</v>
      </c>
      <c r="D29" s="286">
        <v>0</v>
      </c>
      <c r="E29" s="286">
        <v>0</v>
      </c>
      <c r="F29" s="285">
        <v>0</v>
      </c>
      <c r="G29" s="285">
        <v>0</v>
      </c>
      <c r="H29" s="517">
        <v>0</v>
      </c>
      <c r="I29" s="266"/>
      <c r="J29" s="383">
        <f>+H29*2</f>
        <v>0</v>
      </c>
    </row>
    <row r="30" spans="2:10">
      <c r="B30" s="287" t="s">
        <v>126</v>
      </c>
      <c r="C30" s="288">
        <v>0</v>
      </c>
      <c r="D30" s="289">
        <v>0</v>
      </c>
      <c r="E30" s="289">
        <v>0</v>
      </c>
      <c r="F30" s="288">
        <v>0</v>
      </c>
      <c r="G30" s="288">
        <v>0</v>
      </c>
      <c r="H30" s="517">
        <v>0</v>
      </c>
      <c r="I30" s="266"/>
      <c r="J30" s="380">
        <f>+H30*2</f>
        <v>0</v>
      </c>
    </row>
    <row r="31" spans="2:10">
      <c r="B31" s="287" t="s">
        <v>147</v>
      </c>
      <c r="C31" s="288">
        <v>0</v>
      </c>
      <c r="D31" s="289">
        <v>0</v>
      </c>
      <c r="E31" s="289">
        <v>0</v>
      </c>
      <c r="F31" s="288">
        <v>0</v>
      </c>
      <c r="G31" s="288">
        <v>0</v>
      </c>
      <c r="H31" s="517">
        <v>0</v>
      </c>
      <c r="I31" s="266"/>
      <c r="J31" s="380">
        <f>+H31*2</f>
        <v>0</v>
      </c>
    </row>
    <row r="32" spans="2:10">
      <c r="B32" s="290"/>
      <c r="C32" s="291"/>
      <c r="D32" s="292"/>
      <c r="E32" s="292"/>
      <c r="F32" s="291"/>
      <c r="G32" s="291"/>
      <c r="H32" s="293"/>
      <c r="I32" s="266"/>
      <c r="J32" s="416"/>
    </row>
    <row r="33" spans="2:9">
      <c r="B33" s="295"/>
      <c r="C33" s="295"/>
      <c r="D33" s="296"/>
      <c r="E33" s="296"/>
      <c r="F33" s="295"/>
      <c r="G33" s="295"/>
      <c r="H33" s="295"/>
      <c r="I33" s="266"/>
    </row>
    <row r="34" spans="2:9">
      <c r="B34" s="1" t="s">
        <v>14</v>
      </c>
      <c r="C34" s="1"/>
      <c r="D34" s="1"/>
      <c r="E34" s="1"/>
      <c r="F34" s="1"/>
      <c r="G34" s="295"/>
      <c r="H34" s="295"/>
      <c r="I34" s="266"/>
    </row>
    <row r="35" spans="2:9">
      <c r="B35" s="1246"/>
      <c r="C35" s="1247"/>
      <c r="D35" s="1247"/>
      <c r="E35" s="1247"/>
      <c r="F35" s="1247"/>
      <c r="G35" s="1248"/>
      <c r="H35" s="1249"/>
      <c r="I35" s="266"/>
    </row>
    <row r="36" spans="2:9">
      <c r="B36" s="1238"/>
      <c r="C36" s="1239"/>
      <c r="D36" s="1239"/>
      <c r="E36" s="1239"/>
      <c r="F36" s="1239"/>
      <c r="G36" s="1144"/>
      <c r="H36" s="1240"/>
      <c r="I36" s="266"/>
    </row>
    <row r="37" spans="2:9">
      <c r="B37" s="1238"/>
      <c r="C37" s="1239"/>
      <c r="D37" s="1239"/>
      <c r="E37" s="1239"/>
      <c r="F37" s="1239"/>
      <c r="G37" s="1144"/>
      <c r="H37" s="1240"/>
      <c r="I37" s="266"/>
    </row>
    <row r="38" spans="2:9">
      <c r="B38" s="1241"/>
      <c r="C38" s="1242"/>
      <c r="D38" s="1242"/>
      <c r="E38" s="1242"/>
      <c r="F38" s="1242"/>
      <c r="G38" s="1075"/>
      <c r="H38" s="1076"/>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topLeftCell="A13" zoomScaleNormal="100" workbookViewId="0">
      <selection activeCell="B12" sqref="B12"/>
    </sheetView>
  </sheetViews>
  <sheetFormatPr defaultRowHeight="14.4"/>
  <cols>
    <col min="1" max="1" width="1.44140625" customWidth="1"/>
    <col min="2" max="2" width="94.44140625" customWidth="1"/>
    <col min="3" max="3" width="4.44140625" customWidth="1"/>
    <col min="4" max="4" width="100" customWidth="1"/>
  </cols>
  <sheetData>
    <row r="1" spans="1:16" ht="5.25" customHeight="1" thickBot="1"/>
    <row r="2" spans="1:16" ht="16.2">
      <c r="A2" s="1"/>
      <c r="B2" s="856" t="s">
        <v>421</v>
      </c>
      <c r="D2" s="603"/>
    </row>
    <row r="3" spans="1:16" ht="16.2">
      <c r="A3" s="1"/>
      <c r="B3" s="857"/>
    </row>
    <row r="4" spans="1:16" ht="96.6">
      <c r="A4" s="1"/>
      <c r="B4" s="858" t="s">
        <v>285</v>
      </c>
    </row>
    <row r="5" spans="1:16" ht="93.6">
      <c r="A5" s="1"/>
      <c r="B5" s="859" t="s">
        <v>286</v>
      </c>
      <c r="D5" s="865" t="s">
        <v>379</v>
      </c>
    </row>
    <row r="6" spans="1:16" ht="62.25" customHeight="1">
      <c r="A6" s="1"/>
      <c r="B6" s="860" t="s">
        <v>287</v>
      </c>
      <c r="D6" s="745"/>
    </row>
    <row r="7" spans="1:16" ht="45" customHeight="1" thickBot="1">
      <c r="A7" s="1"/>
      <c r="B7" s="859" t="s">
        <v>373</v>
      </c>
      <c r="C7" s="527"/>
      <c r="D7" s="975" t="s">
        <v>408</v>
      </c>
    </row>
    <row r="8" spans="1:16" ht="69.75" customHeight="1">
      <c r="A8" s="337"/>
      <c r="B8" s="859" t="s">
        <v>288</v>
      </c>
      <c r="D8" s="977" t="s">
        <v>418</v>
      </c>
      <c r="E8" s="978"/>
      <c r="F8" s="978"/>
      <c r="G8" s="978"/>
      <c r="H8" s="978"/>
      <c r="I8" s="978"/>
      <c r="J8" s="978"/>
      <c r="K8" s="978"/>
      <c r="L8" s="978"/>
      <c r="M8" s="978"/>
      <c r="N8" s="978"/>
      <c r="O8" s="978"/>
      <c r="P8" s="979"/>
    </row>
    <row r="9" spans="1:16" ht="84.75" customHeight="1">
      <c r="A9" s="337"/>
      <c r="B9" s="861" t="s">
        <v>289</v>
      </c>
      <c r="D9" s="980"/>
      <c r="E9" s="981"/>
      <c r="F9" s="981"/>
      <c r="G9" s="981"/>
      <c r="H9" s="981"/>
      <c r="I9" s="981"/>
      <c r="J9" s="981"/>
      <c r="K9" s="981"/>
      <c r="L9" s="981"/>
      <c r="M9" s="981"/>
      <c r="N9" s="981"/>
      <c r="O9" s="981"/>
      <c r="P9" s="982"/>
    </row>
    <row r="10" spans="1:16" ht="78.75" customHeight="1">
      <c r="A10" s="337"/>
      <c r="B10" s="862" t="s">
        <v>290</v>
      </c>
      <c r="D10" s="980"/>
      <c r="E10" s="981"/>
      <c r="F10" s="981"/>
      <c r="G10" s="981"/>
      <c r="H10" s="981"/>
      <c r="I10" s="981"/>
      <c r="J10" s="981"/>
      <c r="K10" s="981"/>
      <c r="L10" s="981"/>
      <c r="M10" s="981"/>
      <c r="N10" s="981"/>
      <c r="O10" s="981"/>
      <c r="P10" s="982"/>
    </row>
    <row r="11" spans="1:16" ht="123.6" customHeight="1">
      <c r="A11" s="337"/>
      <c r="B11" s="860" t="s">
        <v>422</v>
      </c>
      <c r="D11" s="980"/>
      <c r="E11" s="981"/>
      <c r="F11" s="981"/>
      <c r="G11" s="981"/>
      <c r="H11" s="981"/>
      <c r="I11" s="981"/>
      <c r="J11" s="981"/>
      <c r="K11" s="981"/>
      <c r="L11" s="981"/>
      <c r="M11" s="981"/>
      <c r="N11" s="981"/>
      <c r="O11" s="981"/>
      <c r="P11" s="982"/>
    </row>
    <row r="12" spans="1:16" ht="30" customHeight="1">
      <c r="A12" s="337"/>
      <c r="B12" s="859" t="s">
        <v>372</v>
      </c>
      <c r="D12" s="980"/>
      <c r="E12" s="981"/>
      <c r="F12" s="981"/>
      <c r="G12" s="981"/>
      <c r="H12" s="981"/>
      <c r="I12" s="981"/>
      <c r="J12" s="981"/>
      <c r="K12" s="981"/>
      <c r="L12" s="981"/>
      <c r="M12" s="981"/>
      <c r="N12" s="981"/>
      <c r="O12" s="981"/>
      <c r="P12" s="982"/>
    </row>
    <row r="13" spans="1:16" ht="86.25" customHeight="1" thickBot="1">
      <c r="A13" s="337"/>
      <c r="B13" s="863" t="s">
        <v>291</v>
      </c>
      <c r="D13" s="980"/>
      <c r="E13" s="981"/>
      <c r="F13" s="981"/>
      <c r="G13" s="981"/>
      <c r="H13" s="981"/>
      <c r="I13" s="981"/>
      <c r="J13" s="981"/>
      <c r="K13" s="981"/>
      <c r="L13" s="981"/>
      <c r="M13" s="981"/>
      <c r="N13" s="981"/>
      <c r="O13" s="981"/>
      <c r="P13" s="982"/>
    </row>
    <row r="14" spans="1:16" ht="15" thickBot="1">
      <c r="D14" s="983"/>
      <c r="E14" s="984"/>
      <c r="F14" s="984"/>
      <c r="G14" s="984"/>
      <c r="H14" s="984"/>
      <c r="I14" s="984"/>
      <c r="J14" s="984"/>
      <c r="K14" s="984"/>
      <c r="L14" s="984"/>
      <c r="M14" s="984"/>
      <c r="N14" s="984"/>
      <c r="O14" s="984"/>
      <c r="P14" s="985"/>
    </row>
    <row r="17" spans="2:2" ht="16.5" customHeight="1">
      <c r="B17" s="736"/>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0"/>
  <sheetViews>
    <sheetView showGridLines="0" tabSelected="1" view="pageBreakPreview" topLeftCell="A19" zoomScale="115" zoomScaleNormal="100" zoomScaleSheetLayoutView="115" workbookViewId="0"/>
  </sheetViews>
  <sheetFormatPr defaultRowHeight="14.4"/>
  <cols>
    <col min="2" max="2" width="28" customWidth="1"/>
    <col min="3" max="5" width="13.6640625" customWidth="1"/>
  </cols>
  <sheetData>
    <row r="1" spans="1:2" ht="15.6">
      <c r="B1" s="621" t="s">
        <v>231</v>
      </c>
    </row>
    <row r="2" spans="1:2">
      <c r="B2" s="864" t="s">
        <v>374</v>
      </c>
    </row>
    <row r="4" spans="1:2" ht="31.8">
      <c r="B4" s="617" t="s">
        <v>229</v>
      </c>
    </row>
    <row r="5" spans="1:2" ht="21">
      <c r="B5" s="618" t="s">
        <v>230</v>
      </c>
    </row>
    <row r="6" spans="1:2">
      <c r="B6" s="619" t="s">
        <v>280</v>
      </c>
    </row>
    <row r="7" spans="1:2">
      <c r="B7" s="62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zoomScale="130" zoomScaleNormal="100" zoomScaleSheetLayoutView="130" workbookViewId="0">
      <selection activeCell="F7" sqref="F7"/>
    </sheetView>
  </sheetViews>
  <sheetFormatPr defaultRowHeight="14.4"/>
  <cols>
    <col min="1" max="1" width="1.5546875" customWidth="1"/>
    <col min="3" max="3" width="13.109375" customWidth="1"/>
    <col min="4" max="4" width="19.44140625" customWidth="1"/>
    <col min="5" max="5" width="14.6640625" customWidth="1"/>
    <col min="6" max="6" width="13.6640625" customWidth="1"/>
    <col min="7" max="7" width="10.6640625" customWidth="1"/>
    <col min="8" max="8" width="11.6640625" customWidth="1"/>
    <col min="9" max="9" width="1.109375" customWidth="1"/>
    <col min="10" max="10" width="2.109375" customWidth="1"/>
    <col min="11" max="11" width="52.109375" customWidth="1"/>
    <col min="12" max="12" width="20.6640625" customWidth="1"/>
    <col min="13" max="27" width="10.6640625" customWidth="1"/>
  </cols>
  <sheetData>
    <row r="1" spans="1:12">
      <c r="A1" s="1"/>
      <c r="B1" s="415" t="s">
        <v>190</v>
      </c>
      <c r="C1" s="335"/>
      <c r="D1" s="335"/>
      <c r="E1" s="335"/>
      <c r="F1" s="335"/>
      <c r="G1" s="335"/>
      <c r="H1" s="335"/>
    </row>
    <row r="2" spans="1:12" ht="25.5" customHeight="1">
      <c r="A2" s="1039" t="s">
        <v>423</v>
      </c>
      <c r="B2" s="1039"/>
      <c r="C2" s="1039"/>
      <c r="D2" s="1039"/>
      <c r="E2" s="1039"/>
      <c r="F2" s="1039"/>
      <c r="G2" s="1039"/>
      <c r="H2" s="1039"/>
      <c r="I2" s="1039"/>
    </row>
    <row r="3" spans="1:12" ht="15" customHeight="1">
      <c r="A3" s="1015" t="s">
        <v>0</v>
      </c>
      <c r="B3" s="1015"/>
      <c r="C3" s="1016"/>
      <c r="D3" s="1016"/>
      <c r="E3" s="1049"/>
      <c r="F3" s="41" t="s">
        <v>1</v>
      </c>
      <c r="G3" s="1034"/>
      <c r="H3" s="1021"/>
      <c r="I3" s="1021"/>
    </row>
    <row r="4" spans="1:12" ht="66" customHeight="1">
      <c r="A4" s="1050" t="s">
        <v>292</v>
      </c>
      <c r="B4" s="1051"/>
      <c r="C4" s="1051"/>
      <c r="D4" s="1051"/>
      <c r="E4" s="1051"/>
      <c r="F4" s="1051"/>
      <c r="G4" s="1051"/>
      <c r="H4" s="1051"/>
      <c r="I4" s="1052"/>
    </row>
    <row r="5" spans="1:12" ht="28.5" customHeight="1">
      <c r="A5" s="1043" t="s">
        <v>293</v>
      </c>
      <c r="B5" s="1044"/>
      <c r="C5" s="1044"/>
      <c r="D5" s="1044"/>
      <c r="E5" s="1044"/>
      <c r="F5" s="1044"/>
      <c r="G5" s="1044"/>
      <c r="H5" s="1044"/>
      <c r="I5" s="1045"/>
      <c r="K5" s="1008"/>
      <c r="L5" s="622"/>
    </row>
    <row r="6" spans="1:12">
      <c r="A6" s="211" t="s">
        <v>43</v>
      </c>
      <c r="B6" s="40"/>
      <c r="C6" s="40"/>
      <c r="D6" s="40"/>
      <c r="E6" s="338" t="s">
        <v>409</v>
      </c>
      <c r="F6" s="306" t="s">
        <v>424</v>
      </c>
      <c r="G6" s="329" t="s">
        <v>123</v>
      </c>
      <c r="H6" s="332" t="s">
        <v>124</v>
      </c>
      <c r="I6" s="334"/>
      <c r="K6" s="1008"/>
      <c r="L6" s="21"/>
    </row>
    <row r="7" spans="1:12" ht="15" thickBot="1">
      <c r="A7" s="115"/>
      <c r="B7" s="11" t="s">
        <v>76</v>
      </c>
      <c r="C7" s="11"/>
      <c r="D7" s="11"/>
      <c r="E7" s="306" t="s">
        <v>177</v>
      </c>
      <c r="F7" s="306" t="s">
        <v>177</v>
      </c>
      <c r="G7" s="339"/>
      <c r="H7" s="333"/>
      <c r="I7" s="9"/>
      <c r="K7" s="623"/>
      <c r="L7" s="21"/>
    </row>
    <row r="8" spans="1:12">
      <c r="A8" s="10"/>
      <c r="B8" s="1046" t="s">
        <v>9</v>
      </c>
      <c r="C8" s="1047"/>
      <c r="D8" s="1047"/>
      <c r="E8" s="340"/>
      <c r="F8" s="410"/>
      <c r="G8" s="222"/>
      <c r="H8" s="341"/>
      <c r="I8" s="9"/>
    </row>
    <row r="9" spans="1:12">
      <c r="A9" s="10"/>
      <c r="B9" s="986" t="s">
        <v>20</v>
      </c>
      <c r="C9" s="986"/>
      <c r="D9" s="986"/>
      <c r="E9" s="411"/>
      <c r="F9" s="411"/>
      <c r="G9" s="223">
        <f>+F9-E9</f>
        <v>0</v>
      </c>
      <c r="H9" s="343">
        <f>IFERROR(+G9/E9,0)</f>
        <v>0</v>
      </c>
      <c r="I9" s="9"/>
      <c r="K9" s="144"/>
    </row>
    <row r="10" spans="1:12">
      <c r="A10" s="10"/>
      <c r="B10" s="986" t="s">
        <v>119</v>
      </c>
      <c r="C10" s="986"/>
      <c r="D10" s="986"/>
      <c r="E10" s="411"/>
      <c r="F10" s="411"/>
      <c r="G10" s="223">
        <f>+F10-E10</f>
        <v>0</v>
      </c>
      <c r="H10" s="343">
        <f>IFERROR(+G10/E10,0)</f>
        <v>0</v>
      </c>
      <c r="I10" s="9"/>
    </row>
    <row r="11" spans="1:12" ht="6" customHeight="1">
      <c r="A11" s="10"/>
      <c r="B11" s="1010"/>
      <c r="C11" s="1006"/>
      <c r="D11" s="1006"/>
      <c r="E11" s="344"/>
      <c r="F11" s="411"/>
      <c r="G11" s="224"/>
      <c r="H11" s="345"/>
      <c r="I11" s="9"/>
    </row>
    <row r="12" spans="1:12">
      <c r="A12" s="10"/>
      <c r="B12" s="1010" t="s">
        <v>294</v>
      </c>
      <c r="C12" s="986"/>
      <c r="D12" s="986"/>
      <c r="E12" s="342"/>
      <c r="F12" s="411"/>
      <c r="G12" s="223"/>
      <c r="H12" s="343"/>
      <c r="I12" s="15"/>
    </row>
    <row r="13" spans="1:12">
      <c r="A13" s="10"/>
      <c r="B13" s="991" t="s">
        <v>139</v>
      </c>
      <c r="C13" s="991"/>
      <c r="D13" s="991"/>
      <c r="E13" s="342"/>
      <c r="F13" s="411"/>
      <c r="G13" s="223">
        <f t="shared" ref="G13:G24" si="0">+F13-E13</f>
        <v>0</v>
      </c>
      <c r="H13" s="343">
        <f>IFERROR(+G13/E13,0)</f>
        <v>0</v>
      </c>
      <c r="I13" s="15"/>
    </row>
    <row r="14" spans="1:12">
      <c r="A14" s="10"/>
      <c r="B14" s="991" t="s">
        <v>91</v>
      </c>
      <c r="C14" s="991"/>
      <c r="D14" s="991"/>
      <c r="E14" s="342"/>
      <c r="F14" s="411"/>
      <c r="G14" s="223">
        <f t="shared" si="0"/>
        <v>0</v>
      </c>
      <c r="H14" s="343">
        <f t="shared" ref="H14:H53" si="1">IFERROR(+G14/E14,0)</f>
        <v>0</v>
      </c>
      <c r="I14" s="15"/>
    </row>
    <row r="15" spans="1:12">
      <c r="A15" s="10"/>
      <c r="B15" s="991" t="s">
        <v>170</v>
      </c>
      <c r="C15" s="991"/>
      <c r="D15" s="991"/>
      <c r="E15" s="342"/>
      <c r="F15" s="411"/>
      <c r="G15" s="223">
        <f t="shared" si="0"/>
        <v>0</v>
      </c>
      <c r="H15" s="343">
        <f t="shared" si="1"/>
        <v>0</v>
      </c>
      <c r="I15" s="15"/>
    </row>
    <row r="16" spans="1:12">
      <c r="A16" s="10"/>
      <c r="B16" s="991" t="s">
        <v>13</v>
      </c>
      <c r="C16" s="991"/>
      <c r="D16" s="991"/>
      <c r="E16" s="342"/>
      <c r="F16" s="411"/>
      <c r="G16" s="223">
        <f t="shared" si="0"/>
        <v>0</v>
      </c>
      <c r="H16" s="343">
        <f t="shared" si="1"/>
        <v>0</v>
      </c>
      <c r="I16" s="15"/>
    </row>
    <row r="17" spans="1:11">
      <c r="A17" s="10"/>
      <c r="B17" s="991" t="s">
        <v>89</v>
      </c>
      <c r="C17" s="991"/>
      <c r="D17" s="991"/>
      <c r="E17" s="342"/>
      <c r="F17" s="411"/>
      <c r="G17" s="223">
        <f t="shared" si="0"/>
        <v>0</v>
      </c>
      <c r="H17" s="343">
        <f t="shared" si="1"/>
        <v>0</v>
      </c>
      <c r="I17" s="15"/>
    </row>
    <row r="18" spans="1:11">
      <c r="A18" s="10"/>
      <c r="B18" s="1011" t="s">
        <v>171</v>
      </c>
      <c r="C18" s="1011"/>
      <c r="D18" s="1011"/>
      <c r="E18" s="342"/>
      <c r="F18" s="411"/>
      <c r="G18" s="223">
        <f t="shared" si="0"/>
        <v>0</v>
      </c>
      <c r="H18" s="343">
        <f t="shared" si="1"/>
        <v>0</v>
      </c>
      <c r="I18" s="15"/>
    </row>
    <row r="19" spans="1:11">
      <c r="A19" s="10"/>
      <c r="B19" s="991" t="s">
        <v>173</v>
      </c>
      <c r="C19" s="991"/>
      <c r="D19" s="991"/>
      <c r="E19" s="342"/>
      <c r="F19" s="411"/>
      <c r="G19" s="223">
        <f t="shared" si="0"/>
        <v>0</v>
      </c>
      <c r="H19" s="343">
        <f t="shared" si="1"/>
        <v>0</v>
      </c>
      <c r="I19" s="15"/>
    </row>
    <row r="20" spans="1:11">
      <c r="A20" s="10"/>
      <c r="B20" s="991" t="s">
        <v>12</v>
      </c>
      <c r="C20" s="991"/>
      <c r="D20" s="991"/>
      <c r="E20" s="342"/>
      <c r="F20" s="411"/>
      <c r="G20" s="223">
        <f t="shared" si="0"/>
        <v>0</v>
      </c>
      <c r="H20" s="343">
        <f t="shared" si="1"/>
        <v>0</v>
      </c>
      <c r="I20" s="15"/>
    </row>
    <row r="21" spans="1:11">
      <c r="A21" s="10"/>
      <c r="B21" s="991" t="s">
        <v>169</v>
      </c>
      <c r="C21" s="991"/>
      <c r="D21" s="991"/>
      <c r="E21" s="342"/>
      <c r="F21" s="411"/>
      <c r="G21" s="223">
        <f t="shared" si="0"/>
        <v>0</v>
      </c>
      <c r="H21" s="343">
        <f t="shared" si="1"/>
        <v>0</v>
      </c>
      <c r="I21" s="15"/>
    </row>
    <row r="22" spans="1:11">
      <c r="A22" s="10"/>
      <c r="B22" s="991" t="s">
        <v>138</v>
      </c>
      <c r="C22" s="991"/>
      <c r="D22" s="991"/>
      <c r="E22" s="342"/>
      <c r="F22" s="411"/>
      <c r="G22" s="223">
        <f t="shared" si="0"/>
        <v>0</v>
      </c>
      <c r="H22" s="343">
        <f t="shared" si="1"/>
        <v>0</v>
      </c>
      <c r="I22" s="15"/>
    </row>
    <row r="23" spans="1:11">
      <c r="A23" s="10"/>
      <c r="B23" s="991" t="s">
        <v>90</v>
      </c>
      <c r="C23" s="991"/>
      <c r="D23" s="991"/>
      <c r="E23" s="342"/>
      <c r="F23" s="411"/>
      <c r="G23" s="223">
        <f t="shared" si="0"/>
        <v>0</v>
      </c>
      <c r="H23" s="343">
        <f t="shared" si="1"/>
        <v>0</v>
      </c>
      <c r="I23" s="15"/>
    </row>
    <row r="24" spans="1:11">
      <c r="A24" s="10"/>
      <c r="B24" s="991" t="s">
        <v>88</v>
      </c>
      <c r="C24" s="991"/>
      <c r="D24" s="991"/>
      <c r="E24" s="346"/>
      <c r="F24" s="411"/>
      <c r="G24" s="223">
        <f t="shared" si="0"/>
        <v>0</v>
      </c>
      <c r="H24" s="343">
        <f t="shared" si="1"/>
        <v>0</v>
      </c>
      <c r="I24" s="15"/>
      <c r="K24" s="168"/>
    </row>
    <row r="25" spans="1:11">
      <c r="A25" s="10"/>
      <c r="B25" s="986" t="s">
        <v>97</v>
      </c>
      <c r="C25" s="986"/>
      <c r="D25" s="986"/>
      <c r="E25" s="342"/>
      <c r="F25" s="411"/>
      <c r="G25" s="411"/>
      <c r="H25" s="343"/>
      <c r="I25" s="15"/>
      <c r="K25" s="168"/>
    </row>
    <row r="26" spans="1:11">
      <c r="A26" s="10"/>
      <c r="B26" s="998" t="s">
        <v>295</v>
      </c>
      <c r="C26" s="998"/>
      <c r="D26" s="998"/>
      <c r="E26" s="347"/>
      <c r="F26" s="411"/>
      <c r="G26" s="223">
        <f t="shared" ref="G26:G31" si="2">+F26-E26</f>
        <v>0</v>
      </c>
      <c r="H26" s="343">
        <f t="shared" si="1"/>
        <v>0</v>
      </c>
      <c r="I26" s="15"/>
      <c r="K26" s="168"/>
    </row>
    <row r="27" spans="1:11">
      <c r="A27" s="10"/>
      <c r="B27" s="998" t="s">
        <v>296</v>
      </c>
      <c r="C27" s="998"/>
      <c r="D27" s="998"/>
      <c r="E27" s="347"/>
      <c r="F27" s="411"/>
      <c r="G27" s="223">
        <f t="shared" si="2"/>
        <v>0</v>
      </c>
      <c r="H27" s="343">
        <f t="shared" si="1"/>
        <v>0</v>
      </c>
      <c r="I27" s="15"/>
      <c r="K27" s="168"/>
    </row>
    <row r="28" spans="1:11">
      <c r="A28" s="10"/>
      <c r="B28" s="998" t="s">
        <v>297</v>
      </c>
      <c r="C28" s="998"/>
      <c r="D28" s="998"/>
      <c r="E28" s="347"/>
      <c r="F28" s="411"/>
      <c r="G28" s="223">
        <f t="shared" si="2"/>
        <v>0</v>
      </c>
      <c r="H28" s="343">
        <f t="shared" si="1"/>
        <v>0</v>
      </c>
      <c r="I28" s="15"/>
      <c r="K28" s="168"/>
    </row>
    <row r="29" spans="1:11" ht="12" customHeight="1">
      <c r="A29" s="10"/>
      <c r="B29" s="998" t="s">
        <v>298</v>
      </c>
      <c r="C29" s="998"/>
      <c r="D29" s="998"/>
      <c r="E29" s="347"/>
      <c r="F29" s="411"/>
      <c r="G29" s="223">
        <f t="shared" si="2"/>
        <v>0</v>
      </c>
      <c r="H29" s="343">
        <f t="shared" si="1"/>
        <v>0</v>
      </c>
      <c r="I29" s="15"/>
      <c r="K29" s="168"/>
    </row>
    <row r="30" spans="1:11" ht="12" customHeight="1">
      <c r="A30" s="10"/>
      <c r="B30" s="998" t="s">
        <v>299</v>
      </c>
      <c r="C30" s="998"/>
      <c r="D30" s="998"/>
      <c r="E30" s="348"/>
      <c r="F30" s="412"/>
      <c r="G30" s="349">
        <f t="shared" si="2"/>
        <v>0</v>
      </c>
      <c r="H30" s="350">
        <f t="shared" si="1"/>
        <v>0</v>
      </c>
      <c r="I30" s="15"/>
      <c r="K30" s="168"/>
    </row>
    <row r="31" spans="1:11">
      <c r="A31" s="10"/>
      <c r="B31" s="1009" t="s">
        <v>100</v>
      </c>
      <c r="C31" s="1009"/>
      <c r="D31" s="1009"/>
      <c r="E31" s="226">
        <f>SUM(E13:E30)</f>
        <v>0</v>
      </c>
      <c r="F31" s="226">
        <f>SUM(F13:F30)</f>
        <v>0</v>
      </c>
      <c r="G31" s="226">
        <f t="shared" si="2"/>
        <v>0</v>
      </c>
      <c r="H31" s="351">
        <f t="shared" si="1"/>
        <v>0</v>
      </c>
      <c r="I31" s="15"/>
      <c r="K31" s="168"/>
    </row>
    <row r="32" spans="1:11">
      <c r="A32" s="10"/>
      <c r="B32" s="1035" t="s">
        <v>300</v>
      </c>
      <c r="C32" s="998"/>
      <c r="D32" s="998"/>
      <c r="E32" s="347"/>
      <c r="F32" s="411"/>
      <c r="G32" s="223"/>
      <c r="H32" s="343"/>
      <c r="I32" s="15"/>
      <c r="K32" s="168"/>
    </row>
    <row r="33" spans="1:11">
      <c r="A33" s="10"/>
      <c r="B33" s="998" t="s">
        <v>94</v>
      </c>
      <c r="C33" s="998"/>
      <c r="D33" s="998"/>
      <c r="E33" s="347"/>
      <c r="F33" s="411"/>
      <c r="G33" s="223">
        <f t="shared" ref="G33:G43" si="3">+F33-E33</f>
        <v>0</v>
      </c>
      <c r="H33" s="343">
        <f t="shared" si="1"/>
        <v>0</v>
      </c>
      <c r="I33" s="15"/>
    </row>
    <row r="34" spans="1:11">
      <c r="A34" s="10"/>
      <c r="B34" s="998" t="s">
        <v>173</v>
      </c>
      <c r="C34" s="998"/>
      <c r="D34" s="998"/>
      <c r="E34" s="347"/>
      <c r="F34" s="411"/>
      <c r="G34" s="223">
        <f t="shared" si="3"/>
        <v>0</v>
      </c>
      <c r="H34" s="343">
        <f t="shared" si="1"/>
        <v>0</v>
      </c>
      <c r="I34" s="15"/>
      <c r="K34" s="168"/>
    </row>
    <row r="35" spans="1:11">
      <c r="A35" s="10"/>
      <c r="B35" s="998" t="s">
        <v>95</v>
      </c>
      <c r="C35" s="998"/>
      <c r="D35" s="998"/>
      <c r="E35" s="347"/>
      <c r="F35" s="411"/>
      <c r="G35" s="223">
        <f t="shared" si="3"/>
        <v>0</v>
      </c>
      <c r="H35" s="343">
        <f t="shared" si="1"/>
        <v>0</v>
      </c>
      <c r="I35" s="15"/>
      <c r="K35" s="168"/>
    </row>
    <row r="36" spans="1:11">
      <c r="A36" s="10"/>
      <c r="B36" s="991" t="s">
        <v>96</v>
      </c>
      <c r="C36" s="991"/>
      <c r="D36" s="1005"/>
      <c r="E36" s="347"/>
      <c r="F36" s="411"/>
      <c r="G36" s="223">
        <f t="shared" si="3"/>
        <v>0</v>
      </c>
      <c r="H36" s="343">
        <f t="shared" si="1"/>
        <v>0</v>
      </c>
      <c r="I36" s="15"/>
      <c r="K36" s="168"/>
    </row>
    <row r="37" spans="1:11">
      <c r="A37" s="10"/>
      <c r="B37" s="991" t="s">
        <v>134</v>
      </c>
      <c r="C37" s="991"/>
      <c r="D37" s="1005"/>
      <c r="E37" s="347"/>
      <c r="F37" s="411"/>
      <c r="G37" s="223">
        <f t="shared" si="3"/>
        <v>0</v>
      </c>
      <c r="H37" s="343">
        <f t="shared" si="1"/>
        <v>0</v>
      </c>
      <c r="I37" s="15"/>
      <c r="K37" s="746"/>
    </row>
    <row r="38" spans="1:11">
      <c r="A38" s="10"/>
      <c r="B38" s="991" t="s">
        <v>54</v>
      </c>
      <c r="C38" s="991"/>
      <c r="D38" s="1005"/>
      <c r="E38" s="347"/>
      <c r="F38" s="411"/>
      <c r="G38" s="223">
        <f t="shared" si="3"/>
        <v>0</v>
      </c>
      <c r="H38" s="343">
        <f t="shared" si="1"/>
        <v>0</v>
      </c>
      <c r="I38" s="15"/>
      <c r="K38" s="545"/>
    </row>
    <row r="39" spans="1:11">
      <c r="A39" s="10"/>
      <c r="B39" s="991" t="s">
        <v>11</v>
      </c>
      <c r="C39" s="991"/>
      <c r="D39" s="1005"/>
      <c r="E39" s="347"/>
      <c r="F39" s="411"/>
      <c r="G39" s="223">
        <f t="shared" si="3"/>
        <v>0</v>
      </c>
      <c r="H39" s="343">
        <f t="shared" si="1"/>
        <v>0</v>
      </c>
      <c r="I39" s="15"/>
      <c r="K39" s="168"/>
    </row>
    <row r="40" spans="1:11">
      <c r="A40" s="10"/>
      <c r="B40" s="991" t="s">
        <v>92</v>
      </c>
      <c r="C40" s="991"/>
      <c r="D40" s="1005"/>
      <c r="E40" s="347"/>
      <c r="F40" s="411"/>
      <c r="G40" s="223">
        <f t="shared" si="3"/>
        <v>0</v>
      </c>
      <c r="H40" s="343">
        <f t="shared" si="1"/>
        <v>0</v>
      </c>
      <c r="I40" s="15"/>
      <c r="K40" s="168"/>
    </row>
    <row r="41" spans="1:11">
      <c r="A41" s="10"/>
      <c r="B41" s="991" t="s">
        <v>71</v>
      </c>
      <c r="C41" s="991"/>
      <c r="D41" s="1005"/>
      <c r="E41" s="347"/>
      <c r="F41" s="411"/>
      <c r="G41" s="223">
        <f t="shared" si="3"/>
        <v>0</v>
      </c>
      <c r="H41" s="343">
        <f t="shared" si="1"/>
        <v>0</v>
      </c>
      <c r="I41" s="15"/>
      <c r="K41" s="168"/>
    </row>
    <row r="42" spans="1:11">
      <c r="A42" s="10"/>
      <c r="B42" s="991" t="s">
        <v>93</v>
      </c>
      <c r="C42" s="991"/>
      <c r="D42" s="1005"/>
      <c r="E42" s="347"/>
      <c r="F42" s="411"/>
      <c r="G42" s="223">
        <f t="shared" si="3"/>
        <v>0</v>
      </c>
      <c r="H42" s="343">
        <f t="shared" si="1"/>
        <v>0</v>
      </c>
      <c r="I42" s="15"/>
      <c r="K42" s="168"/>
    </row>
    <row r="43" spans="1:11">
      <c r="A43" s="10"/>
      <c r="B43" s="991" t="s">
        <v>172</v>
      </c>
      <c r="C43" s="1006"/>
      <c r="D43" s="1007"/>
      <c r="E43" s="347"/>
      <c r="F43" s="411"/>
      <c r="G43" s="223">
        <f t="shared" si="3"/>
        <v>0</v>
      </c>
      <c r="H43" s="343">
        <f t="shared" si="1"/>
        <v>0</v>
      </c>
      <c r="I43" s="15"/>
      <c r="K43" s="168"/>
    </row>
    <row r="44" spans="1:11" ht="12" customHeight="1">
      <c r="A44" s="10"/>
      <c r="B44" s="991" t="s">
        <v>97</v>
      </c>
      <c r="C44" s="991"/>
      <c r="D44" s="1005"/>
      <c r="E44" s="347"/>
      <c r="F44" s="411"/>
      <c r="G44" s="411"/>
      <c r="H44" s="343"/>
      <c r="I44" s="15"/>
      <c r="K44" s="168"/>
    </row>
    <row r="45" spans="1:11" ht="12" customHeight="1">
      <c r="A45" s="10"/>
      <c r="B45" s="998" t="s">
        <v>295</v>
      </c>
      <c r="C45" s="998"/>
      <c r="D45" s="998"/>
      <c r="E45" s="347"/>
      <c r="F45" s="411"/>
      <c r="G45" s="223">
        <f t="shared" ref="G45:G53" si="4">+F45-E45</f>
        <v>0</v>
      </c>
      <c r="H45" s="343">
        <f t="shared" si="1"/>
        <v>0</v>
      </c>
      <c r="I45" s="15"/>
    </row>
    <row r="46" spans="1:11" ht="12" customHeight="1">
      <c r="A46" s="10"/>
      <c r="B46" s="998" t="s">
        <v>296</v>
      </c>
      <c r="C46" s="998"/>
      <c r="D46" s="998"/>
      <c r="E46" s="347"/>
      <c r="F46" s="411"/>
      <c r="G46" s="223">
        <f t="shared" ref="G46:G47" si="5">+F46-E46</f>
        <v>0</v>
      </c>
      <c r="H46" s="343">
        <f t="shared" si="1"/>
        <v>0</v>
      </c>
      <c r="I46" s="15"/>
    </row>
    <row r="47" spans="1:11" ht="12" customHeight="1">
      <c r="A47" s="10"/>
      <c r="B47" s="998" t="s">
        <v>297</v>
      </c>
      <c r="C47" s="998"/>
      <c r="D47" s="998"/>
      <c r="E47" s="347"/>
      <c r="F47" s="411"/>
      <c r="G47" s="223">
        <f t="shared" si="5"/>
        <v>0</v>
      </c>
      <c r="H47" s="343">
        <f t="shared" si="1"/>
        <v>0</v>
      </c>
      <c r="I47" s="15"/>
    </row>
    <row r="48" spans="1:11" ht="12" customHeight="1">
      <c r="A48" s="10"/>
      <c r="B48" s="998" t="s">
        <v>298</v>
      </c>
      <c r="C48" s="998"/>
      <c r="D48" s="998"/>
      <c r="E48" s="352"/>
      <c r="F48" s="411"/>
      <c r="G48" s="225">
        <f t="shared" si="4"/>
        <v>0</v>
      </c>
      <c r="H48" s="257">
        <f t="shared" si="1"/>
        <v>0</v>
      </c>
      <c r="I48" s="15"/>
    </row>
    <row r="49" spans="1:11" ht="12" customHeight="1">
      <c r="A49" s="10"/>
      <c r="B49" s="998" t="s">
        <v>299</v>
      </c>
      <c r="C49" s="998"/>
      <c r="D49" s="998"/>
      <c r="E49" s="353"/>
      <c r="F49" s="411"/>
      <c r="G49" s="349">
        <f t="shared" si="4"/>
        <v>0</v>
      </c>
      <c r="H49" s="350">
        <f t="shared" si="1"/>
        <v>0</v>
      </c>
      <c r="I49" s="15"/>
    </row>
    <row r="50" spans="1:11">
      <c r="A50" s="10"/>
      <c r="B50" s="1048" t="s">
        <v>99</v>
      </c>
      <c r="C50" s="1048"/>
      <c r="D50" s="1048"/>
      <c r="E50" s="229">
        <f>SUM(E33:E49)</f>
        <v>0</v>
      </c>
      <c r="F50" s="229">
        <f>SUM(F33:F49)</f>
        <v>0</v>
      </c>
      <c r="G50" s="226">
        <f t="shared" si="4"/>
        <v>0</v>
      </c>
      <c r="H50" s="351">
        <f t="shared" si="1"/>
        <v>0</v>
      </c>
      <c r="I50" s="15"/>
    </row>
    <row r="51" spans="1:11">
      <c r="A51" s="10"/>
      <c r="B51" s="1017" t="s">
        <v>73</v>
      </c>
      <c r="C51" s="1017"/>
      <c r="D51" s="1017"/>
      <c r="E51" s="223">
        <f>+E31+E50</f>
        <v>0</v>
      </c>
      <c r="F51" s="223">
        <f>+F31+F50</f>
        <v>0</v>
      </c>
      <c r="G51" s="223">
        <f t="shared" si="4"/>
        <v>0</v>
      </c>
      <c r="H51" s="343">
        <f t="shared" si="1"/>
        <v>0</v>
      </c>
      <c r="I51" s="15"/>
    </row>
    <row r="52" spans="1:11">
      <c r="A52" s="10"/>
      <c r="B52" s="116" t="s">
        <v>120</v>
      </c>
      <c r="C52" s="116"/>
      <c r="D52" s="116"/>
      <c r="E52" s="225">
        <f>+E9+E51</f>
        <v>0</v>
      </c>
      <c r="F52" s="225">
        <f>+F9+F51</f>
        <v>0</v>
      </c>
      <c r="G52" s="223">
        <f t="shared" si="4"/>
        <v>0</v>
      </c>
      <c r="H52" s="343">
        <f t="shared" si="1"/>
        <v>0</v>
      </c>
      <c r="I52" s="15"/>
    </row>
    <row r="53" spans="1:11">
      <c r="A53" s="24"/>
      <c r="B53" s="113" t="s">
        <v>121</v>
      </c>
      <c r="C53" s="113"/>
      <c r="D53" s="113"/>
      <c r="E53" s="230">
        <f>+E10+E51</f>
        <v>0</v>
      </c>
      <c r="F53" s="230">
        <f>+F10+F51</f>
        <v>0</v>
      </c>
      <c r="G53" s="354">
        <f t="shared" si="4"/>
        <v>0</v>
      </c>
      <c r="H53" s="355">
        <f t="shared" si="1"/>
        <v>0</v>
      </c>
      <c r="I53" s="25"/>
      <c r="J53" s="19"/>
      <c r="K53" s="21"/>
    </row>
    <row r="54" spans="1:11" ht="24.75" customHeight="1">
      <c r="A54" s="10"/>
      <c r="B54" s="1018" t="s">
        <v>301</v>
      </c>
      <c r="C54" s="1019"/>
      <c r="D54" s="1019"/>
      <c r="E54" s="1019"/>
      <c r="F54" s="1019"/>
      <c r="G54" s="1019"/>
      <c r="H54" s="1019"/>
      <c r="I54" s="15"/>
      <c r="J54" s="19"/>
      <c r="K54" s="21"/>
    </row>
    <row r="55" spans="1:11" ht="24.75" customHeight="1">
      <c r="A55" s="10"/>
      <c r="B55" s="992" t="s">
        <v>51</v>
      </c>
      <c r="C55" s="993"/>
      <c r="D55" s="993"/>
      <c r="E55" s="993"/>
      <c r="F55" s="993"/>
      <c r="G55" s="993"/>
      <c r="H55" s="993"/>
      <c r="I55" s="994"/>
      <c r="J55" s="19"/>
      <c r="K55" s="21"/>
    </row>
    <row r="56" spans="1:11">
      <c r="A56" s="1022" t="s">
        <v>14</v>
      </c>
      <c r="B56" s="1023"/>
      <c r="C56" s="1023"/>
      <c r="D56" s="1023"/>
      <c r="E56" s="1023"/>
      <c r="F56" s="1023"/>
      <c r="G56" s="1023"/>
      <c r="H56" s="1023"/>
      <c r="I56" s="26"/>
      <c r="J56" s="19"/>
      <c r="K56" s="21"/>
    </row>
    <row r="57" spans="1:11" ht="13.5" customHeight="1">
      <c r="A57" s="24"/>
      <c r="B57" s="1020"/>
      <c r="C57" s="1021"/>
      <c r="D57" s="1021"/>
      <c r="E57" s="1021"/>
      <c r="F57" s="1021"/>
      <c r="G57" s="1021"/>
      <c r="H57" s="1021"/>
      <c r="I57" s="25"/>
      <c r="J57" s="19"/>
      <c r="K57" s="21"/>
    </row>
    <row r="58" spans="1:11">
      <c r="A58" s="13"/>
      <c r="B58" s="13"/>
      <c r="C58" s="13"/>
      <c r="D58" s="13"/>
      <c r="E58" s="13"/>
      <c r="F58" s="66"/>
      <c r="G58" s="66"/>
      <c r="H58" s="66"/>
      <c r="I58" s="13"/>
      <c r="J58" s="50"/>
      <c r="K58" s="21"/>
    </row>
    <row r="59" spans="1:11">
      <c r="A59" s="13"/>
      <c r="B59" s="13"/>
      <c r="C59" s="13"/>
      <c r="D59" s="13"/>
      <c r="E59" s="13"/>
      <c r="F59" s="66"/>
      <c r="G59" s="66"/>
      <c r="H59" s="66"/>
      <c r="I59" s="13"/>
      <c r="J59" s="50"/>
      <c r="K59" s="21"/>
    </row>
    <row r="60" spans="1:11" ht="34.5" customHeight="1">
      <c r="A60" s="13"/>
      <c r="B60" s="1024" t="s">
        <v>53</v>
      </c>
      <c r="C60" s="1025"/>
      <c r="D60" s="1025"/>
      <c r="E60" s="1025"/>
      <c r="F60" s="1026"/>
      <c r="G60" s="1026"/>
      <c r="H60" s="1027"/>
      <c r="I60" s="13"/>
      <c r="J60" s="50"/>
      <c r="K60" s="540"/>
    </row>
    <row r="61" spans="1:11">
      <c r="A61" s="7"/>
      <c r="B61" s="211" t="s">
        <v>43</v>
      </c>
      <c r="C61" s="133"/>
      <c r="D61" s="625"/>
      <c r="E61" s="338" t="s">
        <v>407</v>
      </c>
      <c r="F61" s="338" t="s">
        <v>409</v>
      </c>
      <c r="G61" s="338" t="s">
        <v>123</v>
      </c>
      <c r="H61" s="236" t="s">
        <v>124</v>
      </c>
      <c r="I61" s="13"/>
      <c r="J61" s="50"/>
      <c r="K61" s="21"/>
    </row>
    <row r="62" spans="1:11" ht="15" thickBot="1">
      <c r="A62" s="13"/>
      <c r="B62" s="439" t="s">
        <v>44</v>
      </c>
      <c r="C62" s="186"/>
      <c r="D62" s="626"/>
      <c r="E62" s="524" t="s">
        <v>177</v>
      </c>
      <c r="F62" s="524" t="s">
        <v>177</v>
      </c>
      <c r="G62" s="524"/>
      <c r="H62" s="524"/>
      <c r="I62" s="13"/>
      <c r="J62" s="50"/>
      <c r="K62" s="21"/>
    </row>
    <row r="63" spans="1:11">
      <c r="A63" s="13"/>
      <c r="B63" s="1002" t="s">
        <v>45</v>
      </c>
      <c r="C63" s="1003"/>
      <c r="D63" s="1004"/>
      <c r="E63" s="678"/>
      <c r="F63" s="682"/>
      <c r="G63" s="223">
        <f t="shared" ref="G63:G70" si="6">+F63-E63</f>
        <v>0</v>
      </c>
      <c r="H63" s="472">
        <f>IFERROR(+G63/E63,0)</f>
        <v>0</v>
      </c>
      <c r="I63" s="13"/>
      <c r="J63" s="50"/>
      <c r="K63" s="21"/>
    </row>
    <row r="64" spans="1:11">
      <c r="A64" s="13"/>
      <c r="B64" s="1031" t="s">
        <v>46</v>
      </c>
      <c r="C64" s="1032"/>
      <c r="D64" s="1033"/>
      <c r="E64" s="679">
        <v>0</v>
      </c>
      <c r="F64" s="683">
        <v>0</v>
      </c>
      <c r="G64" s="223">
        <f t="shared" si="6"/>
        <v>0</v>
      </c>
      <c r="H64" s="472">
        <f t="shared" ref="H64:H70" si="7">IFERROR(+G64/E64,0)</f>
        <v>0</v>
      </c>
      <c r="I64" s="13"/>
      <c r="J64" s="50"/>
      <c r="K64" s="21"/>
    </row>
    <row r="65" spans="1:11">
      <c r="A65" s="13"/>
      <c r="B65" s="1031" t="s">
        <v>48</v>
      </c>
      <c r="C65" s="1032"/>
      <c r="D65" s="1033"/>
      <c r="E65" s="679"/>
      <c r="F65" s="683"/>
      <c r="G65" s="223">
        <f t="shared" si="6"/>
        <v>0</v>
      </c>
      <c r="H65" s="472">
        <f t="shared" si="7"/>
        <v>0</v>
      </c>
      <c r="I65" s="13"/>
      <c r="J65" s="50"/>
      <c r="K65" s="21"/>
    </row>
    <row r="66" spans="1:11">
      <c r="A66" s="13"/>
      <c r="B66" s="1028">
        <v>1</v>
      </c>
      <c r="C66" s="1029"/>
      <c r="D66" s="1030"/>
      <c r="E66" s="679"/>
      <c r="F66" s="683"/>
      <c r="G66" s="223">
        <f t="shared" si="6"/>
        <v>0</v>
      </c>
      <c r="H66" s="472">
        <f t="shared" si="7"/>
        <v>0</v>
      </c>
      <c r="I66" s="13"/>
      <c r="J66" s="50"/>
      <c r="K66" s="21"/>
    </row>
    <row r="67" spans="1:11">
      <c r="A67" s="13"/>
      <c r="B67" s="1028">
        <v>2</v>
      </c>
      <c r="C67" s="1029"/>
      <c r="D67" s="1030"/>
      <c r="E67" s="679"/>
      <c r="F67" s="683"/>
      <c r="G67" s="223">
        <f t="shared" si="6"/>
        <v>0</v>
      </c>
      <c r="H67" s="472">
        <f t="shared" si="7"/>
        <v>0</v>
      </c>
      <c r="I67" s="13"/>
      <c r="J67" s="50"/>
      <c r="K67" s="21"/>
    </row>
    <row r="68" spans="1:11">
      <c r="A68" s="13"/>
      <c r="B68" s="1028">
        <v>3</v>
      </c>
      <c r="C68" s="1029"/>
      <c r="D68" s="1030"/>
      <c r="E68" s="679"/>
      <c r="F68" s="683"/>
      <c r="G68" s="223">
        <f t="shared" si="6"/>
        <v>0</v>
      </c>
      <c r="H68" s="472">
        <f t="shared" si="7"/>
        <v>0</v>
      </c>
      <c r="I68" s="13"/>
      <c r="J68" s="50"/>
      <c r="K68" s="21"/>
    </row>
    <row r="69" spans="1:11">
      <c r="A69" s="13"/>
      <c r="B69" s="1059">
        <v>4</v>
      </c>
      <c r="C69" s="1060"/>
      <c r="D69" s="1061"/>
      <c r="E69" s="680"/>
      <c r="F69" s="684"/>
      <c r="G69" s="349">
        <f t="shared" si="6"/>
        <v>0</v>
      </c>
      <c r="H69" s="624">
        <f t="shared" si="7"/>
        <v>0</v>
      </c>
      <c r="I69" s="13"/>
      <c r="J69" s="50"/>
      <c r="K69" s="21"/>
    </row>
    <row r="70" spans="1:11">
      <c r="A70" s="13"/>
      <c r="B70" s="1062" t="s">
        <v>47</v>
      </c>
      <c r="C70" s="1063"/>
      <c r="D70" s="1064"/>
      <c r="E70" s="681">
        <f>SUM(E63:E69)</f>
        <v>0</v>
      </c>
      <c r="F70" s="677">
        <f>SUM(F63:F69)</f>
        <v>0</v>
      </c>
      <c r="G70" s="226">
        <f t="shared" si="6"/>
        <v>0</v>
      </c>
      <c r="H70" s="471">
        <f t="shared" si="7"/>
        <v>0</v>
      </c>
      <c r="I70" s="13"/>
      <c r="J70" s="50"/>
      <c r="K70" s="21"/>
    </row>
    <row r="71" spans="1:11">
      <c r="A71" s="13"/>
      <c r="B71" s="13"/>
      <c r="C71" s="13"/>
      <c r="D71" s="13"/>
      <c r="E71" s="13"/>
      <c r="F71" s="66"/>
      <c r="G71" s="66"/>
      <c r="H71" s="66"/>
      <c r="I71" s="13"/>
      <c r="J71" s="50"/>
      <c r="K71" s="21"/>
    </row>
    <row r="72" spans="1:11" ht="55.95" customHeight="1">
      <c r="A72" s="13"/>
      <c r="B72" s="999" t="s">
        <v>302</v>
      </c>
      <c r="C72" s="1000"/>
      <c r="D72" s="1000"/>
      <c r="E72" s="1000"/>
      <c r="F72" s="1000"/>
      <c r="G72" s="1000"/>
      <c r="H72" s="1001"/>
      <c r="I72" s="13"/>
      <c r="J72" s="50"/>
      <c r="K72" s="525" t="s">
        <v>50</v>
      </c>
    </row>
    <row r="73" spans="1:11">
      <c r="A73" s="13"/>
      <c r="B73" s="13"/>
      <c r="C73" s="13"/>
      <c r="D73" s="13"/>
      <c r="E73" s="13"/>
      <c r="F73" s="66"/>
      <c r="G73" s="66"/>
      <c r="H73" s="66"/>
      <c r="I73" s="13"/>
      <c r="J73" s="50"/>
      <c r="K73" s="21"/>
    </row>
    <row r="74" spans="1:11">
      <c r="A74" s="13"/>
      <c r="B74" s="13"/>
      <c r="C74" s="13"/>
      <c r="D74" s="13"/>
      <c r="E74" s="13"/>
      <c r="F74" s="66"/>
      <c r="G74" s="66"/>
      <c r="H74" s="66"/>
      <c r="I74" s="13"/>
      <c r="J74" s="50"/>
      <c r="K74" s="21"/>
    </row>
    <row r="75" spans="1:11">
      <c r="A75" s="13"/>
      <c r="B75" s="13"/>
      <c r="C75" s="13"/>
      <c r="D75" s="13"/>
      <c r="E75" s="13"/>
      <c r="F75" s="66"/>
      <c r="G75" s="66"/>
      <c r="H75" s="66"/>
      <c r="I75" s="13"/>
      <c r="J75" s="50"/>
      <c r="K75" s="21"/>
    </row>
    <row r="76" spans="1:11">
      <c r="A76" s="13"/>
      <c r="B76" s="13"/>
      <c r="C76" s="13"/>
      <c r="D76" s="13"/>
      <c r="E76" s="13"/>
      <c r="F76" s="66"/>
      <c r="G76" s="66"/>
      <c r="H76" s="66"/>
      <c r="I76" s="13"/>
      <c r="J76" s="50"/>
      <c r="K76" s="21"/>
    </row>
    <row r="77" spans="1:11" ht="21.75" customHeight="1">
      <c r="A77" s="1015" t="s">
        <v>0</v>
      </c>
      <c r="B77" s="1015"/>
      <c r="C77" s="1016">
        <f>C3</f>
        <v>0</v>
      </c>
      <c r="D77" s="1016"/>
      <c r="E77" s="356"/>
      <c r="F77" s="28"/>
      <c r="G77" s="28"/>
      <c r="H77" s="28"/>
    </row>
    <row r="78" spans="1:11" ht="10.5" customHeight="1">
      <c r="A78" s="27"/>
      <c r="B78" s="1"/>
      <c r="C78" s="1"/>
      <c r="D78" s="1"/>
      <c r="E78" s="1"/>
      <c r="F78" s="28"/>
      <c r="G78" s="28"/>
      <c r="H78" s="28"/>
    </row>
    <row r="79" spans="1:11" ht="37.5" hidden="1" customHeight="1">
      <c r="A79" s="1012" t="s">
        <v>174</v>
      </c>
      <c r="B79" s="1013"/>
      <c r="C79" s="1013"/>
      <c r="D79" s="1013"/>
      <c r="E79" s="1013"/>
      <c r="F79" s="1013"/>
      <c r="G79" s="1013"/>
      <c r="H79" s="1013"/>
      <c r="I79" s="1014"/>
    </row>
    <row r="80" spans="1:11" ht="12.75" hidden="1" customHeight="1">
      <c r="A80" s="5"/>
      <c r="B80" s="376" t="s">
        <v>303</v>
      </c>
      <c r="C80" s="376"/>
      <c r="D80" s="376"/>
      <c r="E80" s="376"/>
      <c r="F80" s="376"/>
      <c r="G80" s="376"/>
      <c r="H80" s="376"/>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988" t="s">
        <v>52</v>
      </c>
      <c r="C84" s="989"/>
      <c r="D84" s="989"/>
      <c r="E84" s="989"/>
      <c r="F84" s="990"/>
      <c r="G84" s="990"/>
      <c r="H84" s="990"/>
      <c r="I84" s="26"/>
    </row>
    <row r="85" spans="1:11" ht="18.75" customHeight="1">
      <c r="A85" s="10"/>
      <c r="B85" s="995" t="s">
        <v>175</v>
      </c>
      <c r="C85" s="996"/>
      <c r="D85" s="996"/>
      <c r="E85" s="996"/>
      <c r="F85" s="997"/>
      <c r="G85" s="997"/>
      <c r="H85" s="997"/>
      <c r="I85" s="15"/>
    </row>
    <row r="86" spans="1:11" ht="12.75" customHeight="1">
      <c r="A86" s="24"/>
      <c r="B86" s="22"/>
      <c r="C86" s="22"/>
      <c r="D86" s="22"/>
      <c r="E86" s="357" t="s">
        <v>177</v>
      </c>
      <c r="F86" s="357" t="s">
        <v>177</v>
      </c>
      <c r="G86" s="357"/>
      <c r="H86" s="358"/>
      <c r="I86" s="25"/>
    </row>
    <row r="87" spans="1:11" ht="15" thickBot="1">
      <c r="A87" s="10"/>
      <c r="B87" s="11" t="s">
        <v>85</v>
      </c>
      <c r="C87" s="59"/>
      <c r="D87" s="59"/>
      <c r="E87" s="357" t="s">
        <v>407</v>
      </c>
      <c r="F87" s="357" t="s">
        <v>409</v>
      </c>
      <c r="G87" s="357" t="s">
        <v>123</v>
      </c>
      <c r="H87" s="358" t="s">
        <v>124</v>
      </c>
      <c r="I87" s="331"/>
    </row>
    <row r="88" spans="1:11">
      <c r="A88" s="10"/>
      <c r="B88" s="987" t="s">
        <v>82</v>
      </c>
      <c r="C88" s="987"/>
      <c r="D88" s="987"/>
      <c r="E88" s="366">
        <f>E9</f>
        <v>0</v>
      </c>
      <c r="F88" s="366">
        <f>F9</f>
        <v>0</v>
      </c>
      <c r="G88" s="367">
        <f t="shared" ref="G88:G102" si="8">+F88-E88</f>
        <v>0</v>
      </c>
      <c r="H88" s="466">
        <f>IFERROR(+G88/E88,0)</f>
        <v>0</v>
      </c>
      <c r="I88" s="15"/>
      <c r="J88" s="368"/>
      <c r="K88" t="s">
        <v>179</v>
      </c>
    </row>
    <row r="89" spans="1:11">
      <c r="A89" s="10"/>
      <c r="B89" s="986" t="s">
        <v>304</v>
      </c>
      <c r="C89" s="986"/>
      <c r="D89" s="986"/>
      <c r="E89" s="225">
        <f>E10</f>
        <v>0</v>
      </c>
      <c r="F89" s="225">
        <f>F10</f>
        <v>0</v>
      </c>
      <c r="G89" s="108">
        <f t="shared" si="8"/>
        <v>0</v>
      </c>
      <c r="H89" s="467">
        <f t="shared" ref="H89:H102" si="9">IFERROR(+G89/E89,0)</f>
        <v>0</v>
      </c>
      <c r="I89" s="15"/>
      <c r="J89" s="368"/>
      <c r="K89" t="s">
        <v>179</v>
      </c>
    </row>
    <row r="90" spans="1:11">
      <c r="A90" s="10"/>
      <c r="B90" s="85" t="s">
        <v>101</v>
      </c>
      <c r="C90" s="149"/>
      <c r="D90" s="149"/>
      <c r="E90" s="232">
        <f>E31</f>
        <v>0</v>
      </c>
      <c r="F90" s="232">
        <f>F31</f>
        <v>0</v>
      </c>
      <c r="G90" s="108">
        <f t="shared" si="8"/>
        <v>0</v>
      </c>
      <c r="H90" s="467">
        <f t="shared" si="9"/>
        <v>0</v>
      </c>
      <c r="I90" s="15"/>
      <c r="J90" s="368"/>
      <c r="K90" t="s">
        <v>179</v>
      </c>
    </row>
    <row r="91" spans="1:11">
      <c r="A91" s="10"/>
      <c r="B91" s="85" t="s">
        <v>102</v>
      </c>
      <c r="C91" s="37"/>
      <c r="D91" s="37"/>
      <c r="E91" s="225">
        <f>E50</f>
        <v>0</v>
      </c>
      <c r="F91" s="225">
        <f>F50</f>
        <v>0</v>
      </c>
      <c r="G91" s="108">
        <f t="shared" si="8"/>
        <v>0</v>
      </c>
      <c r="H91" s="467">
        <f t="shared" si="9"/>
        <v>0</v>
      </c>
      <c r="I91" s="15"/>
      <c r="J91" s="368"/>
      <c r="K91" t="s">
        <v>179</v>
      </c>
    </row>
    <row r="92" spans="1:11">
      <c r="A92" s="10"/>
      <c r="B92" s="363" t="s">
        <v>305</v>
      </c>
      <c r="C92" s="22"/>
      <c r="D92" s="22"/>
      <c r="E92" s="425">
        <f>E51</f>
        <v>0</v>
      </c>
      <c r="F92" s="425">
        <f>F51</f>
        <v>0</v>
      </c>
      <c r="G92" s="426">
        <f t="shared" si="8"/>
        <v>0</v>
      </c>
      <c r="H92" s="468">
        <f t="shared" si="9"/>
        <v>0</v>
      </c>
      <c r="I92" s="15"/>
      <c r="J92" s="368"/>
      <c r="K92" t="s">
        <v>179</v>
      </c>
    </row>
    <row r="93" spans="1:11">
      <c r="A93" s="10"/>
      <c r="B93" s="526" t="s">
        <v>49</v>
      </c>
      <c r="C93" s="22"/>
      <c r="D93" s="22"/>
      <c r="E93" s="425">
        <f>E70</f>
        <v>0</v>
      </c>
      <c r="F93" s="425">
        <f>F70</f>
        <v>0</v>
      </c>
      <c r="G93" s="426">
        <f t="shared" si="8"/>
        <v>0</v>
      </c>
      <c r="H93" s="468">
        <f t="shared" si="9"/>
        <v>0</v>
      </c>
      <c r="I93" s="15"/>
      <c r="J93" s="368"/>
      <c r="K93" t="s">
        <v>179</v>
      </c>
    </row>
    <row r="94" spans="1:11">
      <c r="A94" s="151"/>
      <c r="B94" s="153" t="s">
        <v>306</v>
      </c>
      <c r="C94" s="148"/>
      <c r="D94" s="148"/>
      <c r="E94" s="369">
        <f>+E88+E92+E93</f>
        <v>0</v>
      </c>
      <c r="F94" s="369">
        <f>+F88+F92+F93</f>
        <v>0</v>
      </c>
      <c r="G94" s="370">
        <f t="shared" si="8"/>
        <v>0</v>
      </c>
      <c r="H94" s="469">
        <f t="shared" si="9"/>
        <v>0</v>
      </c>
      <c r="I94" s="15"/>
      <c r="J94" s="368"/>
      <c r="K94" t="s">
        <v>178</v>
      </c>
    </row>
    <row r="95" spans="1:11">
      <c r="A95" s="151"/>
      <c r="B95" s="153" t="s">
        <v>307</v>
      </c>
      <c r="C95" s="148"/>
      <c r="D95" s="148"/>
      <c r="E95" s="369">
        <f>+E89+E92+E93</f>
        <v>0</v>
      </c>
      <c r="F95" s="369">
        <f>+F89+F92+F93</f>
        <v>0</v>
      </c>
      <c r="G95" s="370">
        <f t="shared" si="8"/>
        <v>0</v>
      </c>
      <c r="H95" s="469">
        <f t="shared" si="9"/>
        <v>0</v>
      </c>
      <c r="I95" s="15"/>
      <c r="J95" s="368"/>
      <c r="K95" t="s">
        <v>178</v>
      </c>
    </row>
    <row r="96" spans="1:11">
      <c r="A96" s="10"/>
      <c r="B96" s="154" t="s">
        <v>187</v>
      </c>
      <c r="C96" s="35"/>
      <c r="D96" s="35"/>
      <c r="E96" s="823">
        <f>'11 - Dorm Room and Board '!C32</f>
        <v>0</v>
      </c>
      <c r="F96" s="823">
        <f>'11 - Dorm Room and Board '!D32</f>
        <v>0</v>
      </c>
      <c r="G96" s="108">
        <f t="shared" si="8"/>
        <v>0</v>
      </c>
      <c r="H96" s="467">
        <f t="shared" si="9"/>
        <v>0</v>
      </c>
      <c r="I96" s="15"/>
      <c r="J96" s="368"/>
      <c r="K96" s="603" t="s">
        <v>275</v>
      </c>
    </row>
    <row r="97" spans="1:27">
      <c r="A97" s="151"/>
      <c r="B97" s="428" t="s">
        <v>176</v>
      </c>
      <c r="C97" s="156"/>
      <c r="D97" s="38"/>
      <c r="E97" s="824">
        <f>'11 - Dorm Room and Board '!C33</f>
        <v>0</v>
      </c>
      <c r="F97" s="824">
        <f>'11 - Dorm Room and Board '!D33</f>
        <v>0</v>
      </c>
      <c r="G97" s="373">
        <f t="shared" si="8"/>
        <v>0</v>
      </c>
      <c r="H97" s="470">
        <f t="shared" si="9"/>
        <v>0</v>
      </c>
      <c r="I97" s="15"/>
      <c r="J97" s="368"/>
      <c r="K97" s="603" t="s">
        <v>275</v>
      </c>
    </row>
    <row r="98" spans="1:27">
      <c r="A98" s="151"/>
      <c r="B98" s="359" t="s">
        <v>308</v>
      </c>
      <c r="C98" s="427"/>
      <c r="D98" s="13"/>
      <c r="E98" s="825">
        <f>+E96+E97</f>
        <v>0</v>
      </c>
      <c r="F98" s="825">
        <f>+F96+F97</f>
        <v>0</v>
      </c>
      <c r="G98" s="373">
        <f t="shared" si="8"/>
        <v>0</v>
      </c>
      <c r="H98" s="470">
        <f t="shared" si="9"/>
        <v>0</v>
      </c>
      <c r="I98" s="15"/>
      <c r="J98" s="368"/>
      <c r="K98" t="s">
        <v>178</v>
      </c>
    </row>
    <row r="99" spans="1:27">
      <c r="A99" s="10"/>
      <c r="B99" s="153" t="s">
        <v>309</v>
      </c>
      <c r="C99" s="23"/>
      <c r="D99" s="23"/>
      <c r="E99" s="369">
        <f>+E94+E96+E97</f>
        <v>0</v>
      </c>
      <c r="F99" s="369">
        <f>+F94+F96+F97</f>
        <v>0</v>
      </c>
      <c r="G99" s="374">
        <f t="shared" si="8"/>
        <v>0</v>
      </c>
      <c r="H99" s="471">
        <f t="shared" si="9"/>
        <v>0</v>
      </c>
      <c r="I99" s="15"/>
      <c r="J99" s="368"/>
      <c r="K99" t="s">
        <v>178</v>
      </c>
    </row>
    <row r="100" spans="1:27">
      <c r="A100" s="10"/>
      <c r="B100" s="153" t="s">
        <v>310</v>
      </c>
      <c r="C100" s="23"/>
      <c r="D100" s="23"/>
      <c r="E100" s="369">
        <f>+E95+E96+E97</f>
        <v>0</v>
      </c>
      <c r="F100" s="369">
        <f>+F95+F96+F97</f>
        <v>0</v>
      </c>
      <c r="G100" s="374">
        <f t="shared" si="8"/>
        <v>0</v>
      </c>
      <c r="H100" s="471">
        <f t="shared" si="9"/>
        <v>0</v>
      </c>
      <c r="I100" s="15"/>
      <c r="J100" s="368"/>
      <c r="K100" t="s">
        <v>178</v>
      </c>
    </row>
    <row r="101" spans="1:27">
      <c r="A101" s="10"/>
      <c r="B101" s="361" t="s">
        <v>188</v>
      </c>
      <c r="C101" s="362"/>
      <c r="D101" s="362"/>
      <c r="E101" s="371">
        <f>+E88/30</f>
        <v>0</v>
      </c>
      <c r="F101" s="371">
        <f>+F88/30</f>
        <v>0</v>
      </c>
      <c r="G101" s="109">
        <f t="shared" si="8"/>
        <v>0</v>
      </c>
      <c r="H101" s="472">
        <f t="shared" si="9"/>
        <v>0</v>
      </c>
      <c r="I101" s="375"/>
      <c r="J101" s="368"/>
    </row>
    <row r="102" spans="1:27">
      <c r="A102" s="10"/>
      <c r="B102" s="363" t="s">
        <v>189</v>
      </c>
      <c r="C102" s="250"/>
      <c r="D102" s="250"/>
      <c r="E102" s="372">
        <f>+E89/30</f>
        <v>0</v>
      </c>
      <c r="F102" s="372">
        <f>+F89/30</f>
        <v>0</v>
      </c>
      <c r="G102" s="370">
        <f t="shared" si="8"/>
        <v>0</v>
      </c>
      <c r="H102" s="469">
        <f t="shared" si="9"/>
        <v>0</v>
      </c>
      <c r="I102" s="364"/>
      <c r="J102" s="368"/>
    </row>
    <row r="103" spans="1:27">
      <c r="A103" s="10"/>
      <c r="B103" s="359"/>
      <c r="C103" s="13"/>
      <c r="D103" s="13"/>
      <c r="E103" s="13"/>
      <c r="F103" s="360"/>
      <c r="G103" s="360"/>
      <c r="H103" s="360"/>
      <c r="I103" s="15"/>
    </row>
    <row r="104" spans="1:27">
      <c r="A104" s="24"/>
      <c r="B104" s="365"/>
      <c r="C104" s="22"/>
      <c r="D104" s="22"/>
      <c r="E104" s="22"/>
      <c r="F104" s="22"/>
      <c r="G104" s="22"/>
      <c r="H104" s="22"/>
      <c r="I104" s="25"/>
    </row>
    <row r="105" spans="1:27" ht="56.4" customHeight="1">
      <c r="B105" s="1036" t="s">
        <v>311</v>
      </c>
      <c r="C105" s="1037"/>
      <c r="D105" s="1037"/>
      <c r="E105" s="1037"/>
      <c r="F105" s="1037"/>
      <c r="G105" s="1037"/>
      <c r="H105" s="1038"/>
    </row>
    <row r="106" spans="1:27" ht="12.75" customHeight="1">
      <c r="B106" s="1053" t="s">
        <v>212</v>
      </c>
      <c r="C106" s="1054"/>
      <c r="D106" s="1054"/>
      <c r="E106" s="1054"/>
      <c r="F106" s="1054"/>
      <c r="G106" s="1054"/>
      <c r="H106" s="1055"/>
    </row>
    <row r="107" spans="1:27" ht="60" customHeight="1">
      <c r="B107" s="1056"/>
      <c r="C107" s="1057"/>
      <c r="D107" s="1057"/>
      <c r="E107" s="1057"/>
      <c r="F107" s="1057"/>
      <c r="G107" s="1057"/>
      <c r="H107" s="1058"/>
    </row>
    <row r="108" spans="1:27" ht="52.5" customHeight="1">
      <c r="B108" s="1040" t="s">
        <v>312</v>
      </c>
      <c r="C108" s="1041"/>
      <c r="D108" s="1041"/>
      <c r="E108" s="1041"/>
      <c r="F108" s="1041"/>
      <c r="G108" s="1041"/>
      <c r="H108" s="1042"/>
    </row>
    <row r="109" spans="1:27" ht="15" thickBot="1"/>
    <row r="110" spans="1:27" ht="67.2" thickBot="1">
      <c r="B110" s="327" t="s">
        <v>232</v>
      </c>
      <c r="C110" s="237"/>
      <c r="D110" s="237"/>
      <c r="E110" s="237"/>
      <c r="F110" s="237"/>
      <c r="G110" s="237"/>
      <c r="H110" s="237"/>
      <c r="L110" s="892"/>
      <c r="M110" s="966" t="s">
        <v>82</v>
      </c>
      <c r="N110" s="966" t="s">
        <v>112</v>
      </c>
      <c r="O110" s="966" t="s">
        <v>101</v>
      </c>
      <c r="P110" s="966" t="s">
        <v>102</v>
      </c>
      <c r="Q110" s="966" t="s">
        <v>393</v>
      </c>
      <c r="R110" s="966" t="s">
        <v>394</v>
      </c>
      <c r="S110" s="966" t="s">
        <v>395</v>
      </c>
      <c r="T110" s="966" t="s">
        <v>396</v>
      </c>
      <c r="U110" s="966" t="s">
        <v>187</v>
      </c>
      <c r="V110" s="966" t="s">
        <v>176</v>
      </c>
      <c r="W110" s="966" t="s">
        <v>397</v>
      </c>
      <c r="X110" s="966" t="s">
        <v>398</v>
      </c>
      <c r="Y110" s="966" t="s">
        <v>399</v>
      </c>
      <c r="Z110" s="966" t="s">
        <v>188</v>
      </c>
      <c r="AA110" s="974" t="s">
        <v>189</v>
      </c>
    </row>
    <row r="111" spans="1:27">
      <c r="B111" s="328" t="s">
        <v>313</v>
      </c>
      <c r="C111" s="237"/>
      <c r="D111" s="237"/>
      <c r="E111" s="237"/>
      <c r="F111" s="237"/>
      <c r="G111" s="237"/>
      <c r="H111" s="237"/>
      <c r="L111" s="893" t="s">
        <v>407</v>
      </c>
      <c r="M111" s="969">
        <f>E9</f>
        <v>0</v>
      </c>
      <c r="N111" s="940">
        <f>E10</f>
        <v>0</v>
      </c>
      <c r="O111" s="942">
        <f>E31</f>
        <v>0</v>
      </c>
      <c r="P111" s="940">
        <f>E50</f>
        <v>0</v>
      </c>
      <c r="Q111" s="940">
        <f>E51</f>
        <v>0</v>
      </c>
      <c r="R111" s="940">
        <f>E70</f>
        <v>0</v>
      </c>
      <c r="S111" s="970">
        <f>+E88+E92+E93</f>
        <v>0</v>
      </c>
      <c r="T111" s="970">
        <f>+E89+E92+E93</f>
        <v>0</v>
      </c>
      <c r="U111" s="940">
        <f>'11 - Dorm Room and Board '!C32</f>
        <v>0</v>
      </c>
      <c r="V111" s="942">
        <f>'11 - Dorm Room and Board '!C33</f>
        <v>0</v>
      </c>
      <c r="W111" s="942">
        <f>+E96+E97</f>
        <v>0</v>
      </c>
      <c r="X111" s="970">
        <f>+E94+E96+E97</f>
        <v>0</v>
      </c>
      <c r="Y111" s="970">
        <f>+E95+E96+E97</f>
        <v>0</v>
      </c>
      <c r="Z111" s="964">
        <f>+E88/30</f>
        <v>0</v>
      </c>
      <c r="AA111" s="964">
        <f>+E89/30</f>
        <v>0</v>
      </c>
    </row>
    <row r="112" spans="1:27">
      <c r="L112" s="893" t="s">
        <v>409</v>
      </c>
      <c r="M112" s="969">
        <f>F9</f>
        <v>0</v>
      </c>
      <c r="N112" s="940">
        <f>F10</f>
        <v>0</v>
      </c>
      <c r="O112" s="942">
        <f>F31</f>
        <v>0</v>
      </c>
      <c r="P112" s="940">
        <f>F50</f>
        <v>0</v>
      </c>
      <c r="Q112" s="940">
        <f>F51</f>
        <v>0</v>
      </c>
      <c r="R112" s="940">
        <f>F70</f>
        <v>0</v>
      </c>
      <c r="S112" s="970">
        <f>+F88+F92+F93</f>
        <v>0</v>
      </c>
      <c r="T112" s="970">
        <f>+F89+F92+F93</f>
        <v>0</v>
      </c>
      <c r="U112" s="940">
        <f>'11 - Dorm Room and Board '!D32</f>
        <v>0</v>
      </c>
      <c r="V112" s="942">
        <f>'11 - Dorm Room and Board '!D33</f>
        <v>0</v>
      </c>
      <c r="W112" s="942">
        <f>+F96+F97</f>
        <v>0</v>
      </c>
      <c r="X112" s="970">
        <f>+F94+F96+F97</f>
        <v>0</v>
      </c>
      <c r="Y112" s="970">
        <f>+F95+F96+F97</f>
        <v>0</v>
      </c>
      <c r="Z112" s="964">
        <f>+F88/30</f>
        <v>0</v>
      </c>
      <c r="AA112" s="964">
        <f>+F89/30</f>
        <v>0</v>
      </c>
    </row>
    <row r="113" spans="12:27">
      <c r="L113" s="893" t="s">
        <v>123</v>
      </c>
      <c r="M113" s="969">
        <f>+F88-E88</f>
        <v>0</v>
      </c>
      <c r="N113" s="969">
        <f>+F89-E89</f>
        <v>0</v>
      </c>
      <c r="O113" s="969">
        <f>+F90-E90</f>
        <v>0</v>
      </c>
      <c r="P113" s="969">
        <f>+F91-E91</f>
        <v>0</v>
      </c>
      <c r="Q113" s="969">
        <f>+F92-E92</f>
        <v>0</v>
      </c>
      <c r="R113" s="969">
        <f>+F93-E93</f>
        <v>0</v>
      </c>
      <c r="S113" s="969">
        <f>+F94-E94</f>
        <v>0</v>
      </c>
      <c r="T113" s="969">
        <f>+F95-E95</f>
        <v>0</v>
      </c>
      <c r="U113" s="969">
        <f>+F96-E96</f>
        <v>0</v>
      </c>
      <c r="V113" s="969">
        <f>+F97-E97</f>
        <v>0</v>
      </c>
      <c r="W113" s="969">
        <f>+F98-E98</f>
        <v>0</v>
      </c>
      <c r="X113" s="969">
        <f>+F99-E99</f>
        <v>0</v>
      </c>
      <c r="Y113" s="969">
        <f>+F100-E100</f>
        <v>0</v>
      </c>
      <c r="Z113" s="969">
        <f>+F101-E101</f>
        <v>0</v>
      </c>
      <c r="AA113" s="969">
        <f>+F102-E102</f>
        <v>0</v>
      </c>
    </row>
    <row r="114" spans="12:27" ht="15" thickBot="1">
      <c r="L114" s="894" t="s">
        <v>124</v>
      </c>
      <c r="M114" s="963" t="e">
        <f>+G88/E88</f>
        <v>#DIV/0!</v>
      </c>
      <c r="N114" s="963" t="e">
        <f>+G89/E89</f>
        <v>#DIV/0!</v>
      </c>
      <c r="O114" s="963" t="e">
        <f>+G90/E90</f>
        <v>#DIV/0!</v>
      </c>
      <c r="P114" s="963" t="e">
        <f>+G91/E91</f>
        <v>#DIV/0!</v>
      </c>
      <c r="Q114" s="963" t="e">
        <f>+G92/E92</f>
        <v>#DIV/0!</v>
      </c>
      <c r="R114" s="963" t="e">
        <f>+G93/E93</f>
        <v>#DIV/0!</v>
      </c>
      <c r="S114" s="963" t="e">
        <f>+G94/E94</f>
        <v>#DIV/0!</v>
      </c>
      <c r="T114" s="963" t="e">
        <f>+G95/E95</f>
        <v>#DIV/0!</v>
      </c>
      <c r="U114" s="963" t="e">
        <f>+G96/E96</f>
        <v>#DIV/0!</v>
      </c>
      <c r="V114" s="963" t="e">
        <f>+G97/E97</f>
        <v>#DIV/0!</v>
      </c>
      <c r="W114" s="963" t="e">
        <f>+G98/E98</f>
        <v>#DIV/0!</v>
      </c>
      <c r="X114" s="963" t="e">
        <f>+G99/E99</f>
        <v>#DIV/0!</v>
      </c>
      <c r="Y114" s="963" t="e">
        <f>+G100/E100</f>
        <v>#DIV/0!</v>
      </c>
      <c r="Z114" s="963" t="e">
        <f>+G101/E101</f>
        <v>#DIV/0!</v>
      </c>
      <c r="AA114" s="963" t="e">
        <f>+G102/E102</f>
        <v>#DIV/0!</v>
      </c>
    </row>
  </sheetData>
  <mergeCells count="76">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A79:I79"/>
    <mergeCell ref="A77:B77"/>
    <mergeCell ref="C77:D77"/>
    <mergeCell ref="B51:D51"/>
    <mergeCell ref="B54:H54"/>
    <mergeCell ref="B57:H57"/>
    <mergeCell ref="A56:H56"/>
    <mergeCell ref="B60:H60"/>
    <mergeCell ref="B66:D66"/>
    <mergeCell ref="B67:D67"/>
    <mergeCell ref="B68:D68"/>
    <mergeCell ref="B65:D65"/>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zoomScale="115" zoomScaleNormal="100" zoomScaleSheetLayoutView="115" workbookViewId="0">
      <selection activeCell="B22" sqref="B22"/>
    </sheetView>
  </sheetViews>
  <sheetFormatPr defaultColWidth="8" defaultRowHeight="14.4"/>
  <cols>
    <col min="1" max="1" width="3.109375" style="390" customWidth="1"/>
    <col min="2" max="2" width="33.109375" style="390" customWidth="1"/>
    <col min="3" max="6" width="11.88671875" style="390" customWidth="1"/>
    <col min="7" max="7" width="1.6640625" style="390" customWidth="1"/>
    <col min="8" max="11" width="11.88671875" style="390" customWidth="1"/>
    <col min="12" max="12" width="2" style="390" customWidth="1"/>
    <col min="13" max="13" width="26.33203125" style="390" customWidth="1"/>
    <col min="14" max="16384" width="8" style="390"/>
  </cols>
  <sheetData>
    <row r="1" spans="2:13" ht="15.6">
      <c r="B1" s="388" t="s">
        <v>190</v>
      </c>
      <c r="C1" s="388"/>
      <c r="D1" s="388"/>
      <c r="E1" s="388"/>
      <c r="F1" s="388"/>
      <c r="G1" s="389"/>
      <c r="H1" s="389"/>
      <c r="I1" s="389"/>
      <c r="J1" s="389"/>
      <c r="K1" s="389"/>
    </row>
    <row r="2" spans="2:13" ht="15.6">
      <c r="B2" s="388" t="s">
        <v>191</v>
      </c>
      <c r="C2" s="388"/>
      <c r="D2" s="388"/>
      <c r="E2" s="388"/>
      <c r="F2" s="388"/>
      <c r="G2" s="389"/>
      <c r="H2" s="389"/>
      <c r="I2" s="389"/>
      <c r="J2" s="389"/>
      <c r="K2" s="389"/>
    </row>
    <row r="3" spans="2:13" ht="15.6">
      <c r="B3" s="388" t="s">
        <v>425</v>
      </c>
      <c r="C3" s="388"/>
      <c r="D3" s="388"/>
      <c r="E3" s="388"/>
      <c r="F3" s="388"/>
      <c r="G3" s="389"/>
      <c r="H3" s="389"/>
      <c r="I3" s="389"/>
      <c r="J3" s="389"/>
      <c r="K3" s="389"/>
    </row>
    <row r="4" spans="2:13" ht="6.75" customHeight="1">
      <c r="B4" s="388"/>
      <c r="C4" s="388"/>
      <c r="D4" s="388"/>
      <c r="E4" s="388"/>
      <c r="F4" s="388"/>
      <c r="G4" s="389"/>
      <c r="H4" s="389"/>
      <c r="I4" s="389"/>
      <c r="J4" s="389"/>
      <c r="K4" s="389"/>
    </row>
    <row r="5" spans="2:13" ht="41.25" customHeight="1">
      <c r="B5" s="1071" t="s">
        <v>314</v>
      </c>
      <c r="C5" s="1072"/>
      <c r="D5" s="1072"/>
      <c r="E5" s="1072"/>
      <c r="F5" s="1072"/>
      <c r="G5" s="1072"/>
      <c r="H5" s="1072"/>
      <c r="I5" s="1072"/>
      <c r="J5" s="1072"/>
      <c r="K5" s="1073"/>
    </row>
    <row r="7" spans="2:13">
      <c r="B7" s="391" t="s">
        <v>392</v>
      </c>
      <c r="C7" s="1077">
        <f>'1 - College Board Cost Data'!C3:E3</f>
        <v>0</v>
      </c>
      <c r="D7" s="1078"/>
      <c r="E7" s="1078"/>
      <c r="F7" s="1079"/>
    </row>
    <row r="8" spans="2:13" ht="9" customHeight="1">
      <c r="B8" s="391"/>
      <c r="C8" s="392"/>
      <c r="D8" s="392"/>
      <c r="E8" s="392"/>
      <c r="F8" s="392"/>
    </row>
    <row r="9" spans="2:13">
      <c r="B9" s="391"/>
      <c r="C9" s="1067" t="s">
        <v>192</v>
      </c>
      <c r="D9" s="1068"/>
      <c r="E9" s="1068"/>
      <c r="F9" s="1069"/>
      <c r="H9" s="1067" t="s">
        <v>193</v>
      </c>
      <c r="I9" s="1068"/>
      <c r="J9" s="1068"/>
      <c r="K9" s="1069"/>
    </row>
    <row r="10" spans="2:13" ht="15" thickBot="1">
      <c r="B10" s="393" t="s">
        <v>194</v>
      </c>
      <c r="C10" s="394" t="s">
        <v>195</v>
      </c>
      <c r="D10" s="394" t="s">
        <v>196</v>
      </c>
      <c r="E10" s="394" t="s">
        <v>197</v>
      </c>
      <c r="F10" s="394" t="s">
        <v>198</v>
      </c>
      <c r="H10" s="394" t="s">
        <v>195</v>
      </c>
      <c r="I10" s="394" t="s">
        <v>196</v>
      </c>
      <c r="J10" s="394" t="s">
        <v>197</v>
      </c>
      <c r="K10" s="394" t="s">
        <v>198</v>
      </c>
    </row>
    <row r="11" spans="2:13" ht="7.5" customHeight="1"/>
    <row r="12" spans="2:13">
      <c r="B12" s="390" t="s">
        <v>199</v>
      </c>
      <c r="C12" s="627"/>
      <c r="D12" s="628"/>
      <c r="E12" s="628"/>
      <c r="F12" s="629"/>
      <c r="H12" s="627"/>
      <c r="I12" s="628"/>
      <c r="J12" s="628"/>
      <c r="K12" s="629"/>
    </row>
    <row r="13" spans="2:13">
      <c r="B13" s="390" t="s">
        <v>200</v>
      </c>
      <c r="C13" s="630"/>
      <c r="D13" s="631"/>
      <c r="E13" s="631"/>
      <c r="F13" s="632"/>
      <c r="H13" s="630"/>
      <c r="I13" s="631"/>
      <c r="J13" s="631"/>
      <c r="K13" s="632"/>
    </row>
    <row r="14" spans="2:13">
      <c r="B14" s="390" t="s">
        <v>315</v>
      </c>
      <c r="C14" s="643">
        <f>+C12+C13</f>
        <v>0</v>
      </c>
      <c r="D14" s="395">
        <f>+D12+D13</f>
        <v>0</v>
      </c>
      <c r="E14" s="395">
        <f>+E12+E13</f>
        <v>0</v>
      </c>
      <c r="F14" s="644">
        <f>+F12+F13</f>
        <v>0</v>
      </c>
      <c r="H14" s="643">
        <f>+H12+H13</f>
        <v>0</v>
      </c>
      <c r="I14" s="395">
        <f>+I12+I13</f>
        <v>0</v>
      </c>
      <c r="J14" s="395">
        <f>+J12+J13</f>
        <v>0</v>
      </c>
      <c r="K14" s="644">
        <f>+K12+K13</f>
        <v>0</v>
      </c>
    </row>
    <row r="15" spans="2:13" ht="7.5" customHeight="1"/>
    <row r="16" spans="2:13">
      <c r="B16" s="390" t="s">
        <v>201</v>
      </c>
      <c r="C16" s="638">
        <f t="shared" ref="C16:F18" si="0">+C12/30</f>
        <v>0</v>
      </c>
      <c r="D16" s="639">
        <f t="shared" si="0"/>
        <v>0</v>
      </c>
      <c r="E16" s="639">
        <f t="shared" si="0"/>
        <v>0</v>
      </c>
      <c r="F16" s="640">
        <f t="shared" si="0"/>
        <v>0</v>
      </c>
      <c r="H16" s="638">
        <f t="shared" ref="H16:K18" si="1">+H12/30</f>
        <v>0</v>
      </c>
      <c r="I16" s="639">
        <f t="shared" si="1"/>
        <v>0</v>
      </c>
      <c r="J16" s="639">
        <f t="shared" si="1"/>
        <v>0</v>
      </c>
      <c r="K16" s="640">
        <f t="shared" si="1"/>
        <v>0</v>
      </c>
      <c r="M16" s="688" t="s">
        <v>211</v>
      </c>
    </row>
    <row r="17" spans="1:13">
      <c r="B17" s="390" t="s">
        <v>202</v>
      </c>
      <c r="C17" s="641">
        <f t="shared" si="0"/>
        <v>0</v>
      </c>
      <c r="D17" s="637">
        <f t="shared" si="0"/>
        <v>0</v>
      </c>
      <c r="E17" s="637">
        <f t="shared" si="0"/>
        <v>0</v>
      </c>
      <c r="F17" s="642">
        <f t="shared" si="0"/>
        <v>0</v>
      </c>
      <c r="H17" s="641">
        <f t="shared" si="1"/>
        <v>0</v>
      </c>
      <c r="I17" s="637">
        <f t="shared" si="1"/>
        <v>0</v>
      </c>
      <c r="J17" s="637">
        <f t="shared" si="1"/>
        <v>0</v>
      </c>
      <c r="K17" s="642">
        <f t="shared" si="1"/>
        <v>0</v>
      </c>
      <c r="M17" s="688" t="s">
        <v>211</v>
      </c>
    </row>
    <row r="18" spans="1:13">
      <c r="B18" s="390" t="s">
        <v>316</v>
      </c>
      <c r="C18" s="395">
        <f t="shared" si="0"/>
        <v>0</v>
      </c>
      <c r="D18" s="395">
        <f t="shared" si="0"/>
        <v>0</v>
      </c>
      <c r="E18" s="395">
        <f t="shared" si="0"/>
        <v>0</v>
      </c>
      <c r="F18" s="395">
        <f t="shared" si="0"/>
        <v>0</v>
      </c>
      <c r="H18" s="395">
        <f t="shared" si="1"/>
        <v>0</v>
      </c>
      <c r="I18" s="395">
        <f t="shared" si="1"/>
        <v>0</v>
      </c>
      <c r="J18" s="395">
        <f t="shared" si="1"/>
        <v>0</v>
      </c>
      <c r="K18" s="395">
        <f t="shared" si="1"/>
        <v>0</v>
      </c>
    </row>
    <row r="19" spans="1:13" ht="7.5" customHeight="1"/>
    <row r="20" spans="1:13">
      <c r="B20" s="396" t="s">
        <v>203</v>
      </c>
      <c r="C20" s="685"/>
      <c r="D20" s="686"/>
      <c r="E20" s="686"/>
      <c r="F20" s="687"/>
      <c r="G20" s="636"/>
      <c r="H20" s="685"/>
      <c r="I20" s="686"/>
      <c r="J20" s="686"/>
      <c r="K20" s="687"/>
    </row>
    <row r="21" spans="1:13" ht="39.6">
      <c r="B21" s="615" t="s">
        <v>426</v>
      </c>
      <c r="C21" s="633"/>
      <c r="D21" s="634"/>
      <c r="E21" s="634"/>
      <c r="F21" s="635"/>
      <c r="G21" s="398"/>
      <c r="H21" s="633"/>
      <c r="I21" s="634"/>
      <c r="J21" s="634"/>
      <c r="K21" s="635"/>
      <c r="M21" s="689" t="s">
        <v>243</v>
      </c>
    </row>
    <row r="22" spans="1:13" ht="7.5" customHeight="1">
      <c r="B22" s="391"/>
      <c r="C22" s="399"/>
      <c r="D22" s="399"/>
      <c r="E22" s="399"/>
      <c r="F22" s="399"/>
      <c r="H22" s="399"/>
      <c r="I22" s="399"/>
      <c r="J22" s="399"/>
      <c r="K22" s="399"/>
    </row>
    <row r="23" spans="1:13">
      <c r="B23" s="400" t="s">
        <v>204</v>
      </c>
      <c r="C23" s="1080" t="e">
        <f>((C14*C21)+(D14*D21)+(E14*E21)+(F14*F21))/(C21+D21+E21+F21)</f>
        <v>#DIV/0!</v>
      </c>
      <c r="D23" s="1080"/>
      <c r="E23" s="1080"/>
      <c r="F23" s="1080"/>
      <c r="G23" s="414"/>
      <c r="H23" s="1080" t="e">
        <f>((H14*H21)+(I14*I21)+(J14*J21)+(K14*K21))/(H21+I21+J21+K21)</f>
        <v>#DIV/0!</v>
      </c>
      <c r="I23" s="1080"/>
      <c r="J23" s="1080"/>
      <c r="K23" s="1080"/>
    </row>
    <row r="24" spans="1:13" ht="6" customHeight="1">
      <c r="B24" s="401"/>
      <c r="C24" s="402"/>
      <c r="D24" s="402"/>
      <c r="E24" s="402"/>
      <c r="F24" s="402"/>
      <c r="G24" s="403"/>
      <c r="H24" s="402"/>
      <c r="I24" s="402"/>
      <c r="J24" s="402"/>
      <c r="K24" s="402"/>
    </row>
    <row r="25" spans="1:13">
      <c r="B25" s="404" t="s">
        <v>206</v>
      </c>
      <c r="C25" s="405"/>
      <c r="D25" s="405"/>
      <c r="E25" s="405"/>
      <c r="F25" s="405"/>
      <c r="G25" s="406"/>
      <c r="H25" s="405"/>
      <c r="I25" s="405"/>
      <c r="J25" s="405"/>
      <c r="K25" s="407"/>
    </row>
    <row r="26" spans="1:13" ht="36.75" customHeight="1">
      <c r="B26" s="1074"/>
      <c r="C26" s="1075"/>
      <c r="D26" s="1075"/>
      <c r="E26" s="1075"/>
      <c r="F26" s="1075"/>
      <c r="G26" s="1075"/>
      <c r="H26" s="1075"/>
      <c r="I26" s="1075"/>
      <c r="J26" s="1075"/>
      <c r="K26" s="1076"/>
    </row>
    <row r="27" spans="1:13" ht="15" thickBot="1">
      <c r="B27" s="401"/>
      <c r="C27" s="402"/>
      <c r="D27" s="402"/>
      <c r="E27" s="402"/>
      <c r="F27" s="402"/>
      <c r="G27" s="403"/>
      <c r="H27" s="402"/>
      <c r="I27" s="402"/>
      <c r="J27" s="402"/>
      <c r="K27" s="402"/>
    </row>
    <row r="28" spans="1:13" ht="15.6">
      <c r="B28" s="866" t="s">
        <v>205</v>
      </c>
      <c r="C28" s="867" t="s">
        <v>205</v>
      </c>
      <c r="D28" s="868"/>
      <c r="E28" s="868"/>
      <c r="F28" s="868"/>
      <c r="G28" s="869"/>
      <c r="H28" s="867" t="s">
        <v>205</v>
      </c>
      <c r="I28" s="868"/>
      <c r="J28" s="868"/>
      <c r="K28" s="870"/>
    </row>
    <row r="29" spans="1:13">
      <c r="B29" s="871"/>
      <c r="C29" s="1067" t="s">
        <v>192</v>
      </c>
      <c r="D29" s="1068"/>
      <c r="E29" s="1068"/>
      <c r="F29" s="1069"/>
      <c r="G29" s="21"/>
      <c r="H29" s="1067" t="s">
        <v>193</v>
      </c>
      <c r="I29" s="1068"/>
      <c r="J29" s="1068"/>
      <c r="K29" s="1070"/>
    </row>
    <row r="30" spans="1:13" ht="15" thickBot="1">
      <c r="A30" s="875"/>
      <c r="B30" s="872" t="s">
        <v>194</v>
      </c>
      <c r="C30" s="394" t="s">
        <v>195</v>
      </c>
      <c r="D30" s="394" t="s">
        <v>196</v>
      </c>
      <c r="E30" s="394" t="s">
        <v>197</v>
      </c>
      <c r="F30" s="394" t="s">
        <v>198</v>
      </c>
      <c r="G30" s="21"/>
      <c r="H30" s="394" t="s">
        <v>195</v>
      </c>
      <c r="I30" s="394" t="s">
        <v>196</v>
      </c>
      <c r="J30" s="394" t="s">
        <v>197</v>
      </c>
      <c r="K30" s="873" t="s">
        <v>198</v>
      </c>
    </row>
    <row r="31" spans="1:13">
      <c r="B31" s="874"/>
      <c r="C31" s="21"/>
      <c r="D31" s="21"/>
      <c r="E31" s="21"/>
      <c r="F31" s="21"/>
      <c r="G31" s="21"/>
      <c r="H31" s="21"/>
      <c r="I31" s="21"/>
      <c r="J31" s="21"/>
      <c r="K31" s="875"/>
    </row>
    <row r="32" spans="1:13">
      <c r="B32" s="874" t="s">
        <v>199</v>
      </c>
      <c r="C32" s="876">
        <v>3940.5</v>
      </c>
      <c r="D32" s="876">
        <v>3940.5</v>
      </c>
      <c r="E32" s="876">
        <v>3940.5</v>
      </c>
      <c r="F32" s="876">
        <v>3940.5</v>
      </c>
      <c r="G32" s="21"/>
      <c r="H32" s="876">
        <v>14295</v>
      </c>
      <c r="I32" s="876">
        <v>14295</v>
      </c>
      <c r="J32" s="876">
        <v>14295</v>
      </c>
      <c r="K32" s="877">
        <v>14295</v>
      </c>
    </row>
    <row r="33" spans="2:11">
      <c r="B33" s="874" t="s">
        <v>200</v>
      </c>
      <c r="C33" s="876">
        <v>2260.5</v>
      </c>
      <c r="D33" s="876">
        <v>2946</v>
      </c>
      <c r="E33" s="876">
        <v>2635.5</v>
      </c>
      <c r="F33" s="876">
        <v>2260.5</v>
      </c>
      <c r="G33" s="21"/>
      <c r="H33" s="876">
        <v>2260.5</v>
      </c>
      <c r="I33" s="876">
        <v>2946</v>
      </c>
      <c r="J33" s="876">
        <v>2635.5</v>
      </c>
      <c r="K33" s="877">
        <v>2260.5</v>
      </c>
    </row>
    <row r="34" spans="2:11">
      <c r="B34" s="874" t="s">
        <v>315</v>
      </c>
      <c r="C34" s="395">
        <f>+C32+C33</f>
        <v>6201</v>
      </c>
      <c r="D34" s="395">
        <f>+D32+D33</f>
        <v>6886.5</v>
      </c>
      <c r="E34" s="395">
        <f>+E32+E33</f>
        <v>6576</v>
      </c>
      <c r="F34" s="395">
        <f>+F32+F33</f>
        <v>6201</v>
      </c>
      <c r="G34" s="21"/>
      <c r="H34" s="395">
        <f>+H32+H33</f>
        <v>16555.5</v>
      </c>
      <c r="I34" s="395">
        <f>+I32+I33</f>
        <v>17241</v>
      </c>
      <c r="J34" s="395">
        <f>+J32+J33</f>
        <v>16930.5</v>
      </c>
      <c r="K34" s="878">
        <f>+K32+K33</f>
        <v>16555.5</v>
      </c>
    </row>
    <row r="35" spans="2:11" ht="7.5" customHeight="1">
      <c r="B35" s="874"/>
      <c r="C35" s="21"/>
      <c r="D35" s="21"/>
      <c r="E35" s="21"/>
      <c r="F35" s="21"/>
      <c r="G35" s="21"/>
      <c r="H35" s="21"/>
      <c r="I35" s="21"/>
      <c r="J35" s="21"/>
      <c r="K35" s="875"/>
    </row>
    <row r="36" spans="2:11">
      <c r="B36" s="874" t="s">
        <v>201</v>
      </c>
      <c r="C36" s="879">
        <f t="shared" ref="C36:F38" si="2">+C32/30</f>
        <v>131.35</v>
      </c>
      <c r="D36" s="879">
        <f t="shared" si="2"/>
        <v>131.35</v>
      </c>
      <c r="E36" s="879">
        <f t="shared" si="2"/>
        <v>131.35</v>
      </c>
      <c r="F36" s="879">
        <f t="shared" si="2"/>
        <v>131.35</v>
      </c>
      <c r="G36" s="21"/>
      <c r="H36" s="879">
        <f t="shared" ref="H36:K38" si="3">+H32/30</f>
        <v>476.5</v>
      </c>
      <c r="I36" s="879">
        <f t="shared" si="3"/>
        <v>476.5</v>
      </c>
      <c r="J36" s="879">
        <f t="shared" si="3"/>
        <v>476.5</v>
      </c>
      <c r="K36" s="880">
        <f t="shared" si="3"/>
        <v>476.5</v>
      </c>
    </row>
    <row r="37" spans="2:11">
      <c r="B37" s="874" t="s">
        <v>202</v>
      </c>
      <c r="C37" s="879">
        <f t="shared" si="2"/>
        <v>75.349999999999994</v>
      </c>
      <c r="D37" s="879">
        <f t="shared" si="2"/>
        <v>98.2</v>
      </c>
      <c r="E37" s="879">
        <f t="shared" si="2"/>
        <v>87.85</v>
      </c>
      <c r="F37" s="879">
        <f t="shared" si="2"/>
        <v>75.349999999999994</v>
      </c>
      <c r="G37" s="21"/>
      <c r="H37" s="879">
        <f t="shared" si="3"/>
        <v>75.349999999999994</v>
      </c>
      <c r="I37" s="879">
        <f t="shared" si="3"/>
        <v>98.2</v>
      </c>
      <c r="J37" s="879">
        <f t="shared" si="3"/>
        <v>87.85</v>
      </c>
      <c r="K37" s="880">
        <f t="shared" si="3"/>
        <v>75.349999999999994</v>
      </c>
    </row>
    <row r="38" spans="2:11">
      <c r="B38" s="874" t="s">
        <v>316</v>
      </c>
      <c r="C38" s="395">
        <f t="shared" si="2"/>
        <v>206.7</v>
      </c>
      <c r="D38" s="395">
        <f t="shared" si="2"/>
        <v>229.55</v>
      </c>
      <c r="E38" s="395">
        <f t="shared" si="2"/>
        <v>219.2</v>
      </c>
      <c r="F38" s="395">
        <f t="shared" si="2"/>
        <v>206.7</v>
      </c>
      <c r="G38" s="21"/>
      <c r="H38" s="395">
        <f t="shared" si="3"/>
        <v>551.85</v>
      </c>
      <c r="I38" s="395">
        <f t="shared" si="3"/>
        <v>574.70000000000005</v>
      </c>
      <c r="J38" s="395">
        <f t="shared" si="3"/>
        <v>564.35</v>
      </c>
      <c r="K38" s="878">
        <f t="shared" si="3"/>
        <v>551.85</v>
      </c>
    </row>
    <row r="39" spans="2:11" ht="7.5" customHeight="1">
      <c r="B39" s="874"/>
      <c r="C39" s="21"/>
      <c r="D39" s="21"/>
      <c r="E39" s="21"/>
      <c r="F39" s="21"/>
      <c r="G39" s="21"/>
      <c r="H39" s="21"/>
      <c r="I39" s="21"/>
      <c r="J39" s="21"/>
      <c r="K39" s="875"/>
    </row>
    <row r="40" spans="2:11">
      <c r="B40" s="881" t="s">
        <v>203</v>
      </c>
      <c r="C40" s="397"/>
      <c r="D40" s="397"/>
      <c r="E40" s="397"/>
      <c r="F40" s="397"/>
      <c r="G40" s="396"/>
      <c r="H40" s="397"/>
      <c r="I40" s="397"/>
      <c r="J40" s="397"/>
      <c r="K40" s="882"/>
    </row>
    <row r="41" spans="2:11" ht="26.4">
      <c r="B41" s="883" t="s">
        <v>377</v>
      </c>
      <c r="C41" s="408">
        <v>3900</v>
      </c>
      <c r="D41" s="408">
        <v>3900</v>
      </c>
      <c r="E41" s="408">
        <v>4900</v>
      </c>
      <c r="F41" s="408">
        <v>5250</v>
      </c>
      <c r="G41" s="409"/>
      <c r="H41" s="408">
        <v>1500</v>
      </c>
      <c r="I41" s="408">
        <v>1650</v>
      </c>
      <c r="J41" s="408">
        <v>1400</v>
      </c>
      <c r="K41" s="884">
        <v>1250</v>
      </c>
    </row>
    <row r="42" spans="2:11" ht="7.5" customHeight="1">
      <c r="B42" s="874"/>
      <c r="C42" s="885"/>
      <c r="D42" s="885"/>
      <c r="E42" s="885"/>
      <c r="F42" s="885"/>
      <c r="G42" s="21"/>
      <c r="H42" s="21"/>
      <c r="I42" s="21"/>
      <c r="J42" s="21"/>
      <c r="K42" s="875"/>
    </row>
    <row r="43" spans="2:11" ht="15" thickBot="1">
      <c r="B43" s="886" t="s">
        <v>204</v>
      </c>
      <c r="C43" s="1065">
        <f>((C34*C41)+(D34*D41)+(E34*E41)+(F34*F41))/(C41+D41+E41+F41)</f>
        <v>6452.3064066852367</v>
      </c>
      <c r="D43" s="1065"/>
      <c r="E43" s="1065"/>
      <c r="F43" s="1065"/>
      <c r="G43" s="887"/>
      <c r="H43" s="1065">
        <f>((H34*H41)+(I34*I41)+(J34*J41)+(K34*K41))/(H41+I41+J41+K41)</f>
        <v>16841.030172413793</v>
      </c>
      <c r="I43" s="1065"/>
      <c r="J43" s="1065"/>
      <c r="K43" s="1066"/>
    </row>
    <row r="51" spans="2:2" ht="12.75" customHeight="1">
      <c r="B51" s="413"/>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2"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6"/>
  <sheetViews>
    <sheetView showGridLines="0" view="pageBreakPreview" topLeftCell="A4" zoomScale="115" zoomScaleNormal="100" zoomScaleSheetLayoutView="115" workbookViewId="0">
      <selection activeCell="G7" sqref="G7"/>
    </sheetView>
  </sheetViews>
  <sheetFormatPr defaultRowHeight="14.4"/>
  <cols>
    <col min="1" max="1" width="1.5546875" customWidth="1"/>
    <col min="3" max="3" width="13.109375" customWidth="1"/>
    <col min="4" max="4" width="18.88671875" customWidth="1"/>
    <col min="5" max="5" width="2.109375" customWidth="1"/>
    <col min="6" max="7" width="15.109375" customWidth="1"/>
    <col min="8" max="8" width="13.6640625" customWidth="1"/>
    <col min="9" max="9" width="13.88671875" customWidth="1"/>
    <col min="10" max="10" width="1.109375" customWidth="1"/>
    <col min="11" max="11" width="4.5546875" customWidth="1"/>
    <col min="12" max="12" width="41.6640625" customWidth="1"/>
    <col min="14" max="14" width="33.33203125" bestFit="1" customWidth="1"/>
    <col min="15" max="15" width="13.88671875" bestFit="1" customWidth="1"/>
    <col min="16" max="16" width="28.88671875" bestFit="1" customWidth="1"/>
    <col min="17" max="17" width="11.88671875" customWidth="1"/>
    <col min="18" max="18" width="34.88671875" bestFit="1" customWidth="1"/>
    <col min="19" max="19" width="35.33203125" bestFit="1" customWidth="1"/>
    <col min="20" max="20" width="20.33203125" bestFit="1" customWidth="1"/>
    <col min="21" max="21" width="19.109375" bestFit="1" customWidth="1"/>
    <col min="22" max="22" width="18.6640625" bestFit="1" customWidth="1"/>
    <col min="23" max="23" width="31" bestFit="1" customWidth="1"/>
    <col min="24" max="24" width="9.5546875" bestFit="1" customWidth="1"/>
    <col min="25" max="25" width="14.6640625" bestFit="1" customWidth="1"/>
    <col min="26" max="26" width="30.6640625" bestFit="1" customWidth="1"/>
    <col min="27" max="27" width="36.33203125" bestFit="1" customWidth="1"/>
    <col min="28" max="28" width="24.88671875" bestFit="1" customWidth="1"/>
    <col min="29" max="29" width="12.44140625" bestFit="1" customWidth="1"/>
    <col min="30" max="30" width="27.6640625" bestFit="1" customWidth="1"/>
    <col min="31" max="31" width="28.44140625" bestFit="1" customWidth="1"/>
    <col min="32" max="36" width="9.5546875" customWidth="1"/>
    <col min="37" max="37" width="31.88671875" bestFit="1" customWidth="1"/>
    <col min="38" max="38" width="33.44140625" bestFit="1" customWidth="1"/>
    <col min="39" max="39" width="30.88671875" bestFit="1" customWidth="1"/>
    <col min="40" max="40" width="14.6640625" bestFit="1" customWidth="1"/>
    <col min="41" max="41" width="22.44140625" bestFit="1" customWidth="1"/>
    <col min="42" max="42" width="18.6640625" bestFit="1" customWidth="1"/>
    <col min="43" max="43" width="42.6640625" bestFit="1" customWidth="1"/>
    <col min="44" max="44" width="21" bestFit="1" customWidth="1"/>
    <col min="45" max="46" width="18.6640625" bestFit="1" customWidth="1"/>
    <col min="47" max="47" width="20.109375" bestFit="1" customWidth="1"/>
    <col min="48" max="48" width="15.6640625" bestFit="1" customWidth="1"/>
    <col min="49" max="49" width="15.44140625" bestFit="1" customWidth="1"/>
    <col min="50" max="50" width="28.44140625" bestFit="1" customWidth="1"/>
    <col min="51" max="55" width="11.44140625" customWidth="1"/>
    <col min="56" max="56" width="30.44140625" bestFit="1" customWidth="1"/>
    <col min="57" max="57" width="19.5546875" bestFit="1" customWidth="1"/>
    <col min="58" max="58" width="33.33203125" bestFit="1" customWidth="1"/>
    <col min="59" max="59" width="36.109375" bestFit="1" customWidth="1"/>
  </cols>
  <sheetData>
    <row r="1" spans="1:12" ht="16.5" customHeight="1">
      <c r="A1" s="1015" t="s">
        <v>0</v>
      </c>
      <c r="B1" s="1015"/>
      <c r="C1" s="1092">
        <f>'1 - College Board Cost Data'!C3:E3</f>
        <v>0</v>
      </c>
      <c r="D1" s="1092"/>
      <c r="E1" s="1093"/>
      <c r="F1" s="41" t="s">
        <v>1</v>
      </c>
      <c r="G1" s="41"/>
      <c r="H1" s="1016"/>
      <c r="I1" s="1016"/>
      <c r="J1" s="1"/>
    </row>
    <row r="2" spans="1:12">
      <c r="A2" s="1091"/>
      <c r="B2" s="1091"/>
      <c r="C2" s="27"/>
      <c r="D2" s="27"/>
      <c r="E2" s="27"/>
      <c r="F2" s="41" t="s">
        <v>2</v>
      </c>
      <c r="G2" s="41"/>
      <c r="H2" s="1090"/>
      <c r="I2" s="1090"/>
      <c r="J2" s="1"/>
    </row>
    <row r="3" spans="1:12" ht="3" customHeight="1">
      <c r="A3" s="1"/>
      <c r="B3" s="1"/>
      <c r="C3" s="1"/>
      <c r="D3" s="1"/>
      <c r="E3" s="1"/>
      <c r="F3" s="1"/>
      <c r="G3" s="1"/>
      <c r="H3" s="1"/>
      <c r="I3" s="1"/>
      <c r="J3" s="1"/>
    </row>
    <row r="4" spans="1:12" ht="15" customHeight="1">
      <c r="A4" s="1089" t="s">
        <v>427</v>
      </c>
      <c r="B4" s="1089"/>
      <c r="C4" s="1089"/>
      <c r="D4" s="1089"/>
      <c r="E4" s="1089"/>
      <c r="F4" s="1089"/>
      <c r="G4" s="1089"/>
      <c r="H4" s="1089"/>
      <c r="I4" s="1089"/>
      <c r="J4" s="1089"/>
    </row>
    <row r="5" spans="1:12" ht="52.5" customHeight="1">
      <c r="A5" s="1086" t="s">
        <v>317</v>
      </c>
      <c r="B5" s="1087"/>
      <c r="C5" s="1087"/>
      <c r="D5" s="1087"/>
      <c r="E5" s="1087"/>
      <c r="F5" s="1087"/>
      <c r="G5" s="1087"/>
      <c r="H5" s="1087"/>
      <c r="I5" s="1087"/>
      <c r="J5" s="1088"/>
      <c r="L5" s="543" t="s">
        <v>208</v>
      </c>
    </row>
    <row r="6" spans="1:12" ht="40.5" customHeight="1">
      <c r="A6" s="6" t="s">
        <v>4</v>
      </c>
      <c r="B6" s="7"/>
      <c r="C6" s="7"/>
      <c r="D6" s="7"/>
      <c r="E6" s="86"/>
      <c r="F6" s="976" t="s">
        <v>428</v>
      </c>
      <c r="G6" s="305" t="s">
        <v>429</v>
      </c>
      <c r="H6" s="87" t="s">
        <v>6</v>
      </c>
      <c r="I6" s="87" t="s">
        <v>6</v>
      </c>
      <c r="J6" s="9"/>
      <c r="L6" s="488" t="s">
        <v>318</v>
      </c>
    </row>
    <row r="7" spans="1:12" ht="15" thickBot="1">
      <c r="A7" s="115"/>
      <c r="B7" s="11" t="s">
        <v>76</v>
      </c>
      <c r="C7" s="11"/>
      <c r="D7" s="11"/>
      <c r="E7" s="88"/>
      <c r="F7" s="89" t="s">
        <v>70</v>
      </c>
      <c r="G7" s="221" t="s">
        <v>70</v>
      </c>
      <c r="H7" s="89" t="s">
        <v>7</v>
      </c>
      <c r="I7" s="89" t="s">
        <v>8</v>
      </c>
      <c r="J7" s="9"/>
      <c r="L7" s="544"/>
    </row>
    <row r="8" spans="1:12">
      <c r="A8" s="10"/>
      <c r="B8" s="1084" t="s">
        <v>9</v>
      </c>
      <c r="C8" s="1085"/>
      <c r="D8" s="1085"/>
      <c r="E8" s="90"/>
      <c r="F8" s="91"/>
      <c r="G8" s="304"/>
      <c r="H8" s="91"/>
      <c r="I8" s="91"/>
      <c r="J8" s="9"/>
      <c r="L8" s="592" t="s">
        <v>146</v>
      </c>
    </row>
    <row r="9" spans="1:12">
      <c r="A9" s="10"/>
      <c r="B9" s="991" t="s">
        <v>82</v>
      </c>
      <c r="C9" s="991"/>
      <c r="D9" s="991"/>
      <c r="E9" s="92" t="s">
        <v>10</v>
      </c>
      <c r="F9" s="93"/>
      <c r="G9" s="223"/>
      <c r="H9" s="93"/>
      <c r="I9" s="180"/>
      <c r="J9" s="9"/>
      <c r="L9" s="487" t="e">
        <f>+G9/F9</f>
        <v>#DIV/0!</v>
      </c>
    </row>
    <row r="10" spans="1:12">
      <c r="A10" s="10"/>
      <c r="B10" s="991" t="s">
        <v>118</v>
      </c>
      <c r="C10" s="991"/>
      <c r="D10" s="991"/>
      <c r="E10" s="39"/>
      <c r="F10" s="179"/>
      <c r="G10" s="387" t="s">
        <v>180</v>
      </c>
      <c r="H10" s="180"/>
      <c r="I10" s="180"/>
      <c r="J10" s="9"/>
      <c r="L10" s="1"/>
    </row>
    <row r="11" spans="1:12" ht="4.5" customHeight="1">
      <c r="A11" s="10"/>
      <c r="B11" s="1081"/>
      <c r="C11" s="1082"/>
      <c r="D11" s="1082"/>
      <c r="E11" s="39"/>
      <c r="F11" s="94"/>
      <c r="G11" s="57"/>
      <c r="H11" s="94"/>
      <c r="I11" s="94"/>
      <c r="J11" s="9"/>
      <c r="L11" s="1"/>
    </row>
    <row r="12" spans="1:12">
      <c r="A12" s="10"/>
      <c r="B12" s="1081" t="s">
        <v>294</v>
      </c>
      <c r="C12" s="991"/>
      <c r="D12" s="991"/>
      <c r="E12" s="92"/>
      <c r="F12" s="93"/>
      <c r="G12" s="223"/>
      <c r="H12" s="93"/>
      <c r="I12" s="93"/>
      <c r="J12" s="15"/>
      <c r="L12" s="1"/>
    </row>
    <row r="13" spans="1:12">
      <c r="A13" s="10"/>
      <c r="B13" s="1083" t="s">
        <v>139</v>
      </c>
      <c r="C13" s="1083"/>
      <c r="D13" s="1083"/>
      <c r="E13" s="92"/>
      <c r="F13" s="93"/>
      <c r="G13" s="223">
        <f>F13</f>
        <v>0</v>
      </c>
      <c r="H13" s="93"/>
      <c r="I13" s="96"/>
      <c r="J13" s="15"/>
      <c r="L13" s="1"/>
    </row>
    <row r="14" spans="1:12">
      <c r="A14" s="10"/>
      <c r="B14" s="1083" t="s">
        <v>91</v>
      </c>
      <c r="C14" s="1083"/>
      <c r="D14" s="1083"/>
      <c r="E14" s="95"/>
      <c r="F14" s="96"/>
      <c r="G14" s="223">
        <f t="shared" ref="G14:G30" si="0">F14</f>
        <v>0</v>
      </c>
      <c r="H14" s="96"/>
      <c r="I14" s="96"/>
      <c r="J14" s="15"/>
      <c r="L14" s="1"/>
    </row>
    <row r="15" spans="1:12">
      <c r="A15" s="10"/>
      <c r="B15" s="1083" t="s">
        <v>170</v>
      </c>
      <c r="C15" s="1083"/>
      <c r="D15" s="1083"/>
      <c r="E15" s="95"/>
      <c r="F15" s="378"/>
      <c r="G15" s="223">
        <f t="shared" si="0"/>
        <v>0</v>
      </c>
      <c r="H15" s="96"/>
      <c r="I15" s="96"/>
      <c r="J15" s="15"/>
      <c r="L15" s="1"/>
    </row>
    <row r="16" spans="1:12">
      <c r="A16" s="10"/>
      <c r="B16" s="1083" t="s">
        <v>13</v>
      </c>
      <c r="C16" s="1083"/>
      <c r="D16" s="1083"/>
      <c r="E16" s="39"/>
      <c r="F16" s="378"/>
      <c r="G16" s="223">
        <f t="shared" si="0"/>
        <v>0</v>
      </c>
      <c r="H16" s="96"/>
      <c r="I16" s="96"/>
      <c r="J16" s="15"/>
    </row>
    <row r="17" spans="1:12">
      <c r="A17" s="10"/>
      <c r="B17" s="1083" t="s">
        <v>89</v>
      </c>
      <c r="C17" s="1083"/>
      <c r="D17" s="1083"/>
      <c r="E17" s="39"/>
      <c r="F17" s="378"/>
      <c r="G17" s="223">
        <f t="shared" si="0"/>
        <v>0</v>
      </c>
      <c r="H17" s="96"/>
      <c r="I17" s="96"/>
      <c r="J17" s="15"/>
      <c r="L17" s="1"/>
    </row>
    <row r="18" spans="1:12">
      <c r="A18" s="10"/>
      <c r="B18" s="1098" t="s">
        <v>171</v>
      </c>
      <c r="C18" s="1098"/>
      <c r="D18" s="1098"/>
      <c r="E18" s="39"/>
      <c r="F18" s="378"/>
      <c r="G18" s="223">
        <f t="shared" si="0"/>
        <v>0</v>
      </c>
      <c r="H18" s="96"/>
      <c r="I18" s="96"/>
      <c r="J18" s="15"/>
      <c r="L18" s="1"/>
    </row>
    <row r="19" spans="1:12">
      <c r="A19" s="10"/>
      <c r="B19" s="1083" t="s">
        <v>173</v>
      </c>
      <c r="C19" s="1083"/>
      <c r="D19" s="1083"/>
      <c r="E19" s="39"/>
      <c r="F19" s="96"/>
      <c r="G19" s="223">
        <f t="shared" si="0"/>
        <v>0</v>
      </c>
      <c r="H19" s="96"/>
      <c r="I19" s="96"/>
      <c r="J19" s="15"/>
      <c r="L19" s="542"/>
    </row>
    <row r="20" spans="1:12">
      <c r="A20" s="10"/>
      <c r="B20" s="1083" t="s">
        <v>12</v>
      </c>
      <c r="C20" s="1083"/>
      <c r="D20" s="1083"/>
      <c r="E20" s="39"/>
      <c r="F20" s="96"/>
      <c r="G20" s="223">
        <f t="shared" si="0"/>
        <v>0</v>
      </c>
      <c r="H20" s="96"/>
      <c r="I20" s="96"/>
      <c r="J20" s="15"/>
      <c r="L20" s="1"/>
    </row>
    <row r="21" spans="1:12">
      <c r="A21" s="10"/>
      <c r="B21" s="1083" t="s">
        <v>169</v>
      </c>
      <c r="C21" s="1083"/>
      <c r="D21" s="1083"/>
      <c r="E21" s="39"/>
      <c r="F21" s="96"/>
      <c r="G21" s="223">
        <f t="shared" si="0"/>
        <v>0</v>
      </c>
      <c r="H21" s="96"/>
      <c r="I21" s="96"/>
      <c r="J21" s="15"/>
      <c r="L21" s="542"/>
    </row>
    <row r="22" spans="1:12">
      <c r="A22" s="10"/>
      <c r="B22" s="1083" t="s">
        <v>138</v>
      </c>
      <c r="C22" s="1083"/>
      <c r="D22" s="1083"/>
      <c r="E22" s="39"/>
      <c r="F22" s="96"/>
      <c r="G22" s="223">
        <f t="shared" si="0"/>
        <v>0</v>
      </c>
      <c r="H22" s="96"/>
      <c r="I22" s="96"/>
      <c r="J22" s="15"/>
      <c r="L22" s="542"/>
    </row>
    <row r="23" spans="1:12">
      <c r="A23" s="10"/>
      <c r="B23" s="1083" t="s">
        <v>90</v>
      </c>
      <c r="C23" s="1083"/>
      <c r="D23" s="1083"/>
      <c r="E23" s="39"/>
      <c r="F23" s="96"/>
      <c r="G23" s="223">
        <f t="shared" si="0"/>
        <v>0</v>
      </c>
      <c r="H23" s="96"/>
      <c r="I23" s="96"/>
      <c r="J23" s="15"/>
    </row>
    <row r="24" spans="1:12">
      <c r="A24" s="10"/>
      <c r="B24" s="1083" t="s">
        <v>88</v>
      </c>
      <c r="C24" s="1083"/>
      <c r="D24" s="1083"/>
      <c r="E24" s="39"/>
      <c r="F24" s="96"/>
      <c r="G24" s="223">
        <f t="shared" si="0"/>
        <v>0</v>
      </c>
      <c r="H24" s="96"/>
      <c r="I24" s="96"/>
      <c r="J24" s="15"/>
      <c r="L24" s="542"/>
    </row>
    <row r="25" spans="1:12">
      <c r="A25" s="10"/>
      <c r="B25" s="1101" t="s">
        <v>97</v>
      </c>
      <c r="C25" s="1101"/>
      <c r="D25" s="1101"/>
      <c r="E25" s="39"/>
      <c r="F25" s="96"/>
      <c r="G25" s="223">
        <f t="shared" si="0"/>
        <v>0</v>
      </c>
      <c r="H25" s="96"/>
      <c r="I25" s="96"/>
      <c r="J25" s="15"/>
      <c r="L25" s="542"/>
    </row>
    <row r="26" spans="1:12">
      <c r="A26" s="10"/>
      <c r="B26" s="998"/>
      <c r="C26" s="998"/>
      <c r="D26" s="998"/>
      <c r="E26" s="39"/>
      <c r="F26" s="96"/>
      <c r="G26" s="223">
        <f t="shared" si="0"/>
        <v>0</v>
      </c>
      <c r="H26" s="96"/>
      <c r="I26" s="96"/>
      <c r="J26" s="15"/>
      <c r="L26" s="542"/>
    </row>
    <row r="27" spans="1:12">
      <c r="A27" s="10"/>
      <c r="B27" s="998"/>
      <c r="C27" s="998"/>
      <c r="D27" s="998"/>
      <c r="E27" s="39"/>
      <c r="F27" s="96"/>
      <c r="G27" s="223">
        <f t="shared" si="0"/>
        <v>0</v>
      </c>
      <c r="H27" s="96"/>
      <c r="I27" s="96"/>
      <c r="J27" s="15"/>
      <c r="L27" s="542"/>
    </row>
    <row r="28" spans="1:12">
      <c r="A28" s="10"/>
      <c r="B28" s="998"/>
      <c r="C28" s="998"/>
      <c r="D28" s="998"/>
      <c r="E28" s="39"/>
      <c r="F28" s="96"/>
      <c r="G28" s="223">
        <f t="shared" si="0"/>
        <v>0</v>
      </c>
      <c r="H28" s="96"/>
      <c r="I28" s="96"/>
      <c r="J28" s="15"/>
      <c r="L28" s="542"/>
    </row>
    <row r="29" spans="1:12" ht="12" customHeight="1">
      <c r="A29" s="10"/>
      <c r="B29" s="1097"/>
      <c r="C29" s="1097"/>
      <c r="D29" s="1097"/>
      <c r="E29" s="39"/>
      <c r="F29" s="96"/>
      <c r="G29" s="223">
        <f t="shared" si="0"/>
        <v>0</v>
      </c>
      <c r="H29" s="96"/>
      <c r="I29" s="96"/>
      <c r="J29" s="15"/>
      <c r="L29" s="542"/>
    </row>
    <row r="30" spans="1:12" ht="12" customHeight="1">
      <c r="A30" s="10"/>
      <c r="B30" s="997"/>
      <c r="C30" s="997"/>
      <c r="D30" s="997"/>
      <c r="E30" s="77"/>
      <c r="F30" s="97"/>
      <c r="G30" s="223">
        <f t="shared" si="0"/>
        <v>0</v>
      </c>
      <c r="H30" s="97"/>
      <c r="I30" s="97"/>
      <c r="J30" s="15"/>
      <c r="L30" s="542"/>
    </row>
    <row r="31" spans="1:12">
      <c r="A31" s="10"/>
      <c r="B31" s="1048" t="s">
        <v>100</v>
      </c>
      <c r="C31" s="1048"/>
      <c r="D31" s="1048"/>
      <c r="E31" s="219" t="s">
        <v>10</v>
      </c>
      <c r="F31" s="99">
        <f>SUM(F13:F30)</f>
        <v>0</v>
      </c>
      <c r="G31" s="99">
        <f>SUM(G13:G30)</f>
        <v>0</v>
      </c>
      <c r="H31" s="99">
        <f>SUM(H13:H30)</f>
        <v>0</v>
      </c>
      <c r="I31" s="99">
        <f>SUM(I13:I30)</f>
        <v>0</v>
      </c>
      <c r="J31" s="15"/>
      <c r="L31" s="542"/>
    </row>
    <row r="32" spans="1:12">
      <c r="A32" s="10"/>
      <c r="B32" s="1104" t="s">
        <v>300</v>
      </c>
      <c r="C32" s="1097"/>
      <c r="D32" s="1097"/>
      <c r="E32" s="101"/>
      <c r="F32" s="93"/>
      <c r="G32" s="223"/>
      <c r="H32" s="93"/>
      <c r="I32" s="93"/>
      <c r="J32" s="15"/>
      <c r="L32" s="542"/>
    </row>
    <row r="33" spans="1:14">
      <c r="A33" s="10"/>
      <c r="B33" s="1103" t="s">
        <v>94</v>
      </c>
      <c r="C33" s="1103"/>
      <c r="D33" s="1103"/>
      <c r="E33" s="101"/>
      <c r="F33" s="93"/>
      <c r="G33" s="223">
        <f t="shared" ref="G33:G49" si="1">F33</f>
        <v>0</v>
      </c>
      <c r="H33" s="93"/>
      <c r="I33" s="93"/>
      <c r="J33" s="15"/>
      <c r="L33" s="1"/>
    </row>
    <row r="34" spans="1:14">
      <c r="A34" s="10"/>
      <c r="B34" s="1103" t="s">
        <v>173</v>
      </c>
      <c r="C34" s="1103"/>
      <c r="D34" s="1103"/>
      <c r="E34" s="39"/>
      <c r="F34" s="96"/>
      <c r="G34" s="223">
        <f t="shared" si="1"/>
        <v>0</v>
      </c>
      <c r="H34" s="96"/>
      <c r="I34" s="96"/>
      <c r="J34" s="15"/>
      <c r="L34" s="1"/>
    </row>
    <row r="35" spans="1:14">
      <c r="A35" s="10"/>
      <c r="B35" s="1103" t="s">
        <v>95</v>
      </c>
      <c r="C35" s="1103"/>
      <c r="D35" s="1103"/>
      <c r="E35" s="39"/>
      <c r="F35" s="96"/>
      <c r="G35" s="223">
        <f t="shared" si="1"/>
        <v>0</v>
      </c>
      <c r="H35" s="96"/>
      <c r="I35" s="96"/>
      <c r="J35" s="15"/>
      <c r="L35" s="542"/>
    </row>
    <row r="36" spans="1:14">
      <c r="A36" s="10"/>
      <c r="B36" s="1083" t="s">
        <v>96</v>
      </c>
      <c r="C36" s="1083"/>
      <c r="D36" s="1102"/>
      <c r="E36" s="39"/>
      <c r="F36" s="96"/>
      <c r="G36" s="223">
        <f t="shared" si="1"/>
        <v>0</v>
      </c>
      <c r="H36" s="96"/>
      <c r="I36" s="96"/>
      <c r="J36" s="15"/>
      <c r="L36" s="542"/>
      <c r="M36" s="590"/>
      <c r="N36" s="590"/>
    </row>
    <row r="37" spans="1:14">
      <c r="A37" s="10"/>
      <c r="B37" s="1083" t="s">
        <v>216</v>
      </c>
      <c r="C37" s="1083"/>
      <c r="D37" s="1102"/>
      <c r="E37" s="39"/>
      <c r="F37" s="96"/>
      <c r="G37" s="223">
        <f t="shared" si="1"/>
        <v>0</v>
      </c>
      <c r="H37" s="96"/>
      <c r="I37" s="96"/>
      <c r="J37" s="15"/>
      <c r="L37" s="542"/>
      <c r="M37" s="21"/>
      <c r="N37" s="21"/>
    </row>
    <row r="38" spans="1:14">
      <c r="A38" s="10"/>
      <c r="B38" s="1083" t="s">
        <v>54</v>
      </c>
      <c r="C38" s="1083"/>
      <c r="D38" s="1102"/>
      <c r="E38" s="102"/>
      <c r="F38" s="96"/>
      <c r="G38" s="223">
        <f t="shared" si="1"/>
        <v>0</v>
      </c>
      <c r="H38" s="96"/>
      <c r="I38" s="96"/>
      <c r="J38" s="15"/>
      <c r="L38" s="545"/>
    </row>
    <row r="39" spans="1:14">
      <c r="A39" s="10"/>
      <c r="B39" s="1083" t="s">
        <v>11</v>
      </c>
      <c r="C39" s="1083"/>
      <c r="D39" s="1102"/>
      <c r="E39" s="102"/>
      <c r="F39" s="96"/>
      <c r="G39" s="223">
        <f t="shared" si="1"/>
        <v>0</v>
      </c>
      <c r="H39" s="96"/>
      <c r="I39" s="96"/>
      <c r="J39" s="15"/>
    </row>
    <row r="40" spans="1:14">
      <c r="A40" s="10"/>
      <c r="B40" s="1083" t="s">
        <v>92</v>
      </c>
      <c r="C40" s="1083"/>
      <c r="D40" s="1102"/>
      <c r="E40" s="103"/>
      <c r="F40" s="104"/>
      <c r="G40" s="223">
        <f t="shared" si="1"/>
        <v>0</v>
      </c>
      <c r="H40" s="104"/>
      <c r="I40" s="104"/>
      <c r="J40" s="15"/>
      <c r="L40" s="542"/>
    </row>
    <row r="41" spans="1:14">
      <c r="A41" s="10"/>
      <c r="B41" s="1083" t="s">
        <v>71</v>
      </c>
      <c r="C41" s="1083"/>
      <c r="D41" s="1102"/>
      <c r="E41" s="103"/>
      <c r="F41" s="104"/>
      <c r="G41" s="223">
        <f t="shared" si="1"/>
        <v>0</v>
      </c>
      <c r="H41" s="104"/>
      <c r="I41" s="104"/>
      <c r="J41" s="15"/>
      <c r="L41" s="542"/>
    </row>
    <row r="42" spans="1:14">
      <c r="A42" s="10"/>
      <c r="B42" s="1083" t="s">
        <v>93</v>
      </c>
      <c r="C42" s="1083"/>
      <c r="D42" s="1102"/>
      <c r="E42" s="103"/>
      <c r="F42" s="104"/>
      <c r="G42" s="223">
        <f t="shared" si="1"/>
        <v>0</v>
      </c>
      <c r="H42" s="104"/>
      <c r="I42" s="104"/>
      <c r="J42" s="15"/>
      <c r="L42" s="542"/>
    </row>
    <row r="43" spans="1:14">
      <c r="A43" s="10"/>
      <c r="B43" s="1083" t="s">
        <v>172</v>
      </c>
      <c r="C43" s="1105"/>
      <c r="D43" s="1106"/>
      <c r="E43" s="103"/>
      <c r="F43" s="104"/>
      <c r="G43" s="223">
        <f t="shared" si="1"/>
        <v>0</v>
      </c>
      <c r="H43" s="104"/>
      <c r="I43" s="104"/>
      <c r="J43" s="15"/>
      <c r="L43" s="749"/>
    </row>
    <row r="44" spans="1:14">
      <c r="A44" s="10"/>
      <c r="B44" s="1083" t="s">
        <v>97</v>
      </c>
      <c r="C44" s="1083"/>
      <c r="D44" s="1102"/>
      <c r="E44" s="103"/>
      <c r="F44" s="104"/>
      <c r="G44" s="223">
        <f t="shared" si="1"/>
        <v>0</v>
      </c>
      <c r="H44" s="104"/>
      <c r="I44" s="104"/>
      <c r="J44" s="15"/>
      <c r="L44" s="748"/>
    </row>
    <row r="45" spans="1:14">
      <c r="A45" s="10"/>
      <c r="B45" s="1097"/>
      <c r="C45" s="1097"/>
      <c r="D45" s="1097"/>
      <c r="E45" s="103"/>
      <c r="F45" s="104"/>
      <c r="G45" s="223">
        <f t="shared" si="1"/>
        <v>0</v>
      </c>
      <c r="H45" s="104"/>
      <c r="I45" s="104"/>
      <c r="J45" s="15"/>
      <c r="L45" s="748"/>
    </row>
    <row r="46" spans="1:14">
      <c r="A46" s="10"/>
      <c r="B46" s="1097"/>
      <c r="C46" s="1097"/>
      <c r="D46" s="1097"/>
      <c r="E46" s="103"/>
      <c r="F46" s="104"/>
      <c r="G46" s="223">
        <f t="shared" si="1"/>
        <v>0</v>
      </c>
      <c r="H46" s="104"/>
      <c r="I46" s="104"/>
      <c r="J46" s="15"/>
      <c r="L46" s="748"/>
    </row>
    <row r="47" spans="1:14" ht="12" customHeight="1">
      <c r="A47" s="10"/>
      <c r="B47" s="1097"/>
      <c r="C47" s="1097"/>
      <c r="D47" s="1097"/>
      <c r="E47" s="102"/>
      <c r="F47" s="104"/>
      <c r="G47" s="223">
        <f t="shared" si="1"/>
        <v>0</v>
      </c>
      <c r="H47" s="104"/>
      <c r="I47" s="104"/>
      <c r="J47" s="15"/>
      <c r="L47" s="748"/>
    </row>
    <row r="48" spans="1:14" ht="12" customHeight="1">
      <c r="A48" s="10"/>
      <c r="B48" s="1097"/>
      <c r="C48" s="1097"/>
      <c r="D48" s="1097"/>
      <c r="E48" s="102"/>
      <c r="F48" s="104"/>
      <c r="G48" s="223">
        <f t="shared" si="1"/>
        <v>0</v>
      </c>
      <c r="H48" s="104"/>
      <c r="I48" s="104"/>
      <c r="J48" s="15"/>
      <c r="L48" s="542"/>
    </row>
    <row r="49" spans="1:59" ht="12" customHeight="1">
      <c r="A49" s="10"/>
      <c r="B49" s="997"/>
      <c r="C49" s="997"/>
      <c r="D49" s="997"/>
      <c r="E49" s="170"/>
      <c r="F49" s="171"/>
      <c r="G49" s="223">
        <f t="shared" si="1"/>
        <v>0</v>
      </c>
      <c r="H49" s="171"/>
      <c r="I49" s="171"/>
      <c r="J49" s="15"/>
      <c r="L49" s="542"/>
    </row>
    <row r="50" spans="1:59">
      <c r="A50" s="10"/>
      <c r="B50" s="1048" t="s">
        <v>99</v>
      </c>
      <c r="C50" s="1048"/>
      <c r="D50" s="1048"/>
      <c r="E50" s="219" t="s">
        <v>10</v>
      </c>
      <c r="F50" s="174">
        <f>SUM(F33:F49)</f>
        <v>0</v>
      </c>
      <c r="G50" s="174">
        <f>SUM(G33:G49)</f>
        <v>0</v>
      </c>
      <c r="H50" s="174">
        <f>SUM(H33:H49)</f>
        <v>0</v>
      </c>
      <c r="I50" s="174">
        <f>SUM(I33:I49)</f>
        <v>0</v>
      </c>
      <c r="J50" s="15"/>
      <c r="L50" s="542"/>
    </row>
    <row r="51" spans="1:59">
      <c r="A51" s="10"/>
      <c r="B51" s="1017" t="s">
        <v>73</v>
      </c>
      <c r="C51" s="1017"/>
      <c r="D51" s="1017"/>
      <c r="E51" s="92" t="s">
        <v>10</v>
      </c>
      <c r="F51" s="93">
        <f>+F31+F50</f>
        <v>0</v>
      </c>
      <c r="G51" s="93">
        <f>+G31+G50</f>
        <v>0</v>
      </c>
      <c r="H51" s="93">
        <f>+H31+H50</f>
        <v>0</v>
      </c>
      <c r="I51" s="93">
        <f>+I31+I50</f>
        <v>0</v>
      </c>
      <c r="J51" s="15"/>
      <c r="L51" s="542"/>
    </row>
    <row r="52" spans="1:59">
      <c r="A52" s="10"/>
      <c r="B52" s="116" t="s">
        <v>77</v>
      </c>
      <c r="C52" s="116"/>
      <c r="D52" s="116"/>
      <c r="E52" s="95" t="s">
        <v>10</v>
      </c>
      <c r="F52" s="96">
        <f>+F9+F51</f>
        <v>0</v>
      </c>
      <c r="G52" s="96">
        <f>+G9+G51</f>
        <v>0</v>
      </c>
      <c r="H52" s="96">
        <f>+H9+H51</f>
        <v>0</v>
      </c>
      <c r="I52" s="96">
        <f>+I9+I51</f>
        <v>0</v>
      </c>
      <c r="J52" s="15"/>
      <c r="L52" s="542"/>
    </row>
    <row r="53" spans="1:59">
      <c r="A53" s="24"/>
      <c r="B53" s="113" t="s">
        <v>78</v>
      </c>
      <c r="C53" s="113"/>
      <c r="D53" s="114"/>
      <c r="E53" s="112" t="s">
        <v>10</v>
      </c>
      <c r="F53" s="111">
        <f>+F10+F51</f>
        <v>0</v>
      </c>
      <c r="G53" s="313" t="s">
        <v>180</v>
      </c>
      <c r="H53" s="111">
        <f>+H10+H51</f>
        <v>0</v>
      </c>
      <c r="I53" s="111">
        <f>+I10+I51</f>
        <v>0</v>
      </c>
      <c r="J53" s="117"/>
      <c r="K53" s="19"/>
      <c r="L53" s="218"/>
    </row>
    <row r="54" spans="1:59" ht="23.25" customHeight="1">
      <c r="A54" s="10"/>
      <c r="B54" s="1099" t="s">
        <v>319</v>
      </c>
      <c r="C54" s="1100"/>
      <c r="D54" s="1100"/>
      <c r="E54" s="1100"/>
      <c r="F54" s="1100"/>
      <c r="G54" s="1100"/>
      <c r="H54" s="1100"/>
      <c r="I54" s="1100"/>
      <c r="J54" s="15"/>
      <c r="K54" s="19"/>
      <c r="L54" s="218"/>
    </row>
    <row r="55" spans="1:59" ht="24.75" customHeight="1">
      <c r="A55" s="10"/>
      <c r="B55" s="1095" t="s">
        <v>320</v>
      </c>
      <c r="C55" s="1096"/>
      <c r="D55" s="1096"/>
      <c r="E55" s="1096"/>
      <c r="F55" s="1096"/>
      <c r="G55" s="1096"/>
      <c r="H55" s="1096"/>
      <c r="I55" s="1096"/>
      <c r="J55" s="15"/>
      <c r="K55" s="19"/>
      <c r="L55" s="13"/>
    </row>
    <row r="56" spans="1:59" ht="12.75" customHeight="1">
      <c r="A56" s="10"/>
      <c r="B56" s="1095" t="s">
        <v>411</v>
      </c>
      <c r="C56" s="1096"/>
      <c r="D56" s="1096"/>
      <c r="E56" s="1096"/>
      <c r="F56" s="1096"/>
      <c r="G56" s="1096"/>
      <c r="H56" s="1096"/>
      <c r="I56" s="1096"/>
      <c r="J56" s="15"/>
      <c r="K56" s="19"/>
      <c r="L56" s="13"/>
    </row>
    <row r="57" spans="1:59">
      <c r="A57" s="1022" t="s">
        <v>14</v>
      </c>
      <c r="B57" s="1023"/>
      <c r="C57" s="1023"/>
      <c r="D57" s="1023"/>
      <c r="E57" s="1023"/>
      <c r="F57" s="1023"/>
      <c r="G57" s="1023"/>
      <c r="H57" s="1023"/>
      <c r="I57" s="1023"/>
      <c r="J57" s="26"/>
      <c r="K57" s="19"/>
      <c r="L57" s="13"/>
    </row>
    <row r="58" spans="1:59" ht="24" customHeight="1">
      <c r="A58" s="24"/>
      <c r="B58" s="1020"/>
      <c r="C58" s="1021"/>
      <c r="D58" s="1021"/>
      <c r="E58" s="1021"/>
      <c r="F58" s="1021"/>
      <c r="G58" s="1021"/>
      <c r="H58" s="1021"/>
      <c r="I58" s="1021"/>
      <c r="J58" s="25"/>
      <c r="K58" s="19"/>
      <c r="L58" s="13"/>
    </row>
    <row r="59" spans="1:59">
      <c r="A59" s="13"/>
      <c r="B59" s="13"/>
      <c r="C59" s="13"/>
      <c r="D59" s="13"/>
      <c r="E59" s="14"/>
      <c r="F59" s="66"/>
      <c r="G59" s="66"/>
      <c r="H59" s="66"/>
      <c r="I59" s="66"/>
      <c r="J59" s="13"/>
      <c r="K59" s="50"/>
      <c r="L59" s="21"/>
    </row>
    <row r="60" spans="1:59">
      <c r="A60" s="13"/>
      <c r="G60" s="66"/>
      <c r="H60" s="66"/>
      <c r="I60" s="66"/>
      <c r="J60" s="13"/>
      <c r="K60" s="50"/>
      <c r="L60" s="21"/>
    </row>
    <row r="61" spans="1:59" ht="21.75" customHeight="1"/>
    <row r="63" spans="1:59" ht="12.75" customHeight="1" thickBot="1"/>
    <row r="64" spans="1:59" ht="12.75" customHeight="1">
      <c r="N64" s="895"/>
      <c r="O64" s="1111" t="s">
        <v>82</v>
      </c>
      <c r="P64" s="1111" t="s">
        <v>118</v>
      </c>
      <c r="Q64" s="1113"/>
      <c r="R64" s="1113" t="s">
        <v>294</v>
      </c>
      <c r="S64" s="1107" t="s">
        <v>139</v>
      </c>
      <c r="T64" s="1107" t="s">
        <v>91</v>
      </c>
      <c r="U64" s="1107" t="s">
        <v>170</v>
      </c>
      <c r="V64" s="1107" t="s">
        <v>13</v>
      </c>
      <c r="W64" s="1107" t="s">
        <v>89</v>
      </c>
      <c r="X64" s="1109" t="s">
        <v>171</v>
      </c>
      <c r="Y64" s="1107" t="s">
        <v>173</v>
      </c>
      <c r="Z64" s="1107" t="s">
        <v>12</v>
      </c>
      <c r="AA64" s="1107" t="s">
        <v>169</v>
      </c>
      <c r="AB64" s="1107" t="s">
        <v>138</v>
      </c>
      <c r="AC64" s="1107" t="s">
        <v>90</v>
      </c>
      <c r="AD64" s="1107" t="s">
        <v>88</v>
      </c>
      <c r="AE64" s="1107" t="s">
        <v>97</v>
      </c>
      <c r="AF64" s="1111"/>
      <c r="AG64" s="1111"/>
      <c r="AH64" s="1111"/>
      <c r="AI64" s="1111"/>
      <c r="AJ64" s="1118"/>
      <c r="AK64" s="1120" t="s">
        <v>100</v>
      </c>
      <c r="AL64" s="1113" t="s">
        <v>300</v>
      </c>
      <c r="AM64" s="1107" t="s">
        <v>94</v>
      </c>
      <c r="AN64" s="1107" t="s">
        <v>173</v>
      </c>
      <c r="AO64" s="1107" t="s">
        <v>95</v>
      </c>
      <c r="AP64" s="1107" t="s">
        <v>96</v>
      </c>
      <c r="AQ64" s="1107" t="s">
        <v>216</v>
      </c>
      <c r="AR64" s="1107" t="s">
        <v>54</v>
      </c>
      <c r="AS64" s="1107" t="s">
        <v>11</v>
      </c>
      <c r="AT64" s="1107" t="s">
        <v>92</v>
      </c>
      <c r="AU64" s="1107" t="s">
        <v>71</v>
      </c>
      <c r="AV64" s="1107" t="s">
        <v>93</v>
      </c>
      <c r="AW64" s="1107" t="s">
        <v>172</v>
      </c>
      <c r="AX64" s="1107" t="s">
        <v>97</v>
      </c>
      <c r="AY64" s="1111"/>
      <c r="AZ64" s="1111"/>
      <c r="BA64" s="1111"/>
      <c r="BB64" s="1111"/>
      <c r="BC64" s="1118"/>
      <c r="BD64" s="1120" t="s">
        <v>99</v>
      </c>
      <c r="BE64" s="1122" t="s">
        <v>73</v>
      </c>
      <c r="BF64" s="896" t="s">
        <v>77</v>
      </c>
      <c r="BG64" s="897" t="s">
        <v>78</v>
      </c>
    </row>
    <row r="65" spans="14:59">
      <c r="N65" s="898"/>
      <c r="O65" s="1112"/>
      <c r="P65" s="1112"/>
      <c r="Q65" s="1114"/>
      <c r="R65" s="1112"/>
      <c r="S65" s="1108"/>
      <c r="T65" s="1108"/>
      <c r="U65" s="1108"/>
      <c r="V65" s="1108"/>
      <c r="W65" s="1108"/>
      <c r="X65" s="1110"/>
      <c r="Y65" s="1108"/>
      <c r="Z65" s="1108"/>
      <c r="AA65" s="1108"/>
      <c r="AB65" s="1108"/>
      <c r="AC65" s="1108"/>
      <c r="AD65" s="1108"/>
      <c r="AE65" s="1108"/>
      <c r="AF65" s="1115"/>
      <c r="AG65" s="1115"/>
      <c r="AH65" s="1115"/>
      <c r="AI65" s="1115"/>
      <c r="AJ65" s="1119"/>
      <c r="AK65" s="1121"/>
      <c r="AL65" s="1115"/>
      <c r="AM65" s="1116"/>
      <c r="AN65" s="1116"/>
      <c r="AO65" s="1116"/>
      <c r="AP65" s="1108"/>
      <c r="AQ65" s="1108"/>
      <c r="AR65" s="1108"/>
      <c r="AS65" s="1108"/>
      <c r="AT65" s="1108"/>
      <c r="AU65" s="1108"/>
      <c r="AV65" s="1108"/>
      <c r="AW65" s="1124"/>
      <c r="AX65" s="1108"/>
      <c r="AY65" s="1115"/>
      <c r="AZ65" s="1115"/>
      <c r="BA65" s="1115"/>
      <c r="BB65" s="1115"/>
      <c r="BC65" s="1119"/>
      <c r="BD65" s="1121"/>
      <c r="BE65" s="1123"/>
      <c r="BF65" s="899"/>
      <c r="BG65" s="900"/>
    </row>
    <row r="66" spans="14:59">
      <c r="N66" s="898"/>
      <c r="O66" s="1112"/>
      <c r="P66" s="1112"/>
      <c r="Q66" s="1114"/>
      <c r="R66" s="1112"/>
      <c r="S66" s="1108"/>
      <c r="T66" s="1108"/>
      <c r="U66" s="1108"/>
      <c r="V66" s="1108"/>
      <c r="W66" s="1108"/>
      <c r="X66" s="1110"/>
      <c r="Y66" s="1108"/>
      <c r="Z66" s="1108"/>
      <c r="AA66" s="1108"/>
      <c r="AB66" s="1108"/>
      <c r="AC66" s="1108"/>
      <c r="AD66" s="1108"/>
      <c r="AE66" s="1108"/>
      <c r="AF66" s="1115"/>
      <c r="AG66" s="1115"/>
      <c r="AH66" s="1115"/>
      <c r="AI66" s="1115"/>
      <c r="AJ66" s="1119"/>
      <c r="AK66" s="1121"/>
      <c r="AL66" s="1115"/>
      <c r="AM66" s="1116"/>
      <c r="AN66" s="1116"/>
      <c r="AO66" s="1116"/>
      <c r="AP66" s="1117"/>
      <c r="AQ66" s="1117"/>
      <c r="AR66" s="1117"/>
      <c r="AS66" s="1117"/>
      <c r="AT66" s="1117"/>
      <c r="AU66" s="1117"/>
      <c r="AV66" s="1117"/>
      <c r="AW66" s="1125"/>
      <c r="AX66" s="1117"/>
      <c r="AY66" s="1115"/>
      <c r="AZ66" s="1115"/>
      <c r="BA66" s="1115"/>
      <c r="BB66" s="1115"/>
      <c r="BC66" s="1119"/>
      <c r="BD66" s="1121"/>
      <c r="BE66" s="1123"/>
      <c r="BF66" s="899"/>
      <c r="BG66" s="900"/>
    </row>
    <row r="67" spans="14:59">
      <c r="N67" s="901" t="s">
        <v>5</v>
      </c>
      <c r="O67" s="902">
        <f>F9</f>
        <v>0</v>
      </c>
      <c r="P67" s="903">
        <f>F10</f>
        <v>0</v>
      </c>
      <c r="Q67" s="902">
        <f>F11</f>
        <v>0</v>
      </c>
      <c r="R67" s="903">
        <f>F12</f>
        <v>0</v>
      </c>
      <c r="S67" s="902">
        <f>F13</f>
        <v>0</v>
      </c>
      <c r="T67" s="903">
        <f>F14</f>
        <v>0</v>
      </c>
      <c r="U67" s="902">
        <f>F15</f>
        <v>0</v>
      </c>
      <c r="V67" s="903">
        <f>F16</f>
        <v>0</v>
      </c>
      <c r="W67" s="902">
        <f>F17</f>
        <v>0</v>
      </c>
      <c r="X67" s="903">
        <f>F18</f>
        <v>0</v>
      </c>
      <c r="Y67" s="902">
        <f>F19</f>
        <v>0</v>
      </c>
      <c r="Z67" s="903">
        <f>F20</f>
        <v>0</v>
      </c>
      <c r="AA67" s="902">
        <f>F21</f>
        <v>0</v>
      </c>
      <c r="AB67" s="903">
        <f>F22</f>
        <v>0</v>
      </c>
      <c r="AC67" s="902">
        <f>F23</f>
        <v>0</v>
      </c>
      <c r="AD67" s="903">
        <f>F24</f>
        <v>0</v>
      </c>
      <c r="AE67" s="902">
        <f>F25</f>
        <v>0</v>
      </c>
      <c r="AF67" s="903">
        <f>F26</f>
        <v>0</v>
      </c>
      <c r="AG67" s="902">
        <f>F27</f>
        <v>0</v>
      </c>
      <c r="AH67" s="903">
        <f>F28</f>
        <v>0</v>
      </c>
      <c r="AI67" s="902">
        <f>F29</f>
        <v>0</v>
      </c>
      <c r="AJ67" s="903">
        <f>F30</f>
        <v>0</v>
      </c>
      <c r="AK67" s="902">
        <f>F31</f>
        <v>0</v>
      </c>
      <c r="AL67" s="903">
        <f>F32</f>
        <v>0</v>
      </c>
      <c r="AM67" s="902">
        <f>F33</f>
        <v>0</v>
      </c>
      <c r="AN67" s="903">
        <f>F34</f>
        <v>0</v>
      </c>
      <c r="AO67" s="902">
        <f>F35</f>
        <v>0</v>
      </c>
      <c r="AP67" s="903">
        <f>F36</f>
        <v>0</v>
      </c>
      <c r="AQ67" s="902">
        <f>F37</f>
        <v>0</v>
      </c>
      <c r="AR67" s="903">
        <f>F38</f>
        <v>0</v>
      </c>
      <c r="AS67" s="902">
        <f>F39</f>
        <v>0</v>
      </c>
      <c r="AT67" s="903">
        <f>F40</f>
        <v>0</v>
      </c>
      <c r="AU67" s="902">
        <f>F41</f>
        <v>0</v>
      </c>
      <c r="AV67" s="903">
        <f>F42</f>
        <v>0</v>
      </c>
      <c r="AW67" s="902">
        <f>F43</f>
        <v>0</v>
      </c>
      <c r="AX67" s="903">
        <f>F44</f>
        <v>0</v>
      </c>
      <c r="AY67" s="902">
        <f>F45</f>
        <v>0</v>
      </c>
      <c r="AZ67" s="903">
        <f>F46</f>
        <v>0</v>
      </c>
      <c r="BA67" s="902">
        <f>F47</f>
        <v>0</v>
      </c>
      <c r="BB67" s="903">
        <f>F48</f>
        <v>0</v>
      </c>
      <c r="BC67" s="902">
        <f>F49</f>
        <v>0</v>
      </c>
      <c r="BD67" s="903">
        <f>F50</f>
        <v>0</v>
      </c>
      <c r="BE67" s="902">
        <f>F51</f>
        <v>0</v>
      </c>
      <c r="BF67" s="903">
        <f>F52</f>
        <v>0</v>
      </c>
      <c r="BG67" s="904">
        <f>F53</f>
        <v>0</v>
      </c>
    </row>
    <row r="68" spans="14:59" ht="12.75" customHeight="1">
      <c r="N68" s="905" t="s">
        <v>410</v>
      </c>
      <c r="O68" s="902">
        <f>G$9</f>
        <v>0</v>
      </c>
      <c r="P68" s="903" t="str">
        <f>G$10</f>
        <v>N/A</v>
      </c>
      <c r="Q68" s="902">
        <f>G$11</f>
        <v>0</v>
      </c>
      <c r="R68" s="903">
        <f>G$12</f>
        <v>0</v>
      </c>
      <c r="S68" s="902">
        <f>G$13</f>
        <v>0</v>
      </c>
      <c r="T68" s="903">
        <f>G$14</f>
        <v>0</v>
      </c>
      <c r="U68" s="902">
        <f>G$15</f>
        <v>0</v>
      </c>
      <c r="V68" s="903">
        <f>G$16</f>
        <v>0</v>
      </c>
      <c r="W68" s="902">
        <f>G$17</f>
        <v>0</v>
      </c>
      <c r="X68" s="903">
        <f>G$18</f>
        <v>0</v>
      </c>
      <c r="Y68" s="902">
        <f>G$19</f>
        <v>0</v>
      </c>
      <c r="Z68" s="903">
        <f>G$20</f>
        <v>0</v>
      </c>
      <c r="AA68" s="902">
        <f>G$21</f>
        <v>0</v>
      </c>
      <c r="AB68" s="903">
        <f>G$22</f>
        <v>0</v>
      </c>
      <c r="AC68" s="902">
        <f>G$23</f>
        <v>0</v>
      </c>
      <c r="AD68" s="903">
        <f>G$24</f>
        <v>0</v>
      </c>
      <c r="AE68" s="902">
        <f>G$25</f>
        <v>0</v>
      </c>
      <c r="AF68" s="903">
        <f>G$26</f>
        <v>0</v>
      </c>
      <c r="AG68" s="902">
        <f>G$27</f>
        <v>0</v>
      </c>
      <c r="AH68" s="903">
        <f>G$28</f>
        <v>0</v>
      </c>
      <c r="AI68" s="902">
        <f>G$29</f>
        <v>0</v>
      </c>
      <c r="AJ68" s="903">
        <f>G$30</f>
        <v>0</v>
      </c>
      <c r="AK68" s="902">
        <f>G$31</f>
        <v>0</v>
      </c>
      <c r="AL68" s="903">
        <f>G$32</f>
        <v>0</v>
      </c>
      <c r="AM68" s="902">
        <f>G$33</f>
        <v>0</v>
      </c>
      <c r="AN68" s="903">
        <f>G$34</f>
        <v>0</v>
      </c>
      <c r="AO68" s="902">
        <f>G$35</f>
        <v>0</v>
      </c>
      <c r="AP68" s="903">
        <f>G$36</f>
        <v>0</v>
      </c>
      <c r="AQ68" s="902">
        <f>G$37</f>
        <v>0</v>
      </c>
      <c r="AR68" s="903">
        <f>G$38</f>
        <v>0</v>
      </c>
      <c r="AS68" s="902">
        <f>G$39</f>
        <v>0</v>
      </c>
      <c r="AT68" s="903">
        <f>G$40</f>
        <v>0</v>
      </c>
      <c r="AU68" s="902">
        <f>G$41</f>
        <v>0</v>
      </c>
      <c r="AV68" s="903">
        <f>G$42</f>
        <v>0</v>
      </c>
      <c r="AW68" s="902">
        <f>G$43</f>
        <v>0</v>
      </c>
      <c r="AX68" s="903">
        <f>G$44</f>
        <v>0</v>
      </c>
      <c r="AY68" s="902">
        <f>G$45</f>
        <v>0</v>
      </c>
      <c r="AZ68" s="903">
        <f>G$46</f>
        <v>0</v>
      </c>
      <c r="BA68" s="902">
        <f>G$47</f>
        <v>0</v>
      </c>
      <c r="BB68" s="903">
        <f>G$48</f>
        <v>0</v>
      </c>
      <c r="BC68" s="902">
        <f>G$49</f>
        <v>0</v>
      </c>
      <c r="BD68" s="903">
        <f>G$50</f>
        <v>0</v>
      </c>
      <c r="BE68" s="902">
        <f>G$51</f>
        <v>0</v>
      </c>
      <c r="BF68" s="903">
        <f>G$52</f>
        <v>0</v>
      </c>
      <c r="BG68" s="904"/>
    </row>
    <row r="69" spans="14:59" ht="12.75" customHeight="1">
      <c r="N69" s="901" t="s">
        <v>6</v>
      </c>
      <c r="O69" s="902">
        <f>H$9</f>
        <v>0</v>
      </c>
      <c r="P69" s="903">
        <f>H$10</f>
        <v>0</v>
      </c>
      <c r="Q69" s="902">
        <f>H$11</f>
        <v>0</v>
      </c>
      <c r="R69" s="903">
        <f>H$12</f>
        <v>0</v>
      </c>
      <c r="S69" s="902">
        <f>H$13</f>
        <v>0</v>
      </c>
      <c r="T69" s="903">
        <f>H$14</f>
        <v>0</v>
      </c>
      <c r="U69" s="902">
        <f>H$15</f>
        <v>0</v>
      </c>
      <c r="V69" s="903">
        <f>H$16</f>
        <v>0</v>
      </c>
      <c r="W69" s="902">
        <f>H$17</f>
        <v>0</v>
      </c>
      <c r="X69" s="903">
        <f>H$18</f>
        <v>0</v>
      </c>
      <c r="Y69" s="902">
        <f>H$19</f>
        <v>0</v>
      </c>
      <c r="Z69" s="903">
        <f>H$20</f>
        <v>0</v>
      </c>
      <c r="AA69" s="902">
        <f>H$21</f>
        <v>0</v>
      </c>
      <c r="AB69" s="903">
        <f>H$22</f>
        <v>0</v>
      </c>
      <c r="AC69" s="902">
        <f>H$23</f>
        <v>0</v>
      </c>
      <c r="AD69" s="903">
        <f>H$24</f>
        <v>0</v>
      </c>
      <c r="AE69" s="902">
        <f>H$25</f>
        <v>0</v>
      </c>
      <c r="AF69" s="903">
        <f>H$26</f>
        <v>0</v>
      </c>
      <c r="AG69" s="902">
        <f>H$27</f>
        <v>0</v>
      </c>
      <c r="AH69" s="903">
        <f>H$28</f>
        <v>0</v>
      </c>
      <c r="AI69" s="902">
        <f>H$29</f>
        <v>0</v>
      </c>
      <c r="AJ69" s="903">
        <f>H$30</f>
        <v>0</v>
      </c>
      <c r="AK69" s="902">
        <f>H$31</f>
        <v>0</v>
      </c>
      <c r="AL69" s="903">
        <f>H$32</f>
        <v>0</v>
      </c>
      <c r="AM69" s="902">
        <f>H$33</f>
        <v>0</v>
      </c>
      <c r="AN69" s="903">
        <f>H$34</f>
        <v>0</v>
      </c>
      <c r="AO69" s="902">
        <f>H$35</f>
        <v>0</v>
      </c>
      <c r="AP69" s="903">
        <f>H$36</f>
        <v>0</v>
      </c>
      <c r="AQ69" s="902">
        <f>H$37</f>
        <v>0</v>
      </c>
      <c r="AR69" s="903">
        <f>H$38</f>
        <v>0</v>
      </c>
      <c r="AS69" s="902">
        <f>H$39</f>
        <v>0</v>
      </c>
      <c r="AT69" s="903">
        <f>H$40</f>
        <v>0</v>
      </c>
      <c r="AU69" s="902">
        <f>H$41</f>
        <v>0</v>
      </c>
      <c r="AV69" s="903">
        <f>H$42</f>
        <v>0</v>
      </c>
      <c r="AW69" s="902">
        <f>H$43</f>
        <v>0</v>
      </c>
      <c r="AX69" s="903">
        <f>H$44</f>
        <v>0</v>
      </c>
      <c r="AY69" s="902">
        <f>H$45</f>
        <v>0</v>
      </c>
      <c r="AZ69" s="903">
        <f>H$46</f>
        <v>0</v>
      </c>
      <c r="BA69" s="902">
        <f>H$47</f>
        <v>0</v>
      </c>
      <c r="BB69" s="903">
        <f>H$48</f>
        <v>0</v>
      </c>
      <c r="BC69" s="902">
        <f>H$49</f>
        <v>0</v>
      </c>
      <c r="BD69" s="903">
        <f>H$50</f>
        <v>0</v>
      </c>
      <c r="BE69" s="902">
        <f>H$51</f>
        <v>0</v>
      </c>
      <c r="BF69" s="903">
        <f>H$52</f>
        <v>0</v>
      </c>
      <c r="BG69" s="904">
        <f>H$53</f>
        <v>0</v>
      </c>
    </row>
    <row r="70" spans="14:59" ht="12.75" customHeight="1" thickBot="1">
      <c r="N70" s="906" t="s">
        <v>6</v>
      </c>
      <c r="O70" s="907">
        <f>I$9</f>
        <v>0</v>
      </c>
      <c r="P70" s="908">
        <f>I$10</f>
        <v>0</v>
      </c>
      <c r="Q70" s="907">
        <f>I$11</f>
        <v>0</v>
      </c>
      <c r="R70" s="908">
        <f>I$12</f>
        <v>0</v>
      </c>
      <c r="S70" s="907">
        <f>I$13</f>
        <v>0</v>
      </c>
      <c r="T70" s="908">
        <f>I$14</f>
        <v>0</v>
      </c>
      <c r="U70" s="907">
        <f>I$15</f>
        <v>0</v>
      </c>
      <c r="V70" s="908">
        <f>I$16</f>
        <v>0</v>
      </c>
      <c r="W70" s="907">
        <f>I$17</f>
        <v>0</v>
      </c>
      <c r="X70" s="908">
        <f>I$18</f>
        <v>0</v>
      </c>
      <c r="Y70" s="907">
        <f>I$19</f>
        <v>0</v>
      </c>
      <c r="Z70" s="908">
        <f>I$20</f>
        <v>0</v>
      </c>
      <c r="AA70" s="907">
        <f>I$21</f>
        <v>0</v>
      </c>
      <c r="AB70" s="908">
        <f>I$22</f>
        <v>0</v>
      </c>
      <c r="AC70" s="907">
        <f>I$23</f>
        <v>0</v>
      </c>
      <c r="AD70" s="908">
        <f>I$24</f>
        <v>0</v>
      </c>
      <c r="AE70" s="907">
        <f>I$25</f>
        <v>0</v>
      </c>
      <c r="AF70" s="908">
        <f>I$26</f>
        <v>0</v>
      </c>
      <c r="AG70" s="907">
        <f>I$27</f>
        <v>0</v>
      </c>
      <c r="AH70" s="908">
        <f>I$28</f>
        <v>0</v>
      </c>
      <c r="AI70" s="907">
        <f>I$29</f>
        <v>0</v>
      </c>
      <c r="AJ70" s="908">
        <f>I$30</f>
        <v>0</v>
      </c>
      <c r="AK70" s="907">
        <f>I$31</f>
        <v>0</v>
      </c>
      <c r="AL70" s="908">
        <f>I$32</f>
        <v>0</v>
      </c>
      <c r="AM70" s="907">
        <f>I$33</f>
        <v>0</v>
      </c>
      <c r="AN70" s="908">
        <f>I$34</f>
        <v>0</v>
      </c>
      <c r="AO70" s="907">
        <f>I$35</f>
        <v>0</v>
      </c>
      <c r="AP70" s="908">
        <f>I$36</f>
        <v>0</v>
      </c>
      <c r="AQ70" s="907">
        <f>I$37</f>
        <v>0</v>
      </c>
      <c r="AR70" s="908">
        <f>I$38</f>
        <v>0</v>
      </c>
      <c r="AS70" s="907">
        <f>I$39</f>
        <v>0</v>
      </c>
      <c r="AT70" s="908">
        <f>I$40</f>
        <v>0</v>
      </c>
      <c r="AU70" s="907">
        <f>I$41</f>
        <v>0</v>
      </c>
      <c r="AV70" s="908">
        <f>I$42</f>
        <v>0</v>
      </c>
      <c r="AW70" s="907">
        <f>I$43</f>
        <v>0</v>
      </c>
      <c r="AX70" s="908">
        <f>I$44</f>
        <v>0</v>
      </c>
      <c r="AY70" s="907">
        <f>I$45</f>
        <v>0</v>
      </c>
      <c r="AZ70" s="908">
        <f>I$46</f>
        <v>0</v>
      </c>
      <c r="BA70" s="907">
        <f>I$47</f>
        <v>0</v>
      </c>
      <c r="BB70" s="908">
        <f>I$48</f>
        <v>0</v>
      </c>
      <c r="BC70" s="907">
        <f>I$49</f>
        <v>0</v>
      </c>
      <c r="BD70" s="908">
        <f>I$50</f>
        <v>0</v>
      </c>
      <c r="BE70" s="907">
        <f>I$51</f>
        <v>0</v>
      </c>
      <c r="BF70" s="908">
        <f>I$52</f>
        <v>0</v>
      </c>
      <c r="BG70" s="909">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1094"/>
      <c r="B98" s="1094"/>
      <c r="C98" s="1094"/>
      <c r="D98" s="1094"/>
      <c r="E98" s="1094"/>
      <c r="F98" s="1094"/>
      <c r="G98" s="1094"/>
    </row>
    <row r="99" spans="1:7">
      <c r="A99" s="21"/>
      <c r="B99" s="21"/>
      <c r="C99" s="21"/>
      <c r="D99" s="21"/>
      <c r="E99" s="21"/>
      <c r="F99" s="21"/>
      <c r="G99" s="21"/>
    </row>
    <row r="100" spans="1:7">
      <c r="A100" s="1094"/>
      <c r="B100" s="1094"/>
      <c r="C100" s="1094"/>
      <c r="D100" s="1094"/>
      <c r="E100" s="1094"/>
      <c r="F100" s="1094"/>
      <c r="G100" s="1094"/>
    </row>
    <row r="101" spans="1:7">
      <c r="A101" s="1094"/>
      <c r="B101" s="1094"/>
      <c r="C101" s="1094"/>
      <c r="D101" s="1094"/>
      <c r="E101" s="1094"/>
      <c r="F101" s="1094"/>
      <c r="G101" s="1094"/>
    </row>
    <row r="102" spans="1:7">
      <c r="A102" s="1094"/>
      <c r="B102" s="1094"/>
      <c r="C102" s="1094"/>
      <c r="D102" s="1094"/>
      <c r="E102" s="1094"/>
      <c r="F102" s="1094"/>
      <c r="G102" s="1094"/>
    </row>
    <row r="103" spans="1:7">
      <c r="A103" s="1094"/>
      <c r="B103" s="1094"/>
      <c r="C103" s="1094"/>
      <c r="D103" s="1094"/>
      <c r="E103" s="1094"/>
      <c r="F103" s="1094"/>
      <c r="G103" s="1094"/>
    </row>
    <row r="104" spans="1:7">
      <c r="A104" s="21"/>
      <c r="B104" s="21"/>
      <c r="C104" s="21"/>
      <c r="D104" s="21"/>
      <c r="E104" s="21"/>
      <c r="F104" s="21"/>
      <c r="G104" s="21"/>
    </row>
    <row r="105" spans="1:7">
      <c r="A105" s="1094"/>
      <c r="B105" s="1094"/>
      <c r="C105" s="1094"/>
      <c r="D105" s="1094"/>
      <c r="E105" s="1094"/>
      <c r="F105" s="1094"/>
      <c r="G105" s="1094"/>
    </row>
    <row r="106" spans="1:7">
      <c r="A106" s="21"/>
      <c r="B106" s="21"/>
      <c r="C106" s="21"/>
      <c r="D106" s="21"/>
      <c r="E106" s="21"/>
      <c r="F106" s="21"/>
      <c r="G106" s="21"/>
    </row>
  </sheetData>
  <mergeCells count="105">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 ref="AN64:AN66"/>
    <mergeCell ref="AO64:AO66"/>
    <mergeCell ref="AP64:AP66"/>
    <mergeCell ref="AQ64:AQ66"/>
    <mergeCell ref="AR64:AR66"/>
    <mergeCell ref="AI64:AI66"/>
    <mergeCell ref="AJ64:AJ66"/>
    <mergeCell ref="AK64:AK66"/>
    <mergeCell ref="AL64:AL66"/>
    <mergeCell ref="AM64:AM66"/>
    <mergeCell ref="AD64:AD66"/>
    <mergeCell ref="AE64:AE66"/>
    <mergeCell ref="AF64:AF66"/>
    <mergeCell ref="AG64:AG66"/>
    <mergeCell ref="AH64:AH66"/>
    <mergeCell ref="Y64:Y66"/>
    <mergeCell ref="Z64:Z66"/>
    <mergeCell ref="AA64:AA66"/>
    <mergeCell ref="AB64:AB66"/>
    <mergeCell ref="AC64:AC66"/>
    <mergeCell ref="T64:T66"/>
    <mergeCell ref="U64:U66"/>
    <mergeCell ref="V64:V66"/>
    <mergeCell ref="W64:W66"/>
    <mergeCell ref="X64:X66"/>
    <mergeCell ref="O64:O66"/>
    <mergeCell ref="P64:P66"/>
    <mergeCell ref="Q64:Q66"/>
    <mergeCell ref="R64:R66"/>
    <mergeCell ref="S64:S66"/>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s>
  <phoneticPr fontId="0" type="noConversion"/>
  <printOptions horizontalCentered="1" headings="1"/>
  <pageMargins left="0" right="0" top="0.75" bottom="0.5" header="0.25" footer="0.25"/>
  <pageSetup scale="76"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5"/>
  <sheetViews>
    <sheetView showGridLines="0" view="pageBreakPreview" topLeftCell="A58" zoomScale="130" zoomScaleNormal="100" zoomScaleSheetLayoutView="130" workbookViewId="0">
      <selection activeCell="B50" sqref="B50"/>
    </sheetView>
  </sheetViews>
  <sheetFormatPr defaultRowHeight="14.4"/>
  <cols>
    <col min="1" max="1" width="1.33203125" customWidth="1"/>
    <col min="2" max="2" width="62.33203125" customWidth="1"/>
    <col min="3" max="3" width="17.109375" customWidth="1"/>
    <col min="4" max="4" width="15.6640625" customWidth="1"/>
    <col min="5" max="5" width="1.33203125" customWidth="1"/>
    <col min="6" max="6" width="18.6640625" hidden="1" customWidth="1"/>
    <col min="7" max="7" width="1.5546875" customWidth="1"/>
    <col min="8" max="8" width="30.109375" customWidth="1"/>
    <col min="9" max="9" width="14.33203125" customWidth="1"/>
    <col min="10" max="10" width="55.6640625" customWidth="1"/>
    <col min="11" max="11" width="2" customWidth="1"/>
    <col min="12" max="12" width="29" customWidth="1"/>
    <col min="13" max="13" width="15.88671875" customWidth="1"/>
    <col min="15" max="15" width="12.44140625" bestFit="1" customWidth="1"/>
    <col min="16" max="16" width="13.88671875" bestFit="1" customWidth="1"/>
    <col min="17" max="17" width="35.6640625" bestFit="1" customWidth="1"/>
    <col min="18" max="18" width="23.44140625" bestFit="1" customWidth="1"/>
    <col min="19" max="19" width="29.33203125" bestFit="1" customWidth="1"/>
    <col min="20" max="20" width="34.88671875" bestFit="1" customWidth="1"/>
    <col min="21" max="21" width="31.88671875" bestFit="1" customWidth="1"/>
    <col min="22" max="22" width="29.33203125" bestFit="1" customWidth="1"/>
    <col min="23" max="23" width="32.88671875" bestFit="1" customWidth="1"/>
    <col min="24" max="24" width="35.6640625" bestFit="1" customWidth="1"/>
    <col min="25" max="25" width="18.5546875" bestFit="1" customWidth="1"/>
    <col min="26" max="26" width="18.6640625" bestFit="1" customWidth="1"/>
    <col min="27" max="27" width="26.6640625" bestFit="1" customWidth="1"/>
    <col min="28" max="28" width="33.88671875" bestFit="1" customWidth="1"/>
    <col min="29" max="29" width="36.5546875" bestFit="1" customWidth="1"/>
    <col min="30" max="30" width="76.88671875" bestFit="1" customWidth="1"/>
  </cols>
  <sheetData>
    <row r="1" spans="1:13" ht="6" customHeight="1"/>
    <row r="2" spans="1:13">
      <c r="B2" s="489" t="s">
        <v>190</v>
      </c>
      <c r="C2" s="335"/>
      <c r="D2" s="335"/>
      <c r="H2" s="554" t="s">
        <v>208</v>
      </c>
    </row>
    <row r="3" spans="1:13" ht="17.399999999999999">
      <c r="B3" s="490" t="s">
        <v>430</v>
      </c>
      <c r="C3" s="335"/>
      <c r="D3" s="335"/>
    </row>
    <row r="5" spans="1:13">
      <c r="A5" s="7"/>
      <c r="B5" s="28" t="s">
        <v>321</v>
      </c>
      <c r="C5" s="1092">
        <f>'1 - College Board Cost Data'!C3:E3</f>
        <v>0</v>
      </c>
      <c r="D5" s="1129"/>
      <c r="E5" s="1"/>
      <c r="F5" s="1"/>
      <c r="G5" s="1"/>
      <c r="H5" s="603"/>
      <c r="L5" s="742" t="s">
        <v>238</v>
      </c>
      <c r="M5" s="742" t="s">
        <v>238</v>
      </c>
    </row>
    <row r="6" spans="1:13">
      <c r="A6" s="7"/>
      <c r="B6" s="28"/>
      <c r="C6" s="356"/>
      <c r="D6" s="238"/>
      <c r="E6" s="1"/>
      <c r="F6" s="1"/>
      <c r="G6" s="1"/>
      <c r="I6" s="658"/>
      <c r="L6" s="743" t="s">
        <v>237</v>
      </c>
      <c r="M6" s="743" t="s">
        <v>240</v>
      </c>
    </row>
    <row r="7" spans="1:13" ht="15.6">
      <c r="A7" s="7"/>
      <c r="B7" s="740" t="s">
        <v>56</v>
      </c>
      <c r="C7" s="550"/>
      <c r="D7" s="131"/>
      <c r="E7" s="1"/>
      <c r="F7" s="1"/>
      <c r="G7" s="1"/>
      <c r="H7" s="738" t="s">
        <v>241</v>
      </c>
      <c r="I7" s="739"/>
      <c r="L7" s="744" t="s">
        <v>239</v>
      </c>
      <c r="M7" s="416"/>
    </row>
    <row r="8" spans="1:13">
      <c r="A8" s="7"/>
      <c r="B8" s="556"/>
      <c r="C8" s="557"/>
      <c r="D8" s="558"/>
      <c r="E8" s="26"/>
      <c r="F8" s="13"/>
      <c r="G8" s="15"/>
      <c r="H8" s="597"/>
      <c r="I8" s="357" t="s">
        <v>236</v>
      </c>
      <c r="J8" s="19"/>
      <c r="K8" s="19"/>
      <c r="L8" s="888" t="s">
        <v>57</v>
      </c>
      <c r="M8" s="889" t="s">
        <v>57</v>
      </c>
    </row>
    <row r="9" spans="1:13">
      <c r="A9" s="7"/>
      <c r="B9" s="559" t="s">
        <v>431</v>
      </c>
      <c r="C9" s="21"/>
      <c r="D9" s="587">
        <v>0</v>
      </c>
      <c r="E9" s="15"/>
      <c r="F9" s="13"/>
      <c r="G9" s="15"/>
      <c r="H9" s="598" t="s">
        <v>219</v>
      </c>
      <c r="I9" s="599">
        <v>0</v>
      </c>
      <c r="J9" s="19"/>
      <c r="K9" s="19"/>
      <c r="L9" s="661">
        <v>1984160</v>
      </c>
      <c r="M9" s="662">
        <v>4634</v>
      </c>
    </row>
    <row r="10" spans="1:13">
      <c r="A10" s="7"/>
      <c r="B10" s="842" t="s">
        <v>322</v>
      </c>
      <c r="C10" s="50"/>
      <c r="D10" s="552">
        <v>0</v>
      </c>
      <c r="E10" s="15"/>
      <c r="F10" s="13"/>
      <c r="G10" s="15"/>
      <c r="H10" s="659" t="s">
        <v>260</v>
      </c>
      <c r="I10" s="613">
        <v>0</v>
      </c>
      <c r="J10" s="542" t="s">
        <v>255</v>
      </c>
      <c r="K10" s="19"/>
      <c r="L10" s="665">
        <v>1202635</v>
      </c>
      <c r="M10" s="613">
        <v>3713</v>
      </c>
    </row>
    <row r="11" spans="1:13">
      <c r="A11" s="7"/>
      <c r="B11" s="842" t="s">
        <v>323</v>
      </c>
      <c r="C11" s="843"/>
      <c r="D11" s="552">
        <v>0</v>
      </c>
      <c r="E11" s="15"/>
      <c r="F11" s="13"/>
      <c r="G11" s="15"/>
      <c r="H11" s="659" t="s">
        <v>259</v>
      </c>
      <c r="I11" s="613">
        <v>0</v>
      </c>
      <c r="J11" s="542" t="s">
        <v>256</v>
      </c>
      <c r="K11" s="19"/>
      <c r="L11" s="665">
        <v>384400</v>
      </c>
      <c r="M11" s="613">
        <v>354</v>
      </c>
    </row>
    <row r="12" spans="1:13" ht="12.75" customHeight="1">
      <c r="A12" s="7"/>
      <c r="B12" s="1139" t="s">
        <v>378</v>
      </c>
      <c r="C12" s="1140"/>
      <c r="D12" s="552">
        <v>0</v>
      </c>
      <c r="E12" s="15"/>
      <c r="F12" s="13"/>
      <c r="G12" s="15"/>
      <c r="H12" s="659" t="s">
        <v>258</v>
      </c>
      <c r="I12" s="613">
        <v>0</v>
      </c>
      <c r="J12" s="542" t="s">
        <v>261</v>
      </c>
      <c r="K12" s="19"/>
      <c r="L12" s="665">
        <v>330000</v>
      </c>
      <c r="M12" s="613">
        <v>200</v>
      </c>
    </row>
    <row r="13" spans="1:13">
      <c r="A13" s="7"/>
      <c r="B13" s="842" t="s">
        <v>324</v>
      </c>
      <c r="C13" s="843"/>
      <c r="D13" s="552">
        <v>0</v>
      </c>
      <c r="E13" s="15"/>
      <c r="F13" s="13"/>
      <c r="G13" s="15"/>
      <c r="H13" s="660" t="s">
        <v>225</v>
      </c>
      <c r="I13" s="613">
        <v>0</v>
      </c>
      <c r="J13" s="542" t="s">
        <v>262</v>
      </c>
      <c r="K13" s="19"/>
      <c r="L13" s="665">
        <v>67125</v>
      </c>
      <c r="M13" s="613">
        <v>367</v>
      </c>
    </row>
    <row r="14" spans="1:13">
      <c r="A14" s="7"/>
      <c r="B14" s="560" t="s">
        <v>325</v>
      </c>
      <c r="C14" s="561"/>
      <c r="D14" s="553">
        <f>SUM(D10:D13)</f>
        <v>0</v>
      </c>
      <c r="E14" s="15"/>
      <c r="F14" s="13"/>
      <c r="G14" s="15"/>
      <c r="H14" s="601" t="s">
        <v>226</v>
      </c>
      <c r="I14" s="600">
        <f>SUM(I10:I13)</f>
        <v>0</v>
      </c>
      <c r="J14" s="542" t="s">
        <v>257</v>
      </c>
      <c r="K14" s="19"/>
      <c r="L14" s="666">
        <v>1984160</v>
      </c>
      <c r="M14" s="663">
        <f>SUM(M10:M13)</f>
        <v>4634</v>
      </c>
    </row>
    <row r="15" spans="1:13">
      <c r="A15" s="7"/>
      <c r="B15" s="562" t="s">
        <v>326</v>
      </c>
      <c r="C15" s="563"/>
      <c r="D15" s="564">
        <f>+D9-D14</f>
        <v>0</v>
      </c>
      <c r="E15" s="25"/>
      <c r="F15" s="13"/>
      <c r="G15" s="15"/>
      <c r="H15" s="601" t="s">
        <v>184</v>
      </c>
      <c r="I15" s="602">
        <f>+I9-I14</f>
        <v>0</v>
      </c>
      <c r="J15" s="19"/>
      <c r="K15" s="19"/>
      <c r="L15" s="667">
        <f>+L9-L14</f>
        <v>0</v>
      </c>
      <c r="M15" s="664">
        <f>+M9-M14</f>
        <v>0</v>
      </c>
    </row>
    <row r="16" spans="1:13">
      <c r="A16" s="7"/>
      <c r="B16" s="565" t="s">
        <v>327</v>
      </c>
      <c r="C16" s="551"/>
      <c r="D16" s="359"/>
      <c r="E16" s="1"/>
      <c r="F16" s="1"/>
      <c r="G16" s="1"/>
      <c r="J16" s="19"/>
      <c r="K16" s="19"/>
      <c r="L16" s="542"/>
    </row>
    <row r="17" spans="1:8" ht="39.75" customHeight="1">
      <c r="A17" s="7"/>
      <c r="B17" s="1137"/>
      <c r="C17" s="1138"/>
      <c r="D17" s="1138"/>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1126" t="s">
        <v>432</v>
      </c>
      <c r="C20" s="1127"/>
      <c r="D20" s="1128"/>
      <c r="E20" s="15"/>
      <c r="F20" s="314" t="s">
        <v>181</v>
      </c>
      <c r="G20" s="314"/>
      <c r="H20" s="1"/>
    </row>
    <row r="21" spans="1:8">
      <c r="A21" s="10"/>
      <c r="B21" s="212" t="s">
        <v>248</v>
      </c>
      <c r="C21" s="213"/>
      <c r="D21" s="214"/>
      <c r="E21" s="15"/>
      <c r="F21" s="1"/>
      <c r="G21" s="1"/>
      <c r="H21" s="1"/>
    </row>
    <row r="22" spans="1:8" ht="24.75" customHeight="1" thickBot="1">
      <c r="A22" s="10"/>
      <c r="B22" s="549" t="s">
        <v>117</v>
      </c>
      <c r="C22" s="42" t="s">
        <v>5</v>
      </c>
      <c r="D22" s="42" t="s">
        <v>55</v>
      </c>
      <c r="E22" s="315"/>
      <c r="F22" s="424" t="s">
        <v>215</v>
      </c>
      <c r="G22" s="568"/>
      <c r="H22" s="1"/>
    </row>
    <row r="23" spans="1:8">
      <c r="A23" s="10"/>
      <c r="B23" s="167" t="s">
        <v>328</v>
      </c>
      <c r="C23" s="142">
        <f>D10</f>
        <v>0</v>
      </c>
      <c r="D23" s="142">
        <f>D11</f>
        <v>0</v>
      </c>
      <c r="E23" s="15"/>
      <c r="F23" s="377">
        <f>+C23+D23</f>
        <v>0</v>
      </c>
      <c r="G23" s="566"/>
      <c r="H23" s="567" t="s">
        <v>58</v>
      </c>
    </row>
    <row r="24" spans="1:8">
      <c r="A24" s="10"/>
      <c r="B24" s="7" t="s">
        <v>113</v>
      </c>
      <c r="C24" s="184"/>
      <c r="D24" s="184"/>
      <c r="E24" s="15"/>
      <c r="H24" s="1"/>
    </row>
    <row r="25" spans="1:8">
      <c r="A25" s="10"/>
      <c r="B25" s="7" t="s">
        <v>114</v>
      </c>
      <c r="C25" s="188">
        <v>0</v>
      </c>
      <c r="D25" s="188">
        <v>0</v>
      </c>
      <c r="E25" s="15"/>
      <c r="F25" s="302" t="s">
        <v>165</v>
      </c>
      <c r="G25" s="302"/>
      <c r="H25" s="1"/>
    </row>
    <row r="26" spans="1:8">
      <c r="A26" s="10"/>
      <c r="B26" s="7" t="s">
        <v>115</v>
      </c>
      <c r="C26" s="188">
        <v>0</v>
      </c>
      <c r="D26" s="188">
        <v>0</v>
      </c>
      <c r="E26" s="15"/>
      <c r="F26" s="302" t="s">
        <v>165</v>
      </c>
      <c r="G26" s="302"/>
      <c r="H26" s="1"/>
    </row>
    <row r="27" spans="1:8">
      <c r="A27" s="10"/>
      <c r="B27" s="185" t="s">
        <v>329</v>
      </c>
      <c r="C27" s="188">
        <v>0</v>
      </c>
      <c r="D27" s="188">
        <v>0</v>
      </c>
      <c r="E27" s="15"/>
      <c r="F27" s="302" t="s">
        <v>165</v>
      </c>
      <c r="G27" s="302"/>
      <c r="H27" s="1"/>
    </row>
    <row r="28" spans="1:8" ht="15" thickBot="1">
      <c r="A28" s="10"/>
      <c r="B28" s="186" t="s">
        <v>328</v>
      </c>
      <c r="C28" s="187">
        <f>+C23-C25-C26-C27</f>
        <v>0</v>
      </c>
      <c r="D28" s="187">
        <f>+D23-D25-D26-D27</f>
        <v>0</v>
      </c>
      <c r="E28" s="15"/>
      <c r="H28" s="1"/>
    </row>
    <row r="29" spans="1:8" ht="15" thickBot="1">
      <c r="A29" s="10"/>
      <c r="B29" s="76" t="s">
        <v>433</v>
      </c>
      <c r="C29" s="64">
        <f>I10</f>
        <v>0</v>
      </c>
      <c r="D29" s="64">
        <f>I11</f>
        <v>0</v>
      </c>
      <c r="E29" s="15"/>
      <c r="F29" s="302" t="s">
        <v>144</v>
      </c>
      <c r="G29" s="302"/>
      <c r="H29" s="741" t="s">
        <v>254</v>
      </c>
    </row>
    <row r="30" spans="1:8" ht="6.75" customHeight="1">
      <c r="A30" s="10"/>
      <c r="B30" s="13"/>
      <c r="C30" s="34"/>
      <c r="D30" s="34"/>
      <c r="E30" s="15"/>
      <c r="H30" s="1"/>
    </row>
    <row r="31" spans="1:8" ht="15" thickBot="1">
      <c r="A31" s="10"/>
      <c r="B31" s="75" t="s">
        <v>330</v>
      </c>
      <c r="C31" s="65" t="e">
        <f>+C28/C29</f>
        <v>#DIV/0!</v>
      </c>
      <c r="D31" s="65"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130" t="s">
        <v>434</v>
      </c>
      <c r="C34" s="1130"/>
      <c r="D34" s="1130"/>
      <c r="E34" s="53"/>
      <c r="H34" s="555"/>
    </row>
    <row r="35" spans="1:8" ht="15.75" customHeight="1">
      <c r="H35" s="1"/>
    </row>
    <row r="36" spans="1:8" ht="18" customHeight="1">
      <c r="A36" s="1132" t="s">
        <v>3</v>
      </c>
      <c r="B36" s="1133"/>
      <c r="C36" s="1133"/>
      <c r="D36" s="1133"/>
      <c r="E36" s="46"/>
      <c r="H36" s="1"/>
    </row>
    <row r="37" spans="1:8" ht="12.75" customHeight="1">
      <c r="A37" s="1134" t="s">
        <v>74</v>
      </c>
      <c r="B37" s="1135"/>
      <c r="C37" s="1135"/>
      <c r="D37" s="1135"/>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1" t="s">
        <v>331</v>
      </c>
      <c r="C40" s="200"/>
      <c r="D40" s="200"/>
      <c r="E40" s="47"/>
      <c r="H40" s="1"/>
    </row>
    <row r="41" spans="1:8" ht="6.75" customHeight="1">
      <c r="A41" s="10"/>
      <c r="B41" s="13"/>
      <c r="C41" s="13"/>
      <c r="D41" s="13"/>
      <c r="E41" s="47"/>
      <c r="H41" s="1"/>
    </row>
    <row r="42" spans="1:8" ht="12.75" customHeight="1">
      <c r="A42" s="6"/>
      <c r="B42" s="198"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2" t="s">
        <v>18</v>
      </c>
      <c r="C45" s="199">
        <v>0</v>
      </c>
      <c r="D45" s="199">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6">
      <c r="A49" s="10"/>
      <c r="B49" s="995" t="s">
        <v>440</v>
      </c>
      <c r="C49" s="1136"/>
      <c r="D49" s="1136"/>
      <c r="E49" s="138"/>
      <c r="F49" s="123"/>
      <c r="G49" s="123"/>
      <c r="H49" s="523"/>
      <c r="I49" s="70"/>
      <c r="J49" s="13"/>
    </row>
    <row r="50" spans="1:10" ht="6" customHeight="1">
      <c r="A50" s="24"/>
      <c r="B50" s="139"/>
      <c r="C50" s="140"/>
      <c r="D50" s="140"/>
      <c r="E50" s="141"/>
      <c r="F50" s="70"/>
      <c r="G50" s="70"/>
      <c r="H50" s="523"/>
      <c r="I50" s="70"/>
      <c r="J50" s="13"/>
    </row>
    <row r="51" spans="1:10" ht="6.75" customHeight="1">
      <c r="A51" s="29"/>
      <c r="B51" s="71"/>
      <c r="C51" s="68"/>
      <c r="D51" s="68"/>
      <c r="E51" s="134"/>
      <c r="F51" s="69"/>
      <c r="G51" s="69"/>
      <c r="H51" s="13"/>
    </row>
    <row r="52" spans="1:10" ht="15.6">
      <c r="A52" s="10"/>
      <c r="B52" s="67"/>
      <c r="C52" s="8" t="s">
        <v>5</v>
      </c>
      <c r="D52" s="8" t="s">
        <v>6</v>
      </c>
      <c r="E52" s="135"/>
      <c r="F52" s="21"/>
      <c r="G52" s="21"/>
      <c r="H52" s="13"/>
    </row>
    <row r="53" spans="1:10" ht="15" thickBot="1">
      <c r="A53" s="10"/>
      <c r="B53" s="11" t="s">
        <v>85</v>
      </c>
      <c r="C53" s="12" t="s">
        <v>70</v>
      </c>
      <c r="D53" s="12" t="s">
        <v>8</v>
      </c>
      <c r="E53" s="135"/>
      <c r="F53" s="21"/>
      <c r="G53" s="21"/>
      <c r="H53" s="13"/>
    </row>
    <row r="54" spans="1:10">
      <c r="A54" s="10"/>
      <c r="B54" s="72" t="s">
        <v>82</v>
      </c>
      <c r="C54" s="73">
        <f>'3 - Under &amp; Grad Tuition MFees '!F9</f>
        <v>0</v>
      </c>
      <c r="D54" s="73">
        <f>'3 - Under &amp; Grad Tuition MFees '!I9</f>
        <v>0</v>
      </c>
      <c r="E54" s="136"/>
      <c r="F54" s="50"/>
      <c r="G54" s="50"/>
      <c r="H54" s="218" t="s">
        <v>142</v>
      </c>
    </row>
    <row r="55" spans="1:10">
      <c r="A55" s="10"/>
      <c r="B55" s="37" t="s">
        <v>112</v>
      </c>
      <c r="C55" s="18">
        <f>'3 - Under &amp; Grad Tuition MFees '!F10</f>
        <v>0</v>
      </c>
      <c r="D55" s="18">
        <f>'3 - Under &amp; Grad Tuition MFees '!I10</f>
        <v>0</v>
      </c>
      <c r="E55" s="136"/>
      <c r="F55" s="50"/>
      <c r="G55" s="50"/>
      <c r="H55" s="218" t="s">
        <v>142</v>
      </c>
    </row>
    <row r="56" spans="1:10">
      <c r="A56" s="10"/>
      <c r="B56" s="37" t="s">
        <v>101</v>
      </c>
      <c r="C56" s="18">
        <f>'3 - Under &amp; Grad Tuition MFees '!F31</f>
        <v>0</v>
      </c>
      <c r="D56" s="18">
        <f>'3 - Under &amp; Grad Tuition MFees '!I31</f>
        <v>0</v>
      </c>
      <c r="E56" s="136"/>
      <c r="F56" s="50"/>
      <c r="G56" s="50"/>
      <c r="H56" s="218" t="s">
        <v>142</v>
      </c>
    </row>
    <row r="57" spans="1:10">
      <c r="A57" s="10"/>
      <c r="B57" s="37" t="s">
        <v>102</v>
      </c>
      <c r="C57" s="18">
        <f>'3 - Under &amp; Grad Tuition MFees '!F50</f>
        <v>0</v>
      </c>
      <c r="D57" s="18">
        <f>'3 - Under &amp; Grad Tuition MFees '!I50</f>
        <v>0</v>
      </c>
      <c r="E57" s="136"/>
      <c r="F57" s="50"/>
      <c r="G57" s="50"/>
      <c r="H57" s="218" t="s">
        <v>142</v>
      </c>
    </row>
    <row r="58" spans="1:10">
      <c r="A58" s="10"/>
      <c r="B58" s="430" t="s">
        <v>305</v>
      </c>
      <c r="C58" s="431">
        <f>'3 - Under &amp; Grad Tuition MFees '!F51</f>
        <v>0</v>
      </c>
      <c r="D58" s="431">
        <f>'3 - Under &amp; Grad Tuition MFees '!I51</f>
        <v>0</v>
      </c>
      <c r="E58" s="477"/>
      <c r="F58" s="50" t="s">
        <v>213</v>
      </c>
      <c r="G58" s="50"/>
      <c r="H58" s="218" t="s">
        <v>142</v>
      </c>
    </row>
    <row r="59" spans="1:10">
      <c r="A59" s="10"/>
      <c r="B59" s="37" t="s">
        <v>80</v>
      </c>
      <c r="C59" s="429" t="e">
        <f>C31</f>
        <v>#DIV/0!</v>
      </c>
      <c r="D59" s="429" t="e">
        <f>' 4 - Acad Serv Fees Etc. '!D31</f>
        <v>#DIV/0!</v>
      </c>
      <c r="E59" s="15"/>
      <c r="F59" s="21"/>
      <c r="G59" s="21"/>
      <c r="H59" s="13" t="s">
        <v>143</v>
      </c>
    </row>
    <row r="60" spans="1:10">
      <c r="A60" s="10"/>
      <c r="B60" s="33" t="s">
        <v>79</v>
      </c>
      <c r="C60" s="74">
        <f>' 4 - Acad Serv Fees Etc. '!C45</f>
        <v>0</v>
      </c>
      <c r="D60" s="74">
        <f>D45</f>
        <v>0</v>
      </c>
      <c r="E60" s="15"/>
      <c r="F60" s="21"/>
      <c r="G60" s="21"/>
      <c r="H60" s="13" t="s">
        <v>81</v>
      </c>
    </row>
    <row r="61" spans="1:10">
      <c r="A61" s="10"/>
      <c r="B61" s="80" t="s">
        <v>306</v>
      </c>
      <c r="C61" s="81" t="e">
        <f>+C54+C58+C59+C60</f>
        <v>#DIV/0!</v>
      </c>
      <c r="D61" s="481" t="e">
        <f>+D54+D58+D59+D60</f>
        <v>#DIV/0!</v>
      </c>
      <c r="E61" s="478"/>
      <c r="F61" s="50" t="s">
        <v>214</v>
      </c>
      <c r="G61" s="50"/>
      <c r="H61" s="218" t="s">
        <v>209</v>
      </c>
    </row>
    <row r="62" spans="1:10">
      <c r="A62" s="10"/>
      <c r="B62" s="80" t="s">
        <v>332</v>
      </c>
      <c r="C62" s="81" t="e">
        <f>+C55+C58+C59+C60</f>
        <v>#DIV/0!</v>
      </c>
      <c r="D62" s="458" t="e">
        <f>+D55+D58+D59+D60</f>
        <v>#DIV/0!</v>
      </c>
      <c r="E62" s="137"/>
      <c r="F62" s="21"/>
      <c r="G62" s="21"/>
      <c r="H62" s="218" t="s">
        <v>209</v>
      </c>
      <c r="I62" s="835" t="s">
        <v>279</v>
      </c>
      <c r="J62" s="840" t="s">
        <v>184</v>
      </c>
    </row>
    <row r="63" spans="1:10">
      <c r="A63" s="10"/>
      <c r="B63" s="35" t="s">
        <v>333</v>
      </c>
      <c r="C63" s="829">
        <f>'11 - Dorm Room and Board '!D12</f>
        <v>0</v>
      </c>
      <c r="D63" s="829">
        <f>'11 - Dorm Room and Board '!D12</f>
        <v>0</v>
      </c>
      <c r="E63" s="15"/>
      <c r="F63" s="183" t="s">
        <v>145</v>
      </c>
      <c r="G63" s="50"/>
      <c r="H63" s="13" t="s">
        <v>277</v>
      </c>
      <c r="I63" s="836">
        <f>'11 - Dorm Room and Board '!D12</f>
        <v>0</v>
      </c>
      <c r="J63" s="837">
        <f>+C63-I63</f>
        <v>0</v>
      </c>
    </row>
    <row r="64" spans="1:10">
      <c r="A64" s="10"/>
      <c r="B64" s="37" t="s">
        <v>164</v>
      </c>
      <c r="C64" s="18">
        <f>'11 - Dorm Room and Board '!D17</f>
        <v>0</v>
      </c>
      <c r="D64" s="18">
        <f>'11 - Dorm Room and Board '!D17</f>
        <v>0</v>
      </c>
      <c r="E64" s="15"/>
      <c r="F64" s="183" t="s">
        <v>145</v>
      </c>
      <c r="G64" s="50"/>
      <c r="H64" s="13" t="s">
        <v>277</v>
      </c>
      <c r="I64" s="838">
        <f>'11 - Dorm Room and Board '!D17</f>
        <v>0</v>
      </c>
      <c r="J64" s="839">
        <f>+C64-I64</f>
        <v>0</v>
      </c>
    </row>
    <row r="65" spans="1:30">
      <c r="A65" s="10"/>
      <c r="B65" s="432" t="s">
        <v>308</v>
      </c>
      <c r="C65" s="483">
        <f>+C63+C64</f>
        <v>0</v>
      </c>
      <c r="D65" s="483">
        <f>+D63+D64</f>
        <v>0</v>
      </c>
      <c r="E65" s="479" t="e">
        <f>+D65/C65</f>
        <v>#DIV/0!</v>
      </c>
      <c r="F65" s="183" t="s">
        <v>145</v>
      </c>
      <c r="G65" s="50"/>
      <c r="H65" s="218" t="s">
        <v>209</v>
      </c>
      <c r="I65" s="841">
        <f>'11 - Dorm Room and Board '!D23</f>
        <v>0</v>
      </c>
      <c r="J65" s="839">
        <f>+C65-I65</f>
        <v>0</v>
      </c>
    </row>
    <row r="66" spans="1:30">
      <c r="A66" s="10"/>
      <c r="B66" s="80" t="s">
        <v>334</v>
      </c>
      <c r="C66" s="480" t="e">
        <f>+C61+C63+C64</f>
        <v>#DIV/0!</v>
      </c>
      <c r="D66" s="482" t="e">
        <f>+D61+D63+D64</f>
        <v>#DIV/0!</v>
      </c>
      <c r="E66" s="137"/>
      <c r="F66" s="183" t="s">
        <v>145</v>
      </c>
      <c r="G66" s="50"/>
      <c r="H66" s="218" t="s">
        <v>209</v>
      </c>
      <c r="I66" s="19"/>
      <c r="J66" s="19"/>
    </row>
    <row r="67" spans="1:30">
      <c r="A67" s="10"/>
      <c r="B67" s="80" t="s">
        <v>310</v>
      </c>
      <c r="C67" s="82" t="e">
        <f>+C62+C63+C64</f>
        <v>#DIV/0!</v>
      </c>
      <c r="D67" s="482" t="e">
        <f>+D62+D63+D64</f>
        <v>#DIV/0!</v>
      </c>
      <c r="E67" s="137"/>
      <c r="F67" s="183" t="s">
        <v>145</v>
      </c>
      <c r="G67" s="50"/>
      <c r="H67" s="218" t="s">
        <v>209</v>
      </c>
    </row>
    <row r="68" spans="1:30" ht="5.25" customHeight="1">
      <c r="A68" s="24"/>
      <c r="B68" s="22"/>
      <c r="C68" s="22"/>
      <c r="D68" s="22"/>
      <c r="E68" s="25"/>
      <c r="F68" s="13"/>
      <c r="G68" s="218"/>
      <c r="H68" s="13"/>
    </row>
    <row r="69" spans="1:30" ht="4.5" customHeight="1">
      <c r="A69" s="13"/>
      <c r="B69" s="13"/>
      <c r="C69" s="13"/>
      <c r="D69" s="14"/>
      <c r="E69" s="13"/>
      <c r="F69" s="14"/>
      <c r="G69" s="14"/>
      <c r="H69" s="13"/>
      <c r="I69" s="13"/>
      <c r="J69" s="13"/>
    </row>
    <row r="70" spans="1:30" ht="41.25" customHeight="1">
      <c r="A70" s="13"/>
      <c r="B70" s="1131" t="s">
        <v>335</v>
      </c>
      <c r="C70" s="1000"/>
      <c r="D70" s="1000"/>
      <c r="E70" s="79"/>
      <c r="F70" s="49"/>
      <c r="G70" s="49"/>
      <c r="H70" s="528"/>
      <c r="I70" s="49"/>
      <c r="J70" s="13"/>
    </row>
    <row r="71" spans="1:30">
      <c r="A71" s="13"/>
      <c r="B71" s="13"/>
      <c r="C71" s="13"/>
      <c r="D71" s="14"/>
      <c r="E71" s="13"/>
      <c r="F71" s="14"/>
      <c r="G71" s="14"/>
      <c r="H71" s="13"/>
      <c r="I71" s="13"/>
      <c r="J71" s="13"/>
    </row>
    <row r="72" spans="1:30">
      <c r="A72" s="1"/>
      <c r="B72" s="1"/>
      <c r="C72" s="1"/>
      <c r="D72" s="1"/>
      <c r="E72" s="1"/>
      <c r="F72" s="1"/>
      <c r="G72" s="1"/>
      <c r="H72" s="1"/>
      <c r="I72" s="1"/>
      <c r="J72" s="1"/>
    </row>
    <row r="73" spans="1:30" ht="15.6">
      <c r="E73" s="2"/>
      <c r="F73" s="2"/>
      <c r="G73" s="2"/>
      <c r="H73" s="2"/>
      <c r="I73" s="2"/>
      <c r="J73" s="2"/>
    </row>
    <row r="74" spans="1:30" ht="15.6">
      <c r="E74" s="2"/>
      <c r="F74" s="2"/>
      <c r="G74" s="2"/>
      <c r="H74" s="2"/>
      <c r="I74" s="2"/>
      <c r="J74" s="2"/>
    </row>
    <row r="75" spans="1:30" ht="6.75" customHeight="1" thickBot="1">
      <c r="E75" s="1"/>
      <c r="F75" s="1"/>
      <c r="G75" s="1"/>
      <c r="H75" s="1"/>
      <c r="I75" s="1"/>
      <c r="J75" s="1"/>
    </row>
    <row r="76" spans="1:30">
      <c r="D76" s="21"/>
      <c r="E76" s="13"/>
      <c r="F76" s="13"/>
      <c r="G76" s="13"/>
      <c r="H76" s="13"/>
      <c r="I76" s="13"/>
      <c r="J76" s="13"/>
      <c r="O76" s="944" t="s">
        <v>85</v>
      </c>
      <c r="P76" s="945" t="s">
        <v>82</v>
      </c>
      <c r="Q76" s="945" t="s">
        <v>112</v>
      </c>
      <c r="R76" s="945" t="s">
        <v>101</v>
      </c>
      <c r="S76" s="945" t="s">
        <v>102</v>
      </c>
      <c r="T76" s="946" t="s">
        <v>305</v>
      </c>
      <c r="U76" s="945" t="s">
        <v>80</v>
      </c>
      <c r="V76" s="945" t="s">
        <v>79</v>
      </c>
      <c r="W76" s="947" t="s">
        <v>306</v>
      </c>
      <c r="X76" s="947" t="s">
        <v>332</v>
      </c>
      <c r="Y76" s="945" t="s">
        <v>333</v>
      </c>
      <c r="Z76" s="945" t="s">
        <v>164</v>
      </c>
      <c r="AA76" s="946" t="s">
        <v>308</v>
      </c>
      <c r="AB76" s="947" t="s">
        <v>334</v>
      </c>
      <c r="AC76" s="947" t="s">
        <v>310</v>
      </c>
      <c r="AD76" s="948" t="str">
        <f>B9</f>
        <v>I Amount of Academic Service Fees per FY2023 SRA3 - From Schedule C-1A - Cell D39</v>
      </c>
    </row>
    <row r="77" spans="1:30">
      <c r="D77" s="21"/>
      <c r="E77" s="13"/>
      <c r="F77" s="13"/>
      <c r="G77" s="13"/>
      <c r="H77" s="13"/>
      <c r="I77" s="13"/>
      <c r="J77" s="13"/>
      <c r="O77" s="893" t="s">
        <v>70</v>
      </c>
      <c r="P77" s="940">
        <f>C54</f>
        <v>0</v>
      </c>
      <c r="Q77" s="940">
        <f>C55</f>
        <v>0</v>
      </c>
      <c r="R77" s="940">
        <f>C56</f>
        <v>0</v>
      </c>
      <c r="S77" s="940">
        <f>C57</f>
        <v>0</v>
      </c>
      <c r="T77" s="940">
        <f>C58</f>
        <v>0</v>
      </c>
      <c r="U77" s="940" t="e">
        <f>C59</f>
        <v>#DIV/0!</v>
      </c>
      <c r="V77" s="940">
        <f>C60</f>
        <v>0</v>
      </c>
      <c r="W77" s="941" t="e">
        <f>C61</f>
        <v>#DIV/0!</v>
      </c>
      <c r="X77" s="941" t="e">
        <f>C62</f>
        <v>#DIV/0!</v>
      </c>
      <c r="Y77" s="940">
        <f>C63</f>
        <v>0</v>
      </c>
      <c r="Z77" s="940">
        <f>C64</f>
        <v>0</v>
      </c>
      <c r="AA77" s="942">
        <f>C65</f>
        <v>0</v>
      </c>
      <c r="AB77" s="943" t="e">
        <f>C66</f>
        <v>#DIV/0!</v>
      </c>
      <c r="AC77" s="943" t="e">
        <f>C67</f>
        <v>#DIV/0!</v>
      </c>
      <c r="AD77" s="949">
        <f>D9</f>
        <v>0</v>
      </c>
    </row>
    <row r="78" spans="1:30" ht="15" thickBot="1">
      <c r="D78" s="21"/>
      <c r="E78" s="13"/>
      <c r="F78" s="13"/>
      <c r="G78" s="13"/>
      <c r="H78" s="13"/>
      <c r="I78" s="13"/>
      <c r="J78" s="13"/>
      <c r="O78" s="950" t="s">
        <v>8</v>
      </c>
      <c r="P78" s="951">
        <f>D54</f>
        <v>0</v>
      </c>
      <c r="Q78" s="951">
        <f>D55</f>
        <v>0</v>
      </c>
      <c r="R78" s="951">
        <f>D56</f>
        <v>0</v>
      </c>
      <c r="S78" s="951">
        <f>D57</f>
        <v>0</v>
      </c>
      <c r="T78" s="951">
        <f>D58</f>
        <v>0</v>
      </c>
      <c r="U78" s="951" t="e">
        <f>D59</f>
        <v>#DIV/0!</v>
      </c>
      <c r="V78" s="951">
        <f>D60</f>
        <v>0</v>
      </c>
      <c r="W78" s="952" t="e">
        <f>D61</f>
        <v>#DIV/0!</v>
      </c>
      <c r="X78" s="952" t="e">
        <f>D62</f>
        <v>#DIV/0!</v>
      </c>
      <c r="Y78" s="951">
        <f>D63</f>
        <v>0</v>
      </c>
      <c r="Z78" s="951">
        <f>D64</f>
        <v>0</v>
      </c>
      <c r="AA78" s="953">
        <f>D65</f>
        <v>0</v>
      </c>
      <c r="AB78" s="954" t="e">
        <f>D66</f>
        <v>#DIV/0!</v>
      </c>
      <c r="AC78" s="954" t="e">
        <f>D67</f>
        <v>#DIV/0!</v>
      </c>
      <c r="AD78" s="955"/>
    </row>
    <row r="79" spans="1:30" ht="6.75" customHeight="1">
      <c r="D79" s="21"/>
      <c r="E79" s="13"/>
      <c r="F79" s="13"/>
      <c r="G79" s="13"/>
      <c r="H79" s="13"/>
      <c r="I79" s="13"/>
      <c r="J79" s="13"/>
    </row>
    <row r="80" spans="1:3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0"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view="pageBreakPreview" topLeftCell="A91" zoomScale="130" zoomScaleNormal="85" zoomScaleSheetLayoutView="130" workbookViewId="0">
      <selection activeCell="B85" sqref="B85:H85"/>
    </sheetView>
  </sheetViews>
  <sheetFormatPr defaultRowHeight="14.4"/>
  <cols>
    <col min="1" max="1" width="1.5546875" customWidth="1"/>
    <col min="2" max="2" width="14.5546875" customWidth="1"/>
    <col min="3" max="3" width="13.109375" customWidth="1"/>
    <col min="4" max="4" width="15.88671875" customWidth="1"/>
    <col min="5" max="5" width="13.6640625" customWidth="1"/>
    <col min="6" max="6" width="14.6640625" customWidth="1"/>
    <col min="7" max="7" width="13.6640625" customWidth="1"/>
    <col min="8" max="8" width="14.5546875" customWidth="1"/>
    <col min="9" max="9" width="1.109375" customWidth="1"/>
    <col min="10" max="10" width="11.88671875" customWidth="1"/>
    <col min="11" max="11" width="58.33203125" customWidth="1"/>
    <col min="15" max="27" width="11.6640625" customWidth="1"/>
    <col min="28" max="28" width="15.33203125" customWidth="1"/>
    <col min="29" max="29" width="18.6640625" customWidth="1"/>
  </cols>
  <sheetData>
    <row r="1" spans="1:11" ht="32.25" customHeight="1">
      <c r="A1" s="1089" t="s">
        <v>435</v>
      </c>
      <c r="B1" s="1089"/>
      <c r="C1" s="1089"/>
      <c r="D1" s="1089"/>
      <c r="E1" s="1089"/>
      <c r="F1" s="1089"/>
      <c r="G1" s="1089"/>
      <c r="H1" s="1089"/>
      <c r="I1" s="1089"/>
      <c r="K1" s="541"/>
    </row>
    <row r="2" spans="1:11" ht="6" customHeight="1"/>
    <row r="3" spans="1:11">
      <c r="A3" s="1015" t="s">
        <v>0</v>
      </c>
      <c r="B3" s="1015"/>
      <c r="C3" s="1016">
        <f>'1 - College Board Cost Data'!C3:E3</f>
        <v>0</v>
      </c>
      <c r="D3" s="1016"/>
      <c r="F3" s="41" t="s">
        <v>1</v>
      </c>
      <c r="G3" s="1016"/>
      <c r="H3" s="1016"/>
      <c r="I3" s="1"/>
    </row>
    <row r="4" spans="1:11" ht="1.5" customHeight="1">
      <c r="A4" s="1"/>
      <c r="B4" s="1"/>
      <c r="C4" s="1"/>
      <c r="D4" s="1"/>
      <c r="E4" s="1"/>
      <c r="F4" s="1"/>
      <c r="G4" s="1"/>
      <c r="H4" s="1"/>
      <c r="I4" s="1"/>
    </row>
    <row r="5" spans="1:11" ht="41.25" customHeight="1">
      <c r="A5" s="1050" t="s">
        <v>336</v>
      </c>
      <c r="B5" s="1051"/>
      <c r="C5" s="1051"/>
      <c r="D5" s="1051"/>
      <c r="E5" s="1051"/>
      <c r="F5" s="1051"/>
      <c r="G5" s="1051"/>
      <c r="H5" s="1051"/>
      <c r="I5" s="1052"/>
    </row>
    <row r="6" spans="1:11" ht="39" customHeight="1">
      <c r="A6" s="1043" t="s">
        <v>337</v>
      </c>
      <c r="B6" s="1044"/>
      <c r="C6" s="1044"/>
      <c r="D6" s="1044"/>
      <c r="E6" s="1044"/>
      <c r="F6" s="1044"/>
      <c r="G6" s="1044"/>
      <c r="H6" s="1044"/>
      <c r="I6" s="1045"/>
      <c r="K6" s="1156" t="s">
        <v>338</v>
      </c>
    </row>
    <row r="7" spans="1:11">
      <c r="A7" s="818"/>
      <c r="B7" s="1141" t="s">
        <v>42</v>
      </c>
      <c r="C7" s="1141"/>
      <c r="D7" s="1142"/>
      <c r="E7" s="819"/>
      <c r="F7" s="819"/>
      <c r="G7" s="819"/>
      <c r="H7" s="819"/>
      <c r="I7" s="820"/>
      <c r="K7" s="1157"/>
    </row>
    <row r="8" spans="1:11">
      <c r="A8" s="211" t="s">
        <v>4</v>
      </c>
      <c r="B8" s="40"/>
      <c r="C8" s="40"/>
      <c r="D8" s="40"/>
      <c r="E8" s="306" t="s">
        <v>5</v>
      </c>
      <c r="F8" s="306" t="s">
        <v>5</v>
      </c>
      <c r="G8" s="306" t="s">
        <v>6</v>
      </c>
      <c r="H8" s="307" t="s">
        <v>6</v>
      </c>
      <c r="I8" s="9"/>
      <c r="K8" s="1158"/>
    </row>
    <row r="9" spans="1:11" ht="15" thickBot="1">
      <c r="A9" s="115"/>
      <c r="B9" s="11" t="s">
        <v>76</v>
      </c>
      <c r="C9" s="11"/>
      <c r="D9" s="11"/>
      <c r="E9" s="221" t="s">
        <v>70</v>
      </c>
      <c r="F9" s="221" t="s">
        <v>70</v>
      </c>
      <c r="G9" s="221" t="s">
        <v>8</v>
      </c>
      <c r="H9" s="89" t="s">
        <v>8</v>
      </c>
      <c r="I9" s="9"/>
    </row>
    <row r="10" spans="1:11">
      <c r="A10" s="10"/>
      <c r="B10" s="1046" t="s">
        <v>9</v>
      </c>
      <c r="C10" s="1047"/>
      <c r="D10" s="1047"/>
      <c r="E10" s="222"/>
      <c r="F10" s="222"/>
      <c r="G10" s="222"/>
      <c r="H10" s="220"/>
      <c r="I10" s="9"/>
    </row>
    <row r="11" spans="1:11">
      <c r="A11" s="10"/>
      <c r="B11" s="986" t="s">
        <v>20</v>
      </c>
      <c r="C11" s="986"/>
      <c r="D11" s="986"/>
      <c r="E11" s="223"/>
      <c r="F11" s="223"/>
      <c r="G11" s="223"/>
      <c r="H11" s="180"/>
      <c r="I11" s="9"/>
    </row>
    <row r="12" spans="1:11">
      <c r="A12" s="10"/>
      <c r="B12" s="986" t="s">
        <v>119</v>
      </c>
      <c r="C12" s="986"/>
      <c r="D12" s="986"/>
      <c r="E12" s="223"/>
      <c r="F12" s="223"/>
      <c r="G12" s="223"/>
      <c r="H12" s="180"/>
      <c r="I12" s="9"/>
    </row>
    <row r="13" spans="1:11" ht="6" customHeight="1">
      <c r="A13" s="10"/>
      <c r="B13" s="1010"/>
      <c r="C13" s="1006"/>
      <c r="D13" s="1006"/>
      <c r="E13" s="224"/>
      <c r="F13" s="224"/>
      <c r="G13" s="224"/>
      <c r="H13" s="180"/>
      <c r="I13" s="9"/>
    </row>
    <row r="14" spans="1:11">
      <c r="A14" s="10"/>
      <c r="B14" s="1010" t="s">
        <v>294</v>
      </c>
      <c r="C14" s="986"/>
      <c r="D14" s="986"/>
      <c r="E14" s="223"/>
      <c r="F14" s="223"/>
      <c r="G14" s="223"/>
      <c r="H14" s="93"/>
      <c r="I14" s="15"/>
    </row>
    <row r="15" spans="1:11" ht="12" customHeight="1">
      <c r="A15" s="10"/>
      <c r="B15" s="991" t="s">
        <v>139</v>
      </c>
      <c r="C15" s="991"/>
      <c r="D15" s="991"/>
      <c r="E15" s="223"/>
      <c r="F15" s="223"/>
      <c r="G15" s="223"/>
      <c r="H15" s="96"/>
      <c r="I15" s="15"/>
    </row>
    <row r="16" spans="1:11" ht="12" customHeight="1">
      <c r="A16" s="10"/>
      <c r="B16" s="991" t="s">
        <v>91</v>
      </c>
      <c r="C16" s="991"/>
      <c r="D16" s="991"/>
      <c r="E16" s="225"/>
      <c r="F16" s="225"/>
      <c r="G16" s="225"/>
      <c r="H16" s="96"/>
      <c r="I16" s="15"/>
    </row>
    <row r="17" spans="1:11" ht="12" customHeight="1">
      <c r="A17" s="10"/>
      <c r="B17" s="991" t="s">
        <v>170</v>
      </c>
      <c r="C17" s="991"/>
      <c r="D17" s="991"/>
      <c r="E17" s="225"/>
      <c r="F17" s="225"/>
      <c r="G17" s="225"/>
      <c r="H17" s="96"/>
      <c r="I17" s="15"/>
    </row>
    <row r="18" spans="1:11" ht="12" customHeight="1">
      <c r="A18" s="10"/>
      <c r="B18" s="991" t="s">
        <v>13</v>
      </c>
      <c r="C18" s="991"/>
      <c r="D18" s="991"/>
      <c r="E18" s="225"/>
      <c r="F18" s="225"/>
      <c r="G18" s="225"/>
      <c r="H18" s="96"/>
      <c r="I18" s="15"/>
    </row>
    <row r="19" spans="1:11" ht="12" customHeight="1">
      <c r="A19" s="10"/>
      <c r="B19" s="991" t="s">
        <v>89</v>
      </c>
      <c r="C19" s="991"/>
      <c r="D19" s="991"/>
      <c r="E19" s="225"/>
      <c r="F19" s="225"/>
      <c r="G19" s="225"/>
      <c r="H19" s="96"/>
      <c r="I19" s="15"/>
    </row>
    <row r="20" spans="1:11" ht="12" customHeight="1">
      <c r="A20" s="10"/>
      <c r="B20" s="1011" t="s">
        <v>171</v>
      </c>
      <c r="C20" s="1011"/>
      <c r="D20" s="1011"/>
      <c r="E20" s="225"/>
      <c r="F20" s="225"/>
      <c r="G20" s="225"/>
      <c r="H20" s="96"/>
      <c r="I20" s="15"/>
    </row>
    <row r="21" spans="1:11" ht="12" customHeight="1">
      <c r="A21" s="10"/>
      <c r="B21" s="991" t="s">
        <v>173</v>
      </c>
      <c r="C21" s="991"/>
      <c r="D21" s="991"/>
      <c r="E21" s="225"/>
      <c r="F21" s="225"/>
      <c r="G21" s="225"/>
      <c r="H21" s="96"/>
      <c r="I21" s="15"/>
    </row>
    <row r="22" spans="1:11" ht="12" customHeight="1">
      <c r="A22" s="10"/>
      <c r="B22" s="991" t="s">
        <v>12</v>
      </c>
      <c r="C22" s="991"/>
      <c r="D22" s="991"/>
      <c r="E22" s="225"/>
      <c r="F22" s="225"/>
      <c r="G22" s="225"/>
      <c r="H22" s="96"/>
      <c r="I22" s="15"/>
    </row>
    <row r="23" spans="1:11" ht="12" customHeight="1">
      <c r="A23" s="10"/>
      <c r="B23" s="991" t="s">
        <v>169</v>
      </c>
      <c r="C23" s="991"/>
      <c r="D23" s="991"/>
      <c r="E23" s="225"/>
      <c r="F23" s="225"/>
      <c r="G23" s="225"/>
      <c r="H23" s="96"/>
      <c r="I23" s="15"/>
    </row>
    <row r="24" spans="1:11" ht="12" customHeight="1">
      <c r="A24" s="10"/>
      <c r="B24" s="991" t="s">
        <v>138</v>
      </c>
      <c r="C24" s="991"/>
      <c r="D24" s="991"/>
      <c r="E24" s="225"/>
      <c r="F24" s="225"/>
      <c r="G24" s="225"/>
      <c r="H24" s="96"/>
      <c r="I24" s="15"/>
    </row>
    <row r="25" spans="1:11" ht="12" customHeight="1">
      <c r="A25" s="10"/>
      <c r="B25" s="991" t="s">
        <v>90</v>
      </c>
      <c r="C25" s="991"/>
      <c r="D25" s="991"/>
      <c r="E25" s="225"/>
      <c r="F25" s="225"/>
      <c r="G25" s="225"/>
      <c r="H25" s="96"/>
      <c r="I25" s="15"/>
    </row>
    <row r="26" spans="1:11" ht="12" customHeight="1">
      <c r="A26" s="10"/>
      <c r="B26" s="991" t="s">
        <v>88</v>
      </c>
      <c r="C26" s="991"/>
      <c r="D26" s="991"/>
      <c r="E26" s="225"/>
      <c r="F26" s="225"/>
      <c r="G26" s="225"/>
      <c r="H26" s="96"/>
      <c r="I26" s="15"/>
      <c r="K26" s="168"/>
    </row>
    <row r="27" spans="1:11" ht="12" customHeight="1">
      <c r="A27" s="10"/>
      <c r="B27" s="991" t="s">
        <v>97</v>
      </c>
      <c r="C27" s="991"/>
      <c r="D27" s="991"/>
      <c r="E27" s="225"/>
      <c r="F27" s="225"/>
      <c r="G27" s="225"/>
      <c r="H27" s="96"/>
      <c r="I27" s="15"/>
      <c r="K27" s="168"/>
    </row>
    <row r="28" spans="1:11" ht="12" customHeight="1">
      <c r="A28" s="10"/>
      <c r="B28" s="998"/>
      <c r="C28" s="998"/>
      <c r="D28" s="998"/>
      <c r="E28" s="225"/>
      <c r="F28" s="225"/>
      <c r="G28" s="225"/>
      <c r="H28" s="96"/>
      <c r="I28" s="15"/>
      <c r="K28" s="168"/>
    </row>
    <row r="29" spans="1:11" ht="12" customHeight="1">
      <c r="A29" s="10"/>
      <c r="B29" s="998"/>
      <c r="C29" s="998"/>
      <c r="D29" s="998"/>
      <c r="E29" s="225"/>
      <c r="F29" s="225"/>
      <c r="G29" s="225"/>
      <c r="H29" s="96"/>
      <c r="I29" s="15"/>
      <c r="K29" s="168"/>
    </row>
    <row r="30" spans="1:11" ht="12" customHeight="1">
      <c r="A30" s="10"/>
      <c r="B30" s="998"/>
      <c r="C30" s="998"/>
      <c r="D30" s="998"/>
      <c r="E30" s="225"/>
      <c r="F30" s="225"/>
      <c r="G30" s="225"/>
      <c r="H30" s="96"/>
      <c r="I30" s="15"/>
      <c r="K30" s="168"/>
    </row>
    <row r="31" spans="1:11" ht="12" customHeight="1">
      <c r="A31" s="10"/>
      <c r="B31" s="998"/>
      <c r="C31" s="998"/>
      <c r="D31" s="998"/>
      <c r="E31" s="225"/>
      <c r="F31" s="225"/>
      <c r="G31" s="225"/>
      <c r="H31" s="96"/>
      <c r="I31" s="15"/>
      <c r="K31" s="168"/>
    </row>
    <row r="32" spans="1:11" ht="12" customHeight="1">
      <c r="A32" s="10"/>
      <c r="B32" s="998"/>
      <c r="C32" s="998"/>
      <c r="D32" s="998"/>
      <c r="E32" s="225"/>
      <c r="F32" s="225"/>
      <c r="G32" s="225"/>
      <c r="H32" s="96"/>
      <c r="I32" s="15"/>
      <c r="K32" s="168"/>
    </row>
    <row r="33" spans="1:11" ht="15.6" customHeight="1">
      <c r="A33" s="10"/>
      <c r="B33" s="1009" t="s">
        <v>100</v>
      </c>
      <c r="C33" s="1009"/>
      <c r="D33" s="1009"/>
      <c r="E33" s="226">
        <f>SUM(E15:E32)</f>
        <v>0</v>
      </c>
      <c r="F33" s="226">
        <f>SUM(F15:F32)</f>
        <v>0</v>
      </c>
      <c r="G33" s="226">
        <f>SUM(G15:G32)</f>
        <v>0</v>
      </c>
      <c r="H33" s="99">
        <f>SUM(H15:H32)</f>
        <v>0</v>
      </c>
      <c r="I33" s="15"/>
      <c r="K33" s="168"/>
    </row>
    <row r="34" spans="1:11">
      <c r="A34" s="10"/>
      <c r="B34" s="1035" t="s">
        <v>300</v>
      </c>
      <c r="C34" s="998"/>
      <c r="D34" s="998"/>
      <c r="E34" s="223"/>
      <c r="F34" s="223"/>
      <c r="G34" s="223"/>
      <c r="H34" s="93"/>
      <c r="I34" s="15"/>
      <c r="K34" s="168"/>
    </row>
    <row r="35" spans="1:11" ht="12" customHeight="1">
      <c r="A35" s="10"/>
      <c r="B35" s="998" t="s">
        <v>94</v>
      </c>
      <c r="C35" s="998"/>
      <c r="D35" s="998"/>
      <c r="E35" s="223"/>
      <c r="F35" s="223"/>
      <c r="G35" s="223"/>
      <c r="H35" s="93"/>
      <c r="I35" s="15"/>
      <c r="K35" s="168"/>
    </row>
    <row r="36" spans="1:11" ht="12" customHeight="1">
      <c r="A36" s="10"/>
      <c r="B36" s="998" t="s">
        <v>173</v>
      </c>
      <c r="C36" s="998"/>
      <c r="D36" s="998"/>
      <c r="E36" s="225"/>
      <c r="F36" s="225"/>
      <c r="G36" s="225"/>
      <c r="H36" s="96"/>
      <c r="I36" s="15"/>
      <c r="K36" s="168"/>
    </row>
    <row r="37" spans="1:11" ht="12" customHeight="1">
      <c r="A37" s="10"/>
      <c r="B37" s="998" t="s">
        <v>95</v>
      </c>
      <c r="C37" s="998"/>
      <c r="D37" s="998"/>
      <c r="E37" s="225"/>
      <c r="F37" s="225"/>
      <c r="G37" s="225"/>
      <c r="H37" s="96"/>
      <c r="I37" s="15"/>
      <c r="K37" s="168"/>
    </row>
    <row r="38" spans="1:11" ht="12" customHeight="1">
      <c r="A38" s="10"/>
      <c r="B38" s="991" t="s">
        <v>96</v>
      </c>
      <c r="C38" s="991"/>
      <c r="D38" s="1005"/>
      <c r="E38" s="225"/>
      <c r="F38" s="225"/>
      <c r="G38" s="225"/>
      <c r="H38" s="96"/>
      <c r="I38" s="15"/>
      <c r="K38" s="168"/>
    </row>
    <row r="39" spans="1:11" ht="12" customHeight="1">
      <c r="A39" s="10"/>
      <c r="B39" s="991" t="s">
        <v>134</v>
      </c>
      <c r="C39" s="991"/>
      <c r="D39" s="1005"/>
      <c r="E39" s="225"/>
      <c r="F39" s="225"/>
      <c r="G39" s="225"/>
      <c r="H39" s="96"/>
      <c r="I39" s="15"/>
      <c r="K39" s="168"/>
    </row>
    <row r="40" spans="1:11" ht="12" customHeight="1">
      <c r="A40" s="10"/>
      <c r="B40" s="991" t="s">
        <v>54</v>
      </c>
      <c r="C40" s="991"/>
      <c r="D40" s="1005"/>
      <c r="E40" s="225"/>
      <c r="F40" s="225"/>
      <c r="G40" s="225"/>
      <c r="H40" s="96"/>
      <c r="I40" s="15"/>
      <c r="K40" s="168"/>
    </row>
    <row r="41" spans="1:11" ht="12" customHeight="1">
      <c r="A41" s="10"/>
      <c r="B41" s="991" t="s">
        <v>11</v>
      </c>
      <c r="C41" s="991"/>
      <c r="D41" s="1005"/>
      <c r="E41" s="225"/>
      <c r="F41" s="225"/>
      <c r="G41" s="225"/>
      <c r="H41" s="96"/>
      <c r="I41" s="15"/>
      <c r="K41" s="168"/>
    </row>
    <row r="42" spans="1:11" ht="12" customHeight="1">
      <c r="A42" s="10"/>
      <c r="B42" s="991" t="s">
        <v>92</v>
      </c>
      <c r="C42" s="991"/>
      <c r="D42" s="1005"/>
      <c r="E42" s="227"/>
      <c r="F42" s="227"/>
      <c r="G42" s="227"/>
      <c r="H42" s="104"/>
      <c r="I42" s="15"/>
      <c r="K42" s="168"/>
    </row>
    <row r="43" spans="1:11" ht="12" customHeight="1">
      <c r="A43" s="10"/>
      <c r="B43" s="991" t="s">
        <v>71</v>
      </c>
      <c r="C43" s="991"/>
      <c r="D43" s="1005"/>
      <c r="E43" s="227"/>
      <c r="F43" s="227"/>
      <c r="G43" s="227"/>
      <c r="H43" s="104"/>
      <c r="I43" s="15"/>
      <c r="K43" s="168"/>
    </row>
    <row r="44" spans="1:11" ht="12" customHeight="1">
      <c r="A44" s="10"/>
      <c r="B44" s="991" t="s">
        <v>93</v>
      </c>
      <c r="C44" s="991"/>
      <c r="D44" s="1005"/>
      <c r="E44" s="227"/>
      <c r="F44" s="227"/>
      <c r="G44" s="227"/>
      <c r="H44" s="104"/>
      <c r="I44" s="15"/>
      <c r="K44" s="168"/>
    </row>
    <row r="45" spans="1:11" ht="12" customHeight="1">
      <c r="A45" s="10"/>
      <c r="B45" s="991" t="s">
        <v>172</v>
      </c>
      <c r="C45" s="1006"/>
      <c r="D45" s="1007"/>
      <c r="E45" s="227"/>
      <c r="F45" s="227"/>
      <c r="G45" s="227"/>
      <c r="H45" s="104"/>
      <c r="I45" s="15"/>
      <c r="K45" s="168"/>
    </row>
    <row r="46" spans="1:11" ht="12" customHeight="1">
      <c r="A46" s="10"/>
      <c r="B46" s="309" t="s">
        <v>97</v>
      </c>
      <c r="C46" s="309"/>
      <c r="D46" s="309"/>
      <c r="E46" s="227"/>
      <c r="F46" s="227"/>
      <c r="G46" s="227"/>
      <c r="H46" s="104"/>
      <c r="I46" s="15"/>
      <c r="K46" s="168"/>
    </row>
    <row r="47" spans="1:11" ht="12" customHeight="1">
      <c r="A47" s="10"/>
      <c r="B47" s="1166"/>
      <c r="C47" s="1166"/>
      <c r="D47" s="1167"/>
      <c r="E47" s="227"/>
      <c r="F47" s="227"/>
      <c r="G47" s="227"/>
      <c r="H47" s="104"/>
      <c r="I47" s="15"/>
      <c r="K47" s="168"/>
    </row>
    <row r="48" spans="1:11" ht="12" customHeight="1">
      <c r="A48" s="10"/>
      <c r="B48" s="1166"/>
      <c r="C48" s="1166"/>
      <c r="D48" s="1167"/>
      <c r="E48" s="227"/>
      <c r="F48" s="227"/>
      <c r="G48" s="227"/>
      <c r="H48" s="104"/>
      <c r="I48" s="15"/>
      <c r="K48" s="168"/>
    </row>
    <row r="49" spans="1:11" ht="12" customHeight="1">
      <c r="A49" s="10"/>
      <c r="B49" s="1166"/>
      <c r="C49" s="1166"/>
      <c r="D49" s="1167"/>
      <c r="E49" s="227"/>
      <c r="F49" s="227"/>
      <c r="G49" s="227"/>
      <c r="H49" s="104"/>
      <c r="I49" s="15"/>
      <c r="K49" s="168"/>
    </row>
    <row r="50" spans="1:11" ht="12" customHeight="1">
      <c r="A50" s="10"/>
      <c r="B50" s="998"/>
      <c r="C50" s="998"/>
      <c r="D50" s="998"/>
      <c r="E50" s="227"/>
      <c r="F50" s="227"/>
      <c r="G50" s="227"/>
      <c r="H50" s="104"/>
      <c r="I50" s="15"/>
    </row>
    <row r="51" spans="1:11" ht="12" customHeight="1">
      <c r="A51" s="10"/>
      <c r="B51" s="997"/>
      <c r="C51" s="997"/>
      <c r="D51" s="997"/>
      <c r="E51" s="228"/>
      <c r="F51" s="228"/>
      <c r="G51" s="228"/>
      <c r="H51" s="171"/>
      <c r="I51" s="15"/>
    </row>
    <row r="52" spans="1:11">
      <c r="A52" s="10"/>
      <c r="B52" s="1048" t="s">
        <v>99</v>
      </c>
      <c r="C52" s="1048"/>
      <c r="D52" s="1048"/>
      <c r="E52" s="229">
        <f>SUM(E35:E51)</f>
        <v>0</v>
      </c>
      <c r="F52" s="229">
        <f>SUM(F35:F51)</f>
        <v>0</v>
      </c>
      <c r="G52" s="229">
        <f>SUM(G35:G51)</f>
        <v>0</v>
      </c>
      <c r="H52" s="174">
        <f>SUM(H35:H51)</f>
        <v>0</v>
      </c>
      <c r="I52" s="15"/>
    </row>
    <row r="53" spans="1:11">
      <c r="A53" s="10"/>
      <c r="B53" s="1017" t="s">
        <v>73</v>
      </c>
      <c r="C53" s="1017"/>
      <c r="D53" s="1017"/>
      <c r="E53" s="223">
        <f>+E33+E52</f>
        <v>0</v>
      </c>
      <c r="F53" s="223">
        <f>+F33+F52</f>
        <v>0</v>
      </c>
      <c r="G53" s="223">
        <f>+G33+G52</f>
        <v>0</v>
      </c>
      <c r="H53" s="93">
        <f>+H33+H52</f>
        <v>0</v>
      </c>
      <c r="I53" s="15"/>
    </row>
    <row r="54" spans="1:11">
      <c r="A54" s="10"/>
      <c r="B54" s="116" t="s">
        <v>120</v>
      </c>
      <c r="C54" s="116"/>
      <c r="D54" s="116"/>
      <c r="E54" s="225">
        <f>+E11+E53</f>
        <v>0</v>
      </c>
      <c r="F54" s="225">
        <f>+F11+F53</f>
        <v>0</v>
      </c>
      <c r="G54" s="225">
        <f>+G11+G53</f>
        <v>0</v>
      </c>
      <c r="H54" s="96">
        <f>+H11+H53</f>
        <v>0</v>
      </c>
      <c r="I54" s="15"/>
    </row>
    <row r="55" spans="1:11">
      <c r="A55" s="24"/>
      <c r="B55" s="113" t="s">
        <v>121</v>
      </c>
      <c r="C55" s="113"/>
      <c r="D55" s="113"/>
      <c r="E55" s="230">
        <f>+E12+E53</f>
        <v>0</v>
      </c>
      <c r="F55" s="230">
        <f>+F12+F53</f>
        <v>0</v>
      </c>
      <c r="G55" s="230">
        <f>+G12+G53</f>
        <v>0</v>
      </c>
      <c r="H55" s="111">
        <f>+H12+H53</f>
        <v>0</v>
      </c>
      <c r="I55" s="117"/>
      <c r="J55" s="19"/>
      <c r="K55" s="21"/>
    </row>
    <row r="56" spans="1:11" ht="24.75" customHeight="1">
      <c r="A56" s="118"/>
      <c r="B56" s="1163" t="s">
        <v>449</v>
      </c>
      <c r="C56" s="1063"/>
      <c r="D56" s="1063"/>
      <c r="E56" s="1063"/>
      <c r="F56" s="1063"/>
      <c r="G56" s="1063"/>
      <c r="H56" s="1063"/>
      <c r="I56" s="122"/>
      <c r="J56" s="19"/>
      <c r="K56" s="21"/>
    </row>
    <row r="57" spans="1:11">
      <c r="A57" s="13"/>
      <c r="B57" s="13"/>
      <c r="C57" s="13"/>
      <c r="D57" s="13"/>
      <c r="E57" s="66"/>
      <c r="F57" s="66"/>
      <c r="G57" s="66"/>
      <c r="H57" s="66"/>
      <c r="I57" s="13"/>
      <c r="J57" s="50"/>
      <c r="K57" s="21"/>
    </row>
    <row r="58" spans="1:11" ht="21.75" customHeight="1">
      <c r="A58" s="27"/>
      <c r="B58" s="1"/>
      <c r="C58" s="1"/>
      <c r="D58" s="1"/>
      <c r="E58" s="28" t="s">
        <v>0</v>
      </c>
      <c r="F58" s="28"/>
      <c r="G58" s="1161" t="e">
        <f>'1 - College Board Cost Data'!C3:E3</f>
        <v>#VALUE!</v>
      </c>
      <c r="H58" s="1162"/>
    </row>
    <row r="59" spans="1:11" ht="10.5" customHeight="1">
      <c r="A59" s="27"/>
      <c r="B59" s="1"/>
      <c r="C59" s="1"/>
      <c r="D59" s="1"/>
      <c r="E59" s="28"/>
      <c r="F59" s="28"/>
      <c r="G59" s="204"/>
      <c r="H59" s="205"/>
    </row>
    <row r="60" spans="1:11" ht="37.5" customHeight="1">
      <c r="A60" s="1089" t="s">
        <v>107</v>
      </c>
      <c r="B60" s="1089"/>
      <c r="C60" s="1089"/>
      <c r="D60" s="1089"/>
      <c r="E60" s="1089"/>
      <c r="F60" s="1089"/>
      <c r="G60" s="1089"/>
      <c r="H60" s="1089"/>
      <c r="I60" s="1089"/>
    </row>
    <row r="61" spans="1:11" ht="14.25" customHeight="1">
      <c r="A61" s="1"/>
      <c r="B61" s="1"/>
      <c r="C61" s="1"/>
      <c r="D61" s="1"/>
      <c r="E61" s="1"/>
      <c r="F61" s="1"/>
      <c r="G61" s="1"/>
    </row>
    <row r="62" spans="1:11" ht="16.5" customHeight="1">
      <c r="A62" s="1165" t="s">
        <v>108</v>
      </c>
      <c r="B62" s="1145"/>
      <c r="C62" s="1145"/>
      <c r="D62" s="1145"/>
      <c r="E62" s="1145"/>
      <c r="F62" s="1145"/>
      <c r="G62" s="1145"/>
      <c r="H62" s="1164"/>
    </row>
    <row r="63" spans="1:11" ht="6" customHeight="1">
      <c r="A63" s="124"/>
      <c r="B63" s="55"/>
      <c r="C63" s="55"/>
      <c r="D63" s="55"/>
      <c r="E63" s="55"/>
      <c r="F63" s="55"/>
      <c r="G63" s="55"/>
      <c r="H63" s="47"/>
    </row>
    <row r="64" spans="1:11" ht="15.6">
      <c r="A64" s="29"/>
      <c r="B64" s="1133" t="s">
        <v>87</v>
      </c>
      <c r="C64" s="1147"/>
      <c r="D64" s="1147"/>
      <c r="E64" s="1147"/>
      <c r="F64" s="1147"/>
      <c r="G64" s="1147"/>
      <c r="H64" s="1164"/>
    </row>
    <row r="65" spans="1:13" ht="27" customHeight="1">
      <c r="A65" s="10"/>
      <c r="B65" s="201" t="s">
        <v>339</v>
      </c>
      <c r="C65" s="131"/>
      <c r="D65" s="131"/>
      <c r="E65" s="131"/>
      <c r="F65" s="131"/>
      <c r="G65" s="131"/>
      <c r="H65" s="132"/>
    </row>
    <row r="66" spans="1:13">
      <c r="A66" s="10"/>
      <c r="B66" s="13"/>
      <c r="C66" s="13"/>
      <c r="D66" s="13"/>
      <c r="E66" s="357" t="s">
        <v>5</v>
      </c>
      <c r="F66" s="357" t="s">
        <v>5</v>
      </c>
      <c r="G66" s="357" t="s">
        <v>6</v>
      </c>
      <c r="H66" s="357" t="s">
        <v>6</v>
      </c>
    </row>
    <row r="67" spans="1:13" ht="12.75" customHeight="1">
      <c r="A67" s="10"/>
      <c r="B67" s="13"/>
      <c r="C67" s="13"/>
      <c r="D67" s="13"/>
      <c r="E67" s="357" t="s">
        <v>70</v>
      </c>
      <c r="F67" s="357" t="s">
        <v>70</v>
      </c>
      <c r="G67" s="357" t="s">
        <v>8</v>
      </c>
      <c r="H67" s="357" t="s">
        <v>8</v>
      </c>
    </row>
    <row r="68" spans="1:13" ht="16.5" customHeight="1" thickBot="1">
      <c r="A68" s="10"/>
      <c r="B68" s="7" t="s">
        <v>84</v>
      </c>
      <c r="C68" s="125"/>
      <c r="D68" s="7"/>
      <c r="E68" s="65">
        <v>0</v>
      </c>
      <c r="F68" s="546">
        <v>0</v>
      </c>
      <c r="G68" s="546">
        <v>0</v>
      </c>
      <c r="H68" s="547">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145" t="s">
        <v>248</v>
      </c>
      <c r="C71" s="1146"/>
      <c r="D71" s="1146"/>
      <c r="E71" s="1147"/>
      <c r="F71" s="1147"/>
      <c r="G71" s="1147"/>
      <c r="H71" s="1148"/>
    </row>
    <row r="72" spans="1:13" ht="24" customHeight="1">
      <c r="A72" s="24"/>
      <c r="B72" s="1154" t="s">
        <v>42</v>
      </c>
      <c r="C72" s="1154"/>
      <c r="D72" s="1155"/>
      <c r="E72" s="647">
        <f>E7</f>
        <v>0</v>
      </c>
      <c r="F72" s="647">
        <f t="shared" ref="F72:H72" si="0">F7</f>
        <v>0</v>
      </c>
      <c r="G72" s="647">
        <f t="shared" si="0"/>
        <v>0</v>
      </c>
      <c r="H72" s="647">
        <f t="shared" si="0"/>
        <v>0</v>
      </c>
      <c r="K72" s="737" t="s">
        <v>436</v>
      </c>
    </row>
    <row r="73" spans="1:13" ht="38.25" customHeight="1">
      <c r="A73" s="10"/>
      <c r="B73" s="1151" t="s">
        <v>248</v>
      </c>
      <c r="C73" s="1152"/>
      <c r="D73" s="1153"/>
      <c r="E73" s="181" t="s">
        <v>110</v>
      </c>
      <c r="F73" s="181" t="s">
        <v>110</v>
      </c>
      <c r="G73" s="182" t="s">
        <v>111</v>
      </c>
      <c r="H73" s="182" t="s">
        <v>111</v>
      </c>
      <c r="J73" s="648">
        <f>' 4 - Acad Serv Fees Etc. '!D12</f>
        <v>0</v>
      </c>
      <c r="K73" s="735" t="s">
        <v>380</v>
      </c>
    </row>
    <row r="74" spans="1:13">
      <c r="A74" s="10"/>
      <c r="B74" s="1149" t="s">
        <v>86</v>
      </c>
      <c r="C74" s="1150"/>
      <c r="D74" s="1150"/>
      <c r="E74" s="656">
        <v>0</v>
      </c>
      <c r="F74" s="656">
        <v>0</v>
      </c>
      <c r="G74" s="656">
        <v>0</v>
      </c>
      <c r="H74" s="657">
        <v>0</v>
      </c>
      <c r="J74" s="645">
        <f>SUM(E74:H74)</f>
        <v>0</v>
      </c>
      <c r="K74" s="670" t="s">
        <v>233</v>
      </c>
      <c r="M74" s="218"/>
    </row>
    <row r="75" spans="1:13">
      <c r="A75" s="10"/>
      <c r="B75" s="7" t="s">
        <v>113</v>
      </c>
      <c r="C75" s="189"/>
      <c r="D75" s="189"/>
      <c r="E75" s="494"/>
      <c r="F75" s="494"/>
      <c r="G75" s="494"/>
      <c r="H75" s="495"/>
      <c r="J75" s="649">
        <f>+J73-J74</f>
        <v>0</v>
      </c>
      <c r="K75" s="670" t="s">
        <v>381</v>
      </c>
    </row>
    <row r="76" spans="1:13">
      <c r="A76" s="10"/>
      <c r="B76" s="7" t="s">
        <v>114</v>
      </c>
      <c r="C76" s="189"/>
      <c r="D76" s="189"/>
      <c r="E76" s="496"/>
      <c r="F76" s="496"/>
      <c r="G76" s="496"/>
      <c r="H76" s="497"/>
      <c r="J76" s="646"/>
      <c r="K76" s="1"/>
    </row>
    <row r="77" spans="1:13">
      <c r="A77" s="10"/>
      <c r="B77" s="7" t="s">
        <v>115</v>
      </c>
      <c r="C77" s="189"/>
      <c r="D77" s="189"/>
      <c r="E77" s="496">
        <v>0</v>
      </c>
      <c r="F77" s="496">
        <v>0</v>
      </c>
      <c r="G77" s="496">
        <v>0</v>
      </c>
      <c r="H77" s="497">
        <v>0</v>
      </c>
      <c r="J77" s="646"/>
      <c r="K77" s="1"/>
    </row>
    <row r="78" spans="1:13" ht="26.25" customHeight="1">
      <c r="A78" s="10"/>
      <c r="B78" s="1143" t="s">
        <v>340</v>
      </c>
      <c r="C78" s="1144"/>
      <c r="D78" s="1144"/>
      <c r="E78" s="496">
        <v>0</v>
      </c>
      <c r="F78" s="496">
        <v>0</v>
      </c>
      <c r="G78" s="496">
        <v>0</v>
      </c>
      <c r="H78" s="497">
        <v>0</v>
      </c>
      <c r="J78" s="646"/>
      <c r="K78" s="1"/>
    </row>
    <row r="79" spans="1:13" ht="12.75" customHeight="1">
      <c r="A79" s="10"/>
      <c r="B79" s="133" t="s">
        <v>328</v>
      </c>
      <c r="C79" s="23"/>
      <c r="D79" s="23"/>
      <c r="E79" s="498">
        <f>+E74-E76-E77-E78</f>
        <v>0</v>
      </c>
      <c r="F79" s="498">
        <f>+F74-F76-F77-F78</f>
        <v>0</v>
      </c>
      <c r="G79" s="498">
        <f>+G74-G76-G77-G78</f>
        <v>0</v>
      </c>
      <c r="H79" s="499">
        <f>+H74-H76-H77-H78</f>
        <v>0</v>
      </c>
      <c r="J79" s="650">
        <f>' 4 - Acad Serv Fees Etc. '!I12</f>
        <v>0</v>
      </c>
      <c r="K79" s="669" t="s">
        <v>234</v>
      </c>
    </row>
    <row r="80" spans="1:13">
      <c r="A80" s="10"/>
      <c r="B80" s="653" t="s">
        <v>415</v>
      </c>
      <c r="C80" s="616"/>
      <c r="D80" s="616"/>
      <c r="E80" s="654">
        <v>0</v>
      </c>
      <c r="F80" s="654">
        <v>0</v>
      </c>
      <c r="G80" s="654">
        <v>0</v>
      </c>
      <c r="H80" s="655">
        <v>0</v>
      </c>
      <c r="J80" s="651">
        <f>SUM(E80:H80)</f>
        <v>0</v>
      </c>
      <c r="K80" s="670" t="s">
        <v>235</v>
      </c>
    </row>
    <row r="81" spans="1:11" ht="15" thickBot="1">
      <c r="A81" s="10"/>
      <c r="B81" s="78" t="s">
        <v>341</v>
      </c>
      <c r="C81" s="30"/>
      <c r="D81" s="30"/>
      <c r="E81" s="690" t="e">
        <f>+E79/E80</f>
        <v>#DIV/0!</v>
      </c>
      <c r="F81" s="690" t="e">
        <f>+F79/F80</f>
        <v>#DIV/0!</v>
      </c>
      <c r="G81" s="690" t="e">
        <f>+G79/G80</f>
        <v>#DIV/0!</v>
      </c>
      <c r="H81" s="691" t="e">
        <f>+H79/H80</f>
        <v>#DIV/0!</v>
      </c>
      <c r="J81" s="652">
        <f>+J79-J80</f>
        <v>0</v>
      </c>
      <c r="K81" s="670" t="s">
        <v>382</v>
      </c>
    </row>
    <row r="82" spans="1:11" ht="12.75" customHeight="1" thickTop="1">
      <c r="A82" s="24"/>
      <c r="B82" s="22"/>
      <c r="C82" s="22"/>
      <c r="D82" s="22"/>
      <c r="E82" s="22"/>
      <c r="F82" s="22"/>
      <c r="G82" s="40"/>
      <c r="H82" s="127"/>
      <c r="J82" s="1"/>
      <c r="K82" s="1" t="s">
        <v>227</v>
      </c>
    </row>
    <row r="83" spans="1:11" ht="7.95" customHeight="1">
      <c r="J83" s="1"/>
      <c r="K83" s="1"/>
    </row>
    <row r="84" spans="1:11" ht="18.75" customHeight="1">
      <c r="A84" s="29"/>
      <c r="B84" s="988" t="s">
        <v>440</v>
      </c>
      <c r="C84" s="989"/>
      <c r="D84" s="989"/>
      <c r="E84" s="990"/>
      <c r="F84" s="990"/>
      <c r="G84" s="990"/>
      <c r="H84" s="990"/>
      <c r="I84" s="26"/>
    </row>
    <row r="85" spans="1:11" ht="18.75" customHeight="1">
      <c r="A85" s="10"/>
      <c r="B85" s="995" t="s">
        <v>109</v>
      </c>
      <c r="C85" s="996"/>
      <c r="D85" s="996"/>
      <c r="E85" s="997"/>
      <c r="F85" s="997"/>
      <c r="G85" s="997"/>
      <c r="H85" s="997"/>
      <c r="I85" s="15"/>
    </row>
    <row r="86" spans="1:11">
      <c r="A86" s="24"/>
      <c r="B86" s="1154" t="s">
        <v>42</v>
      </c>
      <c r="C86" s="1154"/>
      <c r="D86" s="1155"/>
      <c r="E86" s="647">
        <f>E7</f>
        <v>0</v>
      </c>
      <c r="F86" s="647">
        <f t="shared" ref="F86:H86" si="1">F7</f>
        <v>0</v>
      </c>
      <c r="G86" s="647">
        <f t="shared" si="1"/>
        <v>0</v>
      </c>
      <c r="H86" s="647">
        <f t="shared" si="1"/>
        <v>0</v>
      </c>
      <c r="I86" s="25"/>
    </row>
    <row r="87" spans="1:11" ht="27.6" thickBot="1">
      <c r="A87" s="10"/>
      <c r="B87" s="439" t="s">
        <v>85</v>
      </c>
      <c r="C87" s="217"/>
      <c r="D87" s="217"/>
      <c r="E87" s="235" t="s">
        <v>110</v>
      </c>
      <c r="F87" s="308" t="s">
        <v>228</v>
      </c>
      <c r="G87" s="594" t="s">
        <v>111</v>
      </c>
      <c r="H87" s="236" t="s">
        <v>111</v>
      </c>
      <c r="I87" s="15"/>
    </row>
    <row r="88" spans="1:11">
      <c r="A88" s="10"/>
      <c r="B88" s="1160" t="s">
        <v>82</v>
      </c>
      <c r="C88" s="987"/>
      <c r="D88" s="987"/>
      <c r="E88" s="231">
        <f t="shared" ref="E88:H89" si="2">E11</f>
        <v>0</v>
      </c>
      <c r="F88" s="231">
        <f>F11</f>
        <v>0</v>
      </c>
      <c r="G88" s="231">
        <f>G11</f>
        <v>0</v>
      </c>
      <c r="H88" s="231">
        <f t="shared" si="2"/>
        <v>0</v>
      </c>
      <c r="I88" s="15"/>
    </row>
    <row r="89" spans="1:11">
      <c r="A89" s="10"/>
      <c r="B89" s="1159" t="s">
        <v>304</v>
      </c>
      <c r="C89" s="986"/>
      <c r="D89" s="986"/>
      <c r="E89" s="225">
        <f t="shared" si="2"/>
        <v>0</v>
      </c>
      <c r="F89" s="225">
        <f>F12</f>
        <v>0</v>
      </c>
      <c r="G89" s="225">
        <f>G12</f>
        <v>0</v>
      </c>
      <c r="H89" s="225">
        <f t="shared" si="2"/>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305</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E68</f>
        <v>0</v>
      </c>
      <c r="F94" s="233">
        <f>F68</f>
        <v>0</v>
      </c>
      <c r="G94" s="233">
        <f>G68</f>
        <v>0</v>
      </c>
      <c r="H94" s="233">
        <f>H68</f>
        <v>0</v>
      </c>
      <c r="I94" s="15"/>
    </row>
    <row r="95" spans="1:11">
      <c r="A95" s="151"/>
      <c r="B95" s="153" t="s">
        <v>306</v>
      </c>
      <c r="C95" s="148"/>
      <c r="D95" s="148"/>
      <c r="E95" s="81" t="e">
        <f>+E88+E92+E93+E94</f>
        <v>#DIV/0!</v>
      </c>
      <c r="F95" s="81" t="e">
        <f>+F88+F92+F93+F94</f>
        <v>#DIV/0!</v>
      </c>
      <c r="G95" s="81" t="e">
        <f>+G88+G92+G93+G94</f>
        <v>#DIV/0!</v>
      </c>
      <c r="H95" s="81" t="e">
        <f>+H88+H92+H93+H94</f>
        <v>#DIV/0!</v>
      </c>
      <c r="I95" s="15"/>
    </row>
    <row r="96" spans="1:11">
      <c r="A96" s="151"/>
      <c r="B96" s="153" t="s">
        <v>307</v>
      </c>
      <c r="C96" s="148"/>
      <c r="D96" s="148"/>
      <c r="E96" s="81" t="e">
        <f>+E89+E92+E93+E94</f>
        <v>#DIV/0!</v>
      </c>
      <c r="F96" s="81" t="e">
        <f>+F89+F92+F93+F94</f>
        <v>#DIV/0!</v>
      </c>
      <c r="G96" s="81" t="e">
        <f>+G89+G92+G93+G94</f>
        <v>#DIV/0!</v>
      </c>
      <c r="H96" s="81" t="e">
        <f>+H89+H92+H93+H94</f>
        <v>#DIV/0!</v>
      </c>
      <c r="I96" s="15"/>
    </row>
    <row r="97" spans="1:29">
      <c r="A97" s="10"/>
      <c r="B97" s="437" t="s">
        <v>333</v>
      </c>
      <c r="C97" s="35"/>
      <c r="D97" s="35" t="s">
        <v>105</v>
      </c>
      <c r="E97" s="433">
        <f>'11 - Dorm Room and Board '!D12</f>
        <v>0</v>
      </c>
      <c r="F97" s="433">
        <f>'11 - Dorm Room and Board '!D12</f>
        <v>0</v>
      </c>
      <c r="G97" s="433">
        <f>'11 - Dorm Room and Board '!D12</f>
        <v>0</v>
      </c>
      <c r="H97" s="433">
        <f>'11 - Dorm Room and Board '!D12</f>
        <v>0</v>
      </c>
      <c r="I97" s="15"/>
      <c r="J97" s="614" t="s">
        <v>375</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342</v>
      </c>
      <c r="K98" s="614" t="s">
        <v>343</v>
      </c>
    </row>
    <row r="99" spans="1:29">
      <c r="A99" s="151"/>
      <c r="B99" s="438" t="s">
        <v>308</v>
      </c>
      <c r="C99" s="445"/>
      <c r="D99" s="446"/>
      <c r="E99" s="434">
        <f>+E97+E98</f>
        <v>0</v>
      </c>
      <c r="F99" s="434">
        <f>+F97+F98</f>
        <v>0</v>
      </c>
      <c r="G99" s="434">
        <f>+G97+G98</f>
        <v>0</v>
      </c>
      <c r="H99" s="434">
        <f>+H97+H98</f>
        <v>0</v>
      </c>
      <c r="I99" s="15"/>
      <c r="J99" s="614"/>
      <c r="K99" s="614" t="s">
        <v>274</v>
      </c>
    </row>
    <row r="100" spans="1:29">
      <c r="A100" s="10"/>
      <c r="B100" s="153" t="s">
        <v>309</v>
      </c>
      <c r="C100" s="23"/>
      <c r="D100" s="23"/>
      <c r="E100" s="234" t="e">
        <f>+E95+E97+E98</f>
        <v>#DIV/0!</v>
      </c>
      <c r="F100" s="234" t="e">
        <f>+F95+F97+F98</f>
        <v>#DIV/0!</v>
      </c>
      <c r="G100" s="234" t="e">
        <f>+G95+G97+G98</f>
        <v>#DIV/0!</v>
      </c>
      <c r="H100" s="234" t="e">
        <f>+H95+H97+H98</f>
        <v>#DIV/0!</v>
      </c>
      <c r="I100" s="15"/>
    </row>
    <row r="101" spans="1:29">
      <c r="A101" s="24"/>
      <c r="B101" s="153" t="s">
        <v>310</v>
      </c>
      <c r="C101" s="23"/>
      <c r="D101" s="23"/>
      <c r="E101" s="234" t="e">
        <f>+E96+E97+E98</f>
        <v>#DIV/0!</v>
      </c>
      <c r="F101" s="234" t="e">
        <f>+F96+F97+F98</f>
        <v>#DIV/0!</v>
      </c>
      <c r="G101" s="234" t="e">
        <f>+G96+G97+G98</f>
        <v>#DIV/0!</v>
      </c>
      <c r="H101" s="234" t="e">
        <f>+H96+H97+H98</f>
        <v>#DIV/0!</v>
      </c>
      <c r="I101" s="25"/>
    </row>
    <row r="102" spans="1:29" ht="11.25" customHeight="1">
      <c r="A102" s="1"/>
      <c r="B102" s="155"/>
      <c r="C102" s="1"/>
      <c r="D102" s="1"/>
      <c r="E102" s="1"/>
      <c r="F102" s="1"/>
      <c r="G102" s="1"/>
      <c r="H102" s="1"/>
      <c r="I102" s="1"/>
    </row>
    <row r="103" spans="1:29" ht="24.75" customHeight="1">
      <c r="A103" s="1131" t="s">
        <v>14</v>
      </c>
      <c r="B103" s="1000"/>
      <c r="C103" s="1000"/>
      <c r="D103" s="1000"/>
      <c r="E103" s="1000"/>
      <c r="F103" s="1000"/>
      <c r="G103" s="1000"/>
      <c r="H103" s="1000"/>
      <c r="I103" s="129"/>
    </row>
    <row r="104" spans="1:29" ht="13.2" customHeight="1">
      <c r="B104" s="144"/>
    </row>
    <row r="105" spans="1:29" ht="13.2" customHeight="1">
      <c r="K105" s="614"/>
    </row>
    <row r="106" spans="1:29" ht="13.2" customHeight="1">
      <c r="K106" s="614"/>
    </row>
    <row r="107" spans="1:29" ht="15" thickBot="1">
      <c r="K107" s="614"/>
    </row>
    <row r="108" spans="1:29" ht="54" thickBot="1">
      <c r="K108" s="614"/>
      <c r="O108" s="912" t="s">
        <v>85</v>
      </c>
      <c r="P108" s="913" t="s">
        <v>82</v>
      </c>
      <c r="Q108" s="913" t="s">
        <v>112</v>
      </c>
      <c r="R108" s="913" t="s">
        <v>101</v>
      </c>
      <c r="S108" s="913" t="s">
        <v>102</v>
      </c>
      <c r="T108" s="913" t="s">
        <v>73</v>
      </c>
      <c r="U108" s="913" t="s">
        <v>80</v>
      </c>
      <c r="V108" s="913" t="s">
        <v>79</v>
      </c>
      <c r="W108" s="917" t="s">
        <v>395</v>
      </c>
      <c r="X108" s="917" t="s">
        <v>400</v>
      </c>
      <c r="Y108" s="913" t="s">
        <v>401</v>
      </c>
      <c r="Z108" s="913" t="s">
        <v>164</v>
      </c>
      <c r="AA108" s="913" t="s">
        <v>402</v>
      </c>
      <c r="AB108" s="917" t="s">
        <v>403</v>
      </c>
      <c r="AC108" s="911" t="s">
        <v>399</v>
      </c>
    </row>
    <row r="109" spans="1:29" ht="1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 ref="B43:D43"/>
    <mergeCell ref="B44:D44"/>
    <mergeCell ref="B53:D53"/>
    <mergeCell ref="B56:H56"/>
    <mergeCell ref="B64:H64"/>
    <mergeCell ref="A62:H62"/>
    <mergeCell ref="B47:D47"/>
    <mergeCell ref="B48:D48"/>
    <mergeCell ref="B52:D52"/>
    <mergeCell ref="B51:D51"/>
    <mergeCell ref="B45:D45"/>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A103:H103"/>
    <mergeCell ref="B78:D78"/>
    <mergeCell ref="B84:H84"/>
    <mergeCell ref="B71:H71"/>
    <mergeCell ref="A60:I60"/>
    <mergeCell ref="B74:D74"/>
    <mergeCell ref="B73:D73"/>
    <mergeCell ref="B72:D72"/>
    <mergeCell ref="B25:D25"/>
    <mergeCell ref="B12:D12"/>
    <mergeCell ref="B13:D13"/>
    <mergeCell ref="B22:D22"/>
    <mergeCell ref="B18:D18"/>
    <mergeCell ref="B19:D19"/>
    <mergeCell ref="B20:D20"/>
    <mergeCell ref="B21:D21"/>
    <mergeCell ref="B17:D17"/>
    <mergeCell ref="A6:I6"/>
    <mergeCell ref="B10:D10"/>
    <mergeCell ref="G3:H3"/>
    <mergeCell ref="A3:B3"/>
    <mergeCell ref="C3:D3"/>
    <mergeCell ref="A5:I5"/>
    <mergeCell ref="B7:D7"/>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58" zoomScale="145" zoomScaleNormal="100" zoomScaleSheetLayoutView="145" workbookViewId="0">
      <selection activeCell="B85" sqref="B85:H85"/>
    </sheetView>
  </sheetViews>
  <sheetFormatPr defaultRowHeight="14.4"/>
  <cols>
    <col min="1" max="1" width="1.5546875" customWidth="1"/>
    <col min="2" max="2" width="14.5546875" customWidth="1"/>
    <col min="3" max="3" width="13.109375" customWidth="1"/>
    <col min="4" max="4" width="13.5546875" customWidth="1"/>
    <col min="5" max="5" width="13.6640625" customWidth="1"/>
    <col min="6" max="6" width="14.6640625" customWidth="1"/>
    <col min="7" max="7" width="13.6640625" customWidth="1"/>
    <col min="8" max="8" width="14.5546875" customWidth="1"/>
    <col min="9" max="9" width="1.109375" customWidth="1"/>
    <col min="10" max="10" width="10.44140625" customWidth="1"/>
    <col min="11" max="11" width="84.5546875" customWidth="1"/>
    <col min="15" max="27" width="14" customWidth="1"/>
    <col min="28" max="28" width="16.44140625" customWidth="1"/>
    <col min="29" max="29" width="18" customWidth="1"/>
    <col min="30" max="30" width="13.88671875" customWidth="1"/>
  </cols>
  <sheetData>
    <row r="1" spans="1:11" ht="31.2" customHeight="1">
      <c r="A1" s="1089" t="s">
        <v>435</v>
      </c>
      <c r="B1" s="1089"/>
      <c r="C1" s="1089"/>
      <c r="D1" s="1089"/>
      <c r="E1" s="1089"/>
      <c r="F1" s="1089"/>
      <c r="G1" s="1089"/>
      <c r="H1" s="1089"/>
      <c r="I1" s="1089"/>
      <c r="K1" s="300"/>
    </row>
    <row r="2" spans="1:11" ht="15.6">
      <c r="B2" s="1"/>
      <c r="C2" s="259" t="s">
        <v>437</v>
      </c>
      <c r="D2" s="258"/>
      <c r="E2" s="258"/>
      <c r="F2" s="258"/>
      <c r="G2" s="258"/>
      <c r="H2" s="1"/>
    </row>
    <row r="3" spans="1:11" ht="15" customHeight="1">
      <c r="A3" s="1015" t="s">
        <v>0</v>
      </c>
      <c r="B3" s="1015"/>
      <c r="C3" s="1092">
        <f>'1 - College Board Cost Data'!C3:E3</f>
        <v>0</v>
      </c>
      <c r="D3" s="1092"/>
      <c r="F3" s="612" t="s">
        <v>1</v>
      </c>
      <c r="G3" s="1016"/>
      <c r="H3" s="1016"/>
      <c r="I3" s="1"/>
    </row>
    <row r="4" spans="1:11" ht="7.5" customHeight="1">
      <c r="A4" s="1"/>
      <c r="B4" s="1"/>
      <c r="C4" s="1"/>
      <c r="D4" s="1"/>
      <c r="E4" s="1"/>
      <c r="F4" s="1"/>
      <c r="G4" s="1"/>
      <c r="H4" s="1"/>
      <c r="I4" s="1"/>
    </row>
    <row r="5" spans="1:11" ht="41.25" customHeight="1">
      <c r="A5" s="1050" t="s">
        <v>336</v>
      </c>
      <c r="B5" s="1051"/>
      <c r="C5" s="1051"/>
      <c r="D5" s="1051"/>
      <c r="E5" s="1051"/>
      <c r="F5" s="1051"/>
      <c r="G5" s="1051"/>
      <c r="H5" s="1051"/>
      <c r="I5" s="1052"/>
    </row>
    <row r="6" spans="1:11" ht="40.5" customHeight="1">
      <c r="A6" s="1043" t="s">
        <v>337</v>
      </c>
      <c r="B6" s="1044"/>
      <c r="C6" s="1044"/>
      <c r="D6" s="1044"/>
      <c r="E6" s="1044"/>
      <c r="F6" s="1044"/>
      <c r="G6" s="1044"/>
      <c r="H6" s="1044"/>
      <c r="I6" s="1045"/>
      <c r="K6" s="596" t="s">
        <v>344</v>
      </c>
    </row>
    <row r="7" spans="1:11" ht="20.399999999999999" customHeight="1">
      <c r="A7" s="818"/>
      <c r="B7" s="1141" t="s">
        <v>42</v>
      </c>
      <c r="C7" s="1141"/>
      <c r="D7" s="1142"/>
      <c r="E7" s="819"/>
      <c r="F7" s="819"/>
      <c r="G7" s="819"/>
      <c r="H7" s="819"/>
      <c r="I7" s="820"/>
      <c r="K7" s="855"/>
    </row>
    <row r="8" spans="1:11">
      <c r="A8" s="211" t="s">
        <v>4</v>
      </c>
      <c r="B8" s="775"/>
      <c r="C8" s="775"/>
      <c r="D8" s="775"/>
      <c r="E8" s="306" t="s">
        <v>5</v>
      </c>
      <c r="F8" s="306" t="s">
        <v>5</v>
      </c>
      <c r="G8" s="306" t="s">
        <v>6</v>
      </c>
      <c r="H8" s="307" t="s">
        <v>6</v>
      </c>
      <c r="I8" s="933"/>
      <c r="K8" s="844"/>
    </row>
    <row r="9" spans="1:11" ht="15" thickBot="1">
      <c r="A9" s="115"/>
      <c r="B9" s="11" t="s">
        <v>76</v>
      </c>
      <c r="C9" s="11"/>
      <c r="D9" s="11"/>
      <c r="E9" s="221" t="s">
        <v>70</v>
      </c>
      <c r="F9" s="221" t="s">
        <v>70</v>
      </c>
      <c r="G9" s="221" t="s">
        <v>8</v>
      </c>
      <c r="H9" s="89" t="s">
        <v>8</v>
      </c>
      <c r="I9" s="933"/>
    </row>
    <row r="10" spans="1:11">
      <c r="A10" s="758"/>
      <c r="B10" s="1046" t="s">
        <v>9</v>
      </c>
      <c r="C10" s="1047"/>
      <c r="D10" s="1047"/>
      <c r="E10" s="931"/>
      <c r="F10" s="931"/>
      <c r="G10" s="931"/>
      <c r="H10" s="220"/>
      <c r="I10" s="933"/>
    </row>
    <row r="11" spans="1:11">
      <c r="A11" s="758"/>
      <c r="B11" s="986" t="s">
        <v>20</v>
      </c>
      <c r="C11" s="986"/>
      <c r="D11" s="986"/>
      <c r="E11" s="926">
        <v>0</v>
      </c>
      <c r="F11" s="926"/>
      <c r="G11" s="926"/>
      <c r="H11" s="936"/>
      <c r="I11" s="933"/>
    </row>
    <row r="12" spans="1:11">
      <c r="A12" s="758"/>
      <c r="B12" s="986" t="s">
        <v>119</v>
      </c>
      <c r="C12" s="986"/>
      <c r="D12" s="986"/>
      <c r="E12" s="926">
        <v>0</v>
      </c>
      <c r="F12" s="926"/>
      <c r="G12" s="926"/>
      <c r="H12" s="936"/>
      <c r="I12" s="933"/>
    </row>
    <row r="13" spans="1:11" ht="6" customHeight="1">
      <c r="A13" s="758"/>
      <c r="B13" s="1010"/>
      <c r="C13" s="1006"/>
      <c r="D13" s="1006"/>
      <c r="E13" s="929"/>
      <c r="F13" s="929"/>
      <c r="G13" s="929"/>
      <c r="H13" s="936"/>
      <c r="I13" s="933"/>
    </row>
    <row r="14" spans="1:11">
      <c r="A14" s="758"/>
      <c r="B14" s="1010" t="s">
        <v>294</v>
      </c>
      <c r="C14" s="986"/>
      <c r="D14" s="986"/>
      <c r="E14" s="926"/>
      <c r="F14" s="926"/>
      <c r="G14" s="926"/>
      <c r="H14" s="935"/>
      <c r="I14" s="930"/>
    </row>
    <row r="15" spans="1:11">
      <c r="A15" s="758"/>
      <c r="B15" s="991" t="s">
        <v>139</v>
      </c>
      <c r="C15" s="991"/>
      <c r="D15" s="991"/>
      <c r="E15" s="926">
        <v>0</v>
      </c>
      <c r="F15" s="926"/>
      <c r="G15" s="926"/>
      <c r="H15" s="932"/>
      <c r="I15" s="930"/>
    </row>
    <row r="16" spans="1:11">
      <c r="A16" s="758"/>
      <c r="B16" s="991" t="s">
        <v>91</v>
      </c>
      <c r="C16" s="991"/>
      <c r="D16" s="991"/>
      <c r="E16" s="927">
        <v>0</v>
      </c>
      <c r="F16" s="927"/>
      <c r="G16" s="927"/>
      <c r="H16" s="932"/>
      <c r="I16" s="930"/>
    </row>
    <row r="17" spans="1:11">
      <c r="A17" s="758"/>
      <c r="B17" s="991" t="s">
        <v>170</v>
      </c>
      <c r="C17" s="991"/>
      <c r="D17" s="991"/>
      <c r="E17" s="927">
        <v>0</v>
      </c>
      <c r="F17" s="927"/>
      <c r="G17" s="927"/>
      <c r="H17" s="932"/>
      <c r="I17" s="930"/>
    </row>
    <row r="18" spans="1:11">
      <c r="A18" s="758"/>
      <c r="B18" s="991" t="s">
        <v>13</v>
      </c>
      <c r="C18" s="991"/>
      <c r="D18" s="991"/>
      <c r="E18" s="927">
        <v>0</v>
      </c>
      <c r="F18" s="927"/>
      <c r="G18" s="927"/>
      <c r="H18" s="932"/>
      <c r="I18" s="930"/>
    </row>
    <row r="19" spans="1:11">
      <c r="A19" s="758"/>
      <c r="B19" s="991" t="s">
        <v>89</v>
      </c>
      <c r="C19" s="991"/>
      <c r="D19" s="991"/>
      <c r="E19" s="927">
        <v>0</v>
      </c>
      <c r="F19" s="927"/>
      <c r="G19" s="927"/>
      <c r="H19" s="932"/>
      <c r="I19" s="930"/>
    </row>
    <row r="20" spans="1:11">
      <c r="A20" s="758"/>
      <c r="B20" s="1011" t="s">
        <v>171</v>
      </c>
      <c r="C20" s="1011"/>
      <c r="D20" s="1011"/>
      <c r="E20" s="927">
        <v>0</v>
      </c>
      <c r="F20" s="927"/>
      <c r="G20" s="927"/>
      <c r="H20" s="932"/>
      <c r="I20" s="930"/>
    </row>
    <row r="21" spans="1:11">
      <c r="A21" s="758"/>
      <c r="B21" s="991" t="s">
        <v>173</v>
      </c>
      <c r="C21" s="991"/>
      <c r="D21" s="991"/>
      <c r="E21" s="927">
        <v>0</v>
      </c>
      <c r="F21" s="927"/>
      <c r="G21" s="927"/>
      <c r="H21" s="932"/>
      <c r="I21" s="930"/>
    </row>
    <row r="22" spans="1:11">
      <c r="A22" s="758"/>
      <c r="B22" s="991" t="s">
        <v>12</v>
      </c>
      <c r="C22" s="991"/>
      <c r="D22" s="991"/>
      <c r="E22" s="927">
        <v>0</v>
      </c>
      <c r="F22" s="927"/>
      <c r="G22" s="927"/>
      <c r="H22" s="932"/>
      <c r="I22" s="930"/>
    </row>
    <row r="23" spans="1:11">
      <c r="A23" s="758"/>
      <c r="B23" s="991" t="s">
        <v>169</v>
      </c>
      <c r="C23" s="991"/>
      <c r="D23" s="991"/>
      <c r="E23" s="927">
        <v>0</v>
      </c>
      <c r="F23" s="927"/>
      <c r="G23" s="927"/>
      <c r="H23" s="932"/>
      <c r="I23" s="930"/>
    </row>
    <row r="24" spans="1:11">
      <c r="A24" s="758"/>
      <c r="B24" s="991" t="s">
        <v>138</v>
      </c>
      <c r="C24" s="991"/>
      <c r="D24" s="991"/>
      <c r="E24" s="927">
        <v>0</v>
      </c>
      <c r="F24" s="927"/>
      <c r="G24" s="927"/>
      <c r="H24" s="932"/>
      <c r="I24" s="930"/>
    </row>
    <row r="25" spans="1:11">
      <c r="A25" s="758"/>
      <c r="B25" s="991" t="s">
        <v>90</v>
      </c>
      <c r="C25" s="991"/>
      <c r="D25" s="991"/>
      <c r="E25" s="927">
        <v>0</v>
      </c>
      <c r="F25" s="927"/>
      <c r="G25" s="927"/>
      <c r="H25" s="932"/>
      <c r="I25" s="930"/>
    </row>
    <row r="26" spans="1:11">
      <c r="A26" s="758"/>
      <c r="B26" s="991" t="s">
        <v>88</v>
      </c>
      <c r="C26" s="991"/>
      <c r="D26" s="991"/>
      <c r="E26" s="927">
        <v>0</v>
      </c>
      <c r="F26" s="927"/>
      <c r="G26" s="927"/>
      <c r="H26" s="932"/>
      <c r="I26" s="930"/>
      <c r="K26" s="168"/>
    </row>
    <row r="27" spans="1:11">
      <c r="A27" s="758"/>
      <c r="B27" s="991" t="s">
        <v>97</v>
      </c>
      <c r="C27" s="991"/>
      <c r="D27" s="991"/>
      <c r="E27" s="927"/>
      <c r="F27" s="927"/>
      <c r="G27" s="927"/>
      <c r="H27" s="932"/>
      <c r="I27" s="930"/>
      <c r="K27" s="168"/>
    </row>
    <row r="28" spans="1:11">
      <c r="A28" s="758"/>
      <c r="B28" s="998"/>
      <c r="C28" s="998"/>
      <c r="D28" s="998"/>
      <c r="E28" s="927">
        <v>0</v>
      </c>
      <c r="F28" s="927"/>
      <c r="G28" s="927"/>
      <c r="H28" s="932"/>
      <c r="I28" s="930"/>
      <c r="K28" s="168"/>
    </row>
    <row r="29" spans="1:11">
      <c r="A29" s="758"/>
      <c r="B29" s="998"/>
      <c r="C29" s="998"/>
      <c r="D29" s="998"/>
      <c r="E29" s="927">
        <v>0</v>
      </c>
      <c r="F29" s="927"/>
      <c r="G29" s="927"/>
      <c r="H29" s="932"/>
      <c r="I29" s="930"/>
      <c r="K29" s="168"/>
    </row>
    <row r="30" spans="1:11">
      <c r="A30" s="758"/>
      <c r="B30" s="998"/>
      <c r="C30" s="998"/>
      <c r="D30" s="998"/>
      <c r="E30" s="927">
        <v>0</v>
      </c>
      <c r="F30" s="927"/>
      <c r="G30" s="927"/>
      <c r="H30" s="932"/>
      <c r="I30" s="930"/>
      <c r="K30" s="168"/>
    </row>
    <row r="31" spans="1:11">
      <c r="A31" s="758"/>
      <c r="B31" s="998"/>
      <c r="C31" s="998"/>
      <c r="D31" s="998"/>
      <c r="E31" s="927">
        <v>0</v>
      </c>
      <c r="F31" s="927"/>
      <c r="G31" s="927"/>
      <c r="H31" s="932"/>
      <c r="I31" s="930"/>
      <c r="K31" s="168"/>
    </row>
    <row r="32" spans="1:11" ht="12" customHeight="1">
      <c r="A32" s="758"/>
      <c r="B32" s="998"/>
      <c r="C32" s="998"/>
      <c r="D32" s="998"/>
      <c r="E32" s="927">
        <v>0</v>
      </c>
      <c r="F32" s="927"/>
      <c r="G32" s="927"/>
      <c r="H32" s="932"/>
      <c r="I32" s="930"/>
      <c r="K32" s="168"/>
    </row>
    <row r="33" spans="1:11">
      <c r="A33" s="758"/>
      <c r="B33" s="1009" t="s">
        <v>100</v>
      </c>
      <c r="C33" s="1009"/>
      <c r="D33" s="1009"/>
      <c r="E33" s="226">
        <f>SUM(E15:E32)</f>
        <v>0</v>
      </c>
      <c r="F33" s="226">
        <f>SUM(F15:F32)</f>
        <v>0</v>
      </c>
      <c r="G33" s="226">
        <f>SUM(G15:G32)</f>
        <v>0</v>
      </c>
      <c r="H33" s="99">
        <f>SUM(H15:H32)</f>
        <v>0</v>
      </c>
      <c r="I33" s="930"/>
      <c r="K33" s="168"/>
    </row>
    <row r="34" spans="1:11">
      <c r="A34" s="758"/>
      <c r="B34" s="1035" t="s">
        <v>300</v>
      </c>
      <c r="C34" s="998"/>
      <c r="D34" s="998"/>
      <c r="E34" s="926"/>
      <c r="F34" s="926"/>
      <c r="G34" s="926"/>
      <c r="H34" s="935"/>
      <c r="I34" s="930"/>
      <c r="K34" s="168"/>
    </row>
    <row r="35" spans="1:11">
      <c r="A35" s="758"/>
      <c r="B35" s="998" t="s">
        <v>94</v>
      </c>
      <c r="C35" s="998"/>
      <c r="D35" s="998"/>
      <c r="E35" s="926">
        <v>0</v>
      </c>
      <c r="F35" s="926"/>
      <c r="G35" s="926"/>
      <c r="H35" s="935"/>
      <c r="I35" s="930"/>
      <c r="K35" s="168"/>
    </row>
    <row r="36" spans="1:11">
      <c r="A36" s="758"/>
      <c r="B36" s="998" t="s">
        <v>173</v>
      </c>
      <c r="C36" s="998"/>
      <c r="D36" s="998"/>
      <c r="E36" s="927">
        <v>0</v>
      </c>
      <c r="F36" s="927"/>
      <c r="G36" s="927"/>
      <c r="H36" s="932"/>
      <c r="I36" s="930"/>
      <c r="K36" s="168"/>
    </row>
    <row r="37" spans="1:11">
      <c r="A37" s="758"/>
      <c r="B37" s="998" t="s">
        <v>95</v>
      </c>
      <c r="C37" s="998"/>
      <c r="D37" s="998"/>
      <c r="E37" s="927">
        <v>0</v>
      </c>
      <c r="F37" s="927"/>
      <c r="G37" s="927"/>
      <c r="H37" s="932"/>
      <c r="I37" s="930"/>
      <c r="K37" s="168"/>
    </row>
    <row r="38" spans="1:11">
      <c r="A38" s="758"/>
      <c r="B38" s="991" t="s">
        <v>96</v>
      </c>
      <c r="C38" s="991"/>
      <c r="D38" s="1005"/>
      <c r="E38" s="927">
        <v>0</v>
      </c>
      <c r="F38" s="927"/>
      <c r="G38" s="927"/>
      <c r="H38" s="932"/>
      <c r="I38" s="930"/>
      <c r="K38" s="168"/>
    </row>
    <row r="39" spans="1:11">
      <c r="A39" s="758"/>
      <c r="B39" s="991" t="s">
        <v>134</v>
      </c>
      <c r="C39" s="991"/>
      <c r="D39" s="1005"/>
      <c r="E39" s="927">
        <v>0</v>
      </c>
      <c r="F39" s="927"/>
      <c r="G39" s="927"/>
      <c r="H39" s="932"/>
      <c r="I39" s="930"/>
      <c r="K39" s="168"/>
    </row>
    <row r="40" spans="1:11">
      <c r="A40" s="758"/>
      <c r="B40" s="991" t="s">
        <v>54</v>
      </c>
      <c r="C40" s="991"/>
      <c r="D40" s="1005"/>
      <c r="E40" s="927">
        <v>0</v>
      </c>
      <c r="F40" s="927"/>
      <c r="G40" s="927"/>
      <c r="H40" s="932"/>
      <c r="I40" s="930"/>
      <c r="K40" s="168"/>
    </row>
    <row r="41" spans="1:11">
      <c r="A41" s="758"/>
      <c r="B41" s="991" t="s">
        <v>11</v>
      </c>
      <c r="C41" s="991"/>
      <c r="D41" s="1005"/>
      <c r="E41" s="927">
        <v>0</v>
      </c>
      <c r="F41" s="927"/>
      <c r="G41" s="927"/>
      <c r="H41" s="932"/>
      <c r="I41" s="930"/>
      <c r="K41" s="168"/>
    </row>
    <row r="42" spans="1:11">
      <c r="A42" s="758"/>
      <c r="B42" s="991" t="s">
        <v>92</v>
      </c>
      <c r="C42" s="991"/>
      <c r="D42" s="1005"/>
      <c r="E42" s="928">
        <v>0</v>
      </c>
      <c r="F42" s="928"/>
      <c r="G42" s="928"/>
      <c r="H42" s="934"/>
      <c r="I42" s="930"/>
      <c r="K42" s="168"/>
    </row>
    <row r="43" spans="1:11">
      <c r="A43" s="758"/>
      <c r="B43" s="991" t="s">
        <v>71</v>
      </c>
      <c r="C43" s="991"/>
      <c r="D43" s="1005"/>
      <c r="E43" s="928">
        <v>0</v>
      </c>
      <c r="F43" s="928"/>
      <c r="G43" s="928"/>
      <c r="H43" s="934"/>
      <c r="I43" s="930"/>
      <c r="K43" s="168"/>
    </row>
    <row r="44" spans="1:11">
      <c r="A44" s="758"/>
      <c r="B44" s="991" t="s">
        <v>93</v>
      </c>
      <c r="C44" s="991"/>
      <c r="D44" s="1005"/>
      <c r="E44" s="928">
        <v>0</v>
      </c>
      <c r="F44" s="928"/>
      <c r="G44" s="928"/>
      <c r="H44" s="934"/>
      <c r="I44" s="930"/>
      <c r="K44" s="168"/>
    </row>
    <row r="45" spans="1:11">
      <c r="A45" s="758"/>
      <c r="B45" s="991" t="s">
        <v>172</v>
      </c>
      <c r="C45" s="1006"/>
      <c r="D45" s="1007"/>
      <c r="E45" s="928">
        <v>0</v>
      </c>
      <c r="F45" s="928"/>
      <c r="G45" s="928"/>
      <c r="H45" s="934"/>
      <c r="I45" s="930"/>
      <c r="K45" s="168"/>
    </row>
    <row r="46" spans="1:11" ht="12" customHeight="1">
      <c r="A46" s="758"/>
      <c r="B46" s="891" t="s">
        <v>97</v>
      </c>
      <c r="C46" s="891"/>
      <c r="D46" s="891"/>
      <c r="E46" s="928"/>
      <c r="F46" s="928"/>
      <c r="G46" s="928"/>
      <c r="H46" s="934"/>
      <c r="I46" s="930"/>
      <c r="K46" s="168"/>
    </row>
    <row r="47" spans="1:11" ht="12" customHeight="1">
      <c r="A47" s="758"/>
      <c r="B47" s="1166"/>
      <c r="C47" s="1166"/>
      <c r="D47" s="1167"/>
      <c r="E47" s="928">
        <v>0</v>
      </c>
      <c r="F47" s="928"/>
      <c r="G47" s="928"/>
      <c r="H47" s="934"/>
      <c r="I47" s="930"/>
      <c r="K47" s="168"/>
    </row>
    <row r="48" spans="1:11" ht="12" customHeight="1">
      <c r="A48" s="758"/>
      <c r="B48" s="1166"/>
      <c r="C48" s="1166"/>
      <c r="D48" s="1167"/>
      <c r="E48" s="928">
        <v>0</v>
      </c>
      <c r="F48" s="928"/>
      <c r="G48" s="928"/>
      <c r="H48" s="934"/>
      <c r="I48" s="930"/>
      <c r="K48" s="168"/>
    </row>
    <row r="49" spans="1:11" ht="12" customHeight="1">
      <c r="A49" s="758"/>
      <c r="B49" s="1166"/>
      <c r="C49" s="1166"/>
      <c r="D49" s="1167"/>
      <c r="E49" s="928">
        <v>0</v>
      </c>
      <c r="F49" s="928"/>
      <c r="G49" s="928"/>
      <c r="H49" s="934"/>
      <c r="I49" s="930"/>
      <c r="K49" s="168"/>
    </row>
    <row r="50" spans="1:11" ht="12" customHeight="1">
      <c r="A50" s="758"/>
      <c r="B50" s="998"/>
      <c r="C50" s="998"/>
      <c r="D50" s="998"/>
      <c r="E50" s="928">
        <v>0</v>
      </c>
      <c r="F50" s="928"/>
      <c r="G50" s="928"/>
      <c r="H50" s="934"/>
      <c r="I50" s="930"/>
    </row>
    <row r="51" spans="1:11" ht="12" customHeight="1">
      <c r="A51" s="758"/>
      <c r="B51" s="997"/>
      <c r="C51" s="997"/>
      <c r="D51" s="997"/>
      <c r="E51" s="228">
        <v>0</v>
      </c>
      <c r="F51" s="228"/>
      <c r="G51" s="228"/>
      <c r="H51" s="171"/>
      <c r="I51" s="930"/>
    </row>
    <row r="52" spans="1:11">
      <c r="A52" s="758"/>
      <c r="B52" s="1048" t="s">
        <v>99</v>
      </c>
      <c r="C52" s="1048"/>
      <c r="D52" s="1048"/>
      <c r="E52" s="229">
        <f>SUM(E35:E51)</f>
        <v>0</v>
      </c>
      <c r="F52" s="229">
        <f>SUM(F35:F51)</f>
        <v>0</v>
      </c>
      <c r="G52" s="229">
        <f>SUM(G35:G51)</f>
        <v>0</v>
      </c>
      <c r="H52" s="174">
        <f>SUM(H35:H51)</f>
        <v>0</v>
      </c>
      <c r="I52" s="930"/>
    </row>
    <row r="53" spans="1:11">
      <c r="A53" s="758"/>
      <c r="B53" s="1017" t="s">
        <v>73</v>
      </c>
      <c r="C53" s="1017"/>
      <c r="D53" s="1017"/>
      <c r="E53" s="926">
        <f>+E33+E52</f>
        <v>0</v>
      </c>
      <c r="F53" s="926">
        <f>+F33+F52</f>
        <v>0</v>
      </c>
      <c r="G53" s="926">
        <f>+G33+G52</f>
        <v>0</v>
      </c>
      <c r="H53" s="935">
        <f>+H33+H52</f>
        <v>0</v>
      </c>
      <c r="I53" s="930"/>
    </row>
    <row r="54" spans="1:11">
      <c r="A54" s="758"/>
      <c r="B54" s="116" t="s">
        <v>120</v>
      </c>
      <c r="C54" s="116"/>
      <c r="D54" s="116"/>
      <c r="E54" s="927">
        <f>+E11+E53</f>
        <v>0</v>
      </c>
      <c r="F54" s="927">
        <f>+F11+F53</f>
        <v>0</v>
      </c>
      <c r="G54" s="927">
        <f>+G11+G53</f>
        <v>0</v>
      </c>
      <c r="H54" s="932">
        <f>+H11+H53</f>
        <v>0</v>
      </c>
      <c r="I54" s="930"/>
    </row>
    <row r="55" spans="1:11">
      <c r="A55" s="24"/>
      <c r="B55" s="113" t="s">
        <v>121</v>
      </c>
      <c r="C55" s="113"/>
      <c r="D55" s="113"/>
      <c r="E55" s="230">
        <f>+E12+E53</f>
        <v>0</v>
      </c>
      <c r="F55" s="230">
        <f>+F12+F53</f>
        <v>0</v>
      </c>
      <c r="G55" s="230">
        <f>+G12+G53</f>
        <v>0</v>
      </c>
      <c r="H55" s="111">
        <f>+H12+H53</f>
        <v>0</v>
      </c>
      <c r="I55" s="117"/>
      <c r="J55" s="19"/>
      <c r="K55" s="21"/>
    </row>
    <row r="56" spans="1:11" ht="24.75" customHeight="1">
      <c r="A56" s="758"/>
      <c r="B56" s="1018" t="s">
        <v>438</v>
      </c>
      <c r="C56" s="1170"/>
      <c r="D56" s="1170"/>
      <c r="E56" s="1170"/>
      <c r="F56" s="1170"/>
      <c r="G56" s="1170"/>
      <c r="H56" s="1170"/>
      <c r="I56" s="930"/>
      <c r="J56" s="19"/>
      <c r="K56" s="21"/>
    </row>
    <row r="57" spans="1:11">
      <c r="A57" s="24"/>
      <c r="B57" s="992" t="s">
        <v>439</v>
      </c>
      <c r="C57" s="993"/>
      <c r="D57" s="993"/>
      <c r="E57" s="993"/>
      <c r="F57" s="993"/>
      <c r="G57" s="993"/>
      <c r="H57" s="993"/>
      <c r="I57" s="25"/>
      <c r="J57" s="19"/>
      <c r="K57" s="21"/>
    </row>
    <row r="58" spans="1:11">
      <c r="A58" s="13"/>
      <c r="B58" s="13"/>
      <c r="C58" s="13"/>
      <c r="D58" s="13"/>
      <c r="E58" s="66"/>
      <c r="F58" s="66"/>
      <c r="G58" s="66"/>
      <c r="H58" s="66"/>
      <c r="I58" s="13"/>
      <c r="J58" s="50"/>
      <c r="K58" s="21"/>
    </row>
    <row r="59" spans="1:11" ht="21.75" customHeight="1">
      <c r="A59" s="27"/>
      <c r="B59" s="1"/>
      <c r="C59" s="1"/>
      <c r="D59" s="1"/>
      <c r="E59" s="28" t="s">
        <v>0</v>
      </c>
      <c r="F59" s="28"/>
      <c r="G59" s="1161">
        <f>C3</f>
        <v>0</v>
      </c>
      <c r="H59" s="1162"/>
    </row>
    <row r="60" spans="1:11" ht="10.5" customHeight="1">
      <c r="A60" s="27"/>
      <c r="B60" s="1"/>
      <c r="C60" s="1"/>
      <c r="D60" s="1"/>
      <c r="E60" s="28"/>
      <c r="F60" s="28"/>
      <c r="G60" s="204"/>
      <c r="H60" s="205"/>
    </row>
    <row r="61" spans="1:11" ht="37.5" customHeight="1">
      <c r="A61" s="1089" t="s">
        <v>107</v>
      </c>
      <c r="B61" s="1089"/>
      <c r="C61" s="1089"/>
      <c r="D61" s="1089"/>
      <c r="E61" s="1089"/>
      <c r="F61" s="1089"/>
      <c r="G61" s="1089"/>
      <c r="H61" s="1089"/>
      <c r="I61" s="1089"/>
    </row>
    <row r="62" spans="1:11" ht="14.25" customHeight="1">
      <c r="A62" s="1"/>
      <c r="B62" s="1"/>
      <c r="C62" s="1"/>
      <c r="D62" s="1"/>
      <c r="E62" s="1"/>
      <c r="F62" s="1"/>
      <c r="G62" s="1"/>
    </row>
    <row r="63" spans="1:11" ht="16.5" customHeight="1">
      <c r="A63" s="1165" t="s">
        <v>108</v>
      </c>
      <c r="B63" s="1145"/>
      <c r="C63" s="1145"/>
      <c r="D63" s="1145"/>
      <c r="E63" s="1145"/>
      <c r="F63" s="1145"/>
      <c r="G63" s="1145"/>
      <c r="H63" s="1164"/>
    </row>
    <row r="64" spans="1:11" ht="6" customHeight="1">
      <c r="A64" s="124"/>
      <c r="B64" s="55"/>
      <c r="C64" s="55"/>
      <c r="D64" s="55"/>
      <c r="E64" s="55"/>
      <c r="F64" s="55"/>
      <c r="G64" s="55"/>
      <c r="H64" s="47"/>
    </row>
    <row r="65" spans="1:11" ht="15.6">
      <c r="A65" s="29"/>
      <c r="B65" s="1133" t="s">
        <v>87</v>
      </c>
      <c r="C65" s="1147"/>
      <c r="D65" s="1147"/>
      <c r="E65" s="1147"/>
      <c r="F65" s="1147"/>
      <c r="G65" s="1147"/>
      <c r="H65" s="1164"/>
    </row>
    <row r="66" spans="1:11" ht="27" customHeight="1">
      <c r="A66" s="10"/>
      <c r="B66" s="201" t="s">
        <v>339</v>
      </c>
      <c r="C66" s="131"/>
      <c r="D66" s="131"/>
      <c r="E66" s="131"/>
      <c r="F66" s="131"/>
      <c r="G66" s="131"/>
      <c r="H66" s="132"/>
    </row>
    <row r="67" spans="1:11">
      <c r="A67" s="10"/>
      <c r="B67" s="13"/>
      <c r="C67" s="13"/>
      <c r="D67" s="13"/>
      <c r="E67" s="357" t="s">
        <v>5</v>
      </c>
      <c r="F67" s="357" t="s">
        <v>5</v>
      </c>
      <c r="G67" s="357" t="s">
        <v>6</v>
      </c>
      <c r="H67" s="357" t="s">
        <v>6</v>
      </c>
    </row>
    <row r="68" spans="1:11" ht="12.75" customHeight="1">
      <c r="A68" s="10"/>
      <c r="B68" s="13"/>
      <c r="C68" s="13"/>
      <c r="D68" s="13"/>
      <c r="E68" s="357" t="s">
        <v>70</v>
      </c>
      <c r="F68" s="357" t="s">
        <v>70</v>
      </c>
      <c r="G68" s="357" t="s">
        <v>8</v>
      </c>
      <c r="H68" s="357" t="s">
        <v>8</v>
      </c>
    </row>
    <row r="69" spans="1:11" ht="16.5" customHeight="1" thickBot="1">
      <c r="A69" s="10"/>
      <c r="B69" s="7" t="s">
        <v>84</v>
      </c>
      <c r="C69" s="125"/>
      <c r="D69" s="7"/>
      <c r="E69" s="65">
        <v>0</v>
      </c>
      <c r="F69" s="546">
        <v>0</v>
      </c>
      <c r="G69" s="546">
        <v>0</v>
      </c>
      <c r="H69" s="547">
        <v>0</v>
      </c>
    </row>
    <row r="70" spans="1:11" ht="12.75" customHeight="1" thickTop="1">
      <c r="A70" s="24"/>
      <c r="B70" s="22"/>
      <c r="C70" s="22"/>
      <c r="D70" s="22"/>
      <c r="E70" s="22"/>
      <c r="F70" s="22"/>
      <c r="G70" s="22"/>
      <c r="H70" s="25"/>
    </row>
    <row r="71" spans="1:11" ht="16.5" customHeight="1">
      <c r="A71" s="29"/>
      <c r="B71" s="1145" t="s">
        <v>248</v>
      </c>
      <c r="C71" s="1146"/>
      <c r="D71" s="1146"/>
      <c r="E71" s="1147"/>
      <c r="F71" s="1147"/>
      <c r="G71" s="1147"/>
      <c r="H71" s="1148"/>
    </row>
    <row r="72" spans="1:11" ht="30" customHeight="1">
      <c r="A72" s="24"/>
      <c r="B72" s="1154" t="s">
        <v>42</v>
      </c>
      <c r="C72" s="1154"/>
      <c r="D72" s="1155"/>
      <c r="E72" s="647">
        <f>E7</f>
        <v>0</v>
      </c>
      <c r="F72" s="647">
        <f t="shared" ref="F72:H72" si="0">F7</f>
        <v>0</v>
      </c>
      <c r="G72" s="647">
        <f t="shared" si="0"/>
        <v>0</v>
      </c>
      <c r="H72" s="647">
        <f t="shared" si="0"/>
        <v>0</v>
      </c>
    </row>
    <row r="73" spans="1:11" ht="38.25" customHeight="1">
      <c r="A73" s="10"/>
      <c r="B73" s="1151" t="s">
        <v>248</v>
      </c>
      <c r="C73" s="1152"/>
      <c r="D73" s="1153"/>
      <c r="E73" s="181" t="s">
        <v>110</v>
      </c>
      <c r="F73" s="181" t="s">
        <v>110</v>
      </c>
      <c r="G73" s="182" t="s">
        <v>111</v>
      </c>
      <c r="H73" s="182" t="s">
        <v>111</v>
      </c>
      <c r="J73" s="674">
        <f>'5 - Special Under-Grad 1 '!J75</f>
        <v>0</v>
      </c>
      <c r="K73" s="675" t="s">
        <v>384</v>
      </c>
    </row>
    <row r="74" spans="1:11">
      <c r="A74" s="10"/>
      <c r="B74" s="1168" t="s">
        <v>86</v>
      </c>
      <c r="C74" s="1169"/>
      <c r="D74" s="1169"/>
      <c r="E74" s="492">
        <v>0</v>
      </c>
      <c r="F74" s="492">
        <v>0</v>
      </c>
      <c r="G74" s="492">
        <v>0</v>
      </c>
      <c r="H74" s="493">
        <v>0</v>
      </c>
      <c r="J74" s="673">
        <f>SUM(E74:H74)</f>
        <v>0</v>
      </c>
      <c r="K74" s="692" t="s">
        <v>233</v>
      </c>
    </row>
    <row r="75" spans="1:11">
      <c r="A75" s="10"/>
      <c r="B75" s="7" t="s">
        <v>113</v>
      </c>
      <c r="C75" s="189"/>
      <c r="D75" s="189"/>
      <c r="E75" s="494"/>
      <c r="F75" s="494"/>
      <c r="G75" s="494"/>
      <c r="H75" s="495"/>
      <c r="J75" s="674">
        <f>+J73-J74</f>
        <v>0</v>
      </c>
      <c r="K75" s="672" t="s">
        <v>345</v>
      </c>
    </row>
    <row r="76" spans="1:11">
      <c r="A76" s="10"/>
      <c r="B76" s="7" t="s">
        <v>114</v>
      </c>
      <c r="C76" s="189"/>
      <c r="D76" s="189"/>
      <c r="E76" s="496"/>
      <c r="F76" s="496"/>
      <c r="G76" s="496"/>
      <c r="H76" s="497"/>
      <c r="J76" s="1"/>
      <c r="K76" s="692" t="s">
        <v>346</v>
      </c>
    </row>
    <row r="77" spans="1:11">
      <c r="A77" s="10"/>
      <c r="B77" s="7" t="s">
        <v>115</v>
      </c>
      <c r="C77" s="189"/>
      <c r="D77" s="189"/>
      <c r="E77" s="496">
        <v>0</v>
      </c>
      <c r="F77" s="496">
        <v>0</v>
      </c>
      <c r="G77" s="496">
        <v>0</v>
      </c>
      <c r="H77" s="497">
        <v>0</v>
      </c>
      <c r="J77" s="1"/>
      <c r="K77" s="1"/>
    </row>
    <row r="78" spans="1:11" ht="26.25" customHeight="1">
      <c r="A78" s="10"/>
      <c r="B78" s="1143" t="s">
        <v>340</v>
      </c>
      <c r="C78" s="1144"/>
      <c r="D78" s="1144"/>
      <c r="E78" s="496">
        <v>0</v>
      </c>
      <c r="F78" s="496">
        <v>0</v>
      </c>
      <c r="G78" s="496">
        <v>0</v>
      </c>
      <c r="H78" s="497">
        <v>0</v>
      </c>
      <c r="J78" s="1"/>
      <c r="K78" s="1"/>
    </row>
    <row r="79" spans="1:11" ht="12.75" customHeight="1">
      <c r="A79" s="10"/>
      <c r="B79" s="133" t="s">
        <v>328</v>
      </c>
      <c r="C79" s="23"/>
      <c r="D79" s="23"/>
      <c r="E79" s="498">
        <f>+E74-E76-E77-E78</f>
        <v>0</v>
      </c>
      <c r="F79" s="498">
        <f>+F74-F76-F77-F78</f>
        <v>0</v>
      </c>
      <c r="G79" s="498">
        <f>+G74-G76-G77-G78</f>
        <v>0</v>
      </c>
      <c r="H79" s="499">
        <f>+H74-H76-H77-H78</f>
        <v>0</v>
      </c>
      <c r="J79" s="668">
        <f>'5 - Special Under-Grad 1 '!J81</f>
        <v>0</v>
      </c>
      <c r="K79" s="669" t="s">
        <v>383</v>
      </c>
    </row>
    <row r="80" spans="1:11">
      <c r="A80" s="10"/>
      <c r="B80" s="548" t="s">
        <v>415</v>
      </c>
      <c r="C80" s="43"/>
      <c r="D80" s="43"/>
      <c r="E80" s="500">
        <v>0</v>
      </c>
      <c r="F80" s="500">
        <v>0</v>
      </c>
      <c r="G80" s="500">
        <v>0</v>
      </c>
      <c r="H80" s="501">
        <v>0</v>
      </c>
      <c r="J80" s="651">
        <f>SUM(E80:H80)</f>
        <v>0</v>
      </c>
      <c r="K80" s="670" t="s">
        <v>347</v>
      </c>
    </row>
    <row r="81" spans="1:11" ht="15" thickBot="1">
      <c r="A81" s="10"/>
      <c r="B81" s="78" t="s">
        <v>341</v>
      </c>
      <c r="C81" s="30"/>
      <c r="D81" s="30"/>
      <c r="E81" s="502" t="e">
        <f>+E79/E80</f>
        <v>#DIV/0!</v>
      </c>
      <c r="F81" s="502" t="e">
        <f>+F79/F80</f>
        <v>#DIV/0!</v>
      </c>
      <c r="G81" s="502" t="e">
        <f>+G79/G80</f>
        <v>#DIV/0!</v>
      </c>
      <c r="H81" s="503" t="e">
        <f>+H79/H80</f>
        <v>#DIV/0!</v>
      </c>
      <c r="J81" s="652">
        <f>+J79-J80</f>
        <v>0</v>
      </c>
      <c r="K81" s="670" t="s">
        <v>348</v>
      </c>
    </row>
    <row r="82" spans="1:11" ht="12.75" customHeight="1" thickTop="1">
      <c r="A82" s="24"/>
      <c r="B82" s="22"/>
      <c r="C82" s="22"/>
      <c r="D82" s="22"/>
      <c r="E82" s="22"/>
      <c r="F82" s="22"/>
      <c r="G82" s="40"/>
      <c r="H82" s="127"/>
      <c r="J82" s="1"/>
      <c r="K82" s="1"/>
    </row>
    <row r="83" spans="1:11">
      <c r="J83" s="1"/>
      <c r="K83" s="1"/>
    </row>
    <row r="84" spans="1:11" ht="18.75" customHeight="1">
      <c r="A84" s="29"/>
      <c r="B84" s="988" t="s">
        <v>440</v>
      </c>
      <c r="C84" s="989"/>
      <c r="D84" s="989"/>
      <c r="E84" s="990"/>
      <c r="F84" s="990"/>
      <c r="G84" s="990"/>
      <c r="H84" s="990"/>
      <c r="I84" s="26"/>
    </row>
    <row r="85" spans="1:11" ht="18.75" customHeight="1">
      <c r="A85" s="10"/>
      <c r="B85" s="995" t="s">
        <v>109</v>
      </c>
      <c r="C85" s="996"/>
      <c r="D85" s="996"/>
      <c r="E85" s="997"/>
      <c r="F85" s="997"/>
      <c r="G85" s="997"/>
      <c r="H85" s="997"/>
      <c r="I85" s="15"/>
    </row>
    <row r="86" spans="1:11" ht="29.25" customHeight="1">
      <c r="A86" s="24"/>
      <c r="B86" s="1154" t="s">
        <v>42</v>
      </c>
      <c r="C86" s="1154"/>
      <c r="D86" s="1155"/>
      <c r="E86" s="647">
        <f>E7</f>
        <v>0</v>
      </c>
      <c r="F86" s="671">
        <f>F7</f>
        <v>0</v>
      </c>
      <c r="G86" s="671">
        <f>G7</f>
        <v>0</v>
      </c>
      <c r="H86" s="671">
        <f>H7</f>
        <v>0</v>
      </c>
      <c r="I86" s="25"/>
    </row>
    <row r="87" spans="1:11" ht="27.6" thickBot="1">
      <c r="A87" s="10"/>
      <c r="B87" s="439" t="s">
        <v>85</v>
      </c>
      <c r="C87" s="217"/>
      <c r="D87" s="217"/>
      <c r="E87" s="235" t="s">
        <v>110</v>
      </c>
      <c r="F87" s="308" t="s">
        <v>228</v>
      </c>
      <c r="G87" s="594" t="s">
        <v>111</v>
      </c>
      <c r="H87" s="236" t="s">
        <v>111</v>
      </c>
      <c r="I87" s="15"/>
    </row>
    <row r="88" spans="1:11">
      <c r="A88" s="10"/>
      <c r="B88" s="1160" t="s">
        <v>82</v>
      </c>
      <c r="C88" s="987"/>
      <c r="D88" s="987"/>
      <c r="E88" s="231">
        <f t="shared" ref="E88:H89" si="1">E11</f>
        <v>0</v>
      </c>
      <c r="F88" s="231">
        <f>F11</f>
        <v>0</v>
      </c>
      <c r="G88" s="231">
        <f>G11</f>
        <v>0</v>
      </c>
      <c r="H88" s="231">
        <f t="shared" si="1"/>
        <v>0</v>
      </c>
      <c r="I88" s="15"/>
    </row>
    <row r="89" spans="1:11">
      <c r="A89" s="10"/>
      <c r="B89" s="1159" t="s">
        <v>304</v>
      </c>
      <c r="C89" s="986"/>
      <c r="D89" s="986"/>
      <c r="E89" s="225">
        <f t="shared" si="1"/>
        <v>0</v>
      </c>
      <c r="F89" s="225">
        <f>F12</f>
        <v>0</v>
      </c>
      <c r="G89" s="225">
        <f>G12</f>
        <v>0</v>
      </c>
      <c r="H89" s="225">
        <f t="shared" si="1"/>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305</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E69</f>
        <v>0</v>
      </c>
      <c r="F94" s="233">
        <f>F69</f>
        <v>0</v>
      </c>
      <c r="G94" s="233">
        <f>G69</f>
        <v>0</v>
      </c>
      <c r="H94" s="233">
        <f>H69</f>
        <v>0</v>
      </c>
      <c r="I94" s="15"/>
    </row>
    <row r="95" spans="1:11">
      <c r="A95" s="151"/>
      <c r="B95" s="153" t="s">
        <v>306</v>
      </c>
      <c r="C95" s="148"/>
      <c r="D95" s="148"/>
      <c r="E95" s="81" t="e">
        <f>+E88+E92+E93+E94</f>
        <v>#DIV/0!</v>
      </c>
      <c r="F95" s="81" t="e">
        <f>+F88+F92+F93+F94</f>
        <v>#DIV/0!</v>
      </c>
      <c r="G95" s="81" t="e">
        <f>+G88+G92+G93+G94</f>
        <v>#DIV/0!</v>
      </c>
      <c r="H95" s="81" t="e">
        <f>+H88+H92+H93+H94</f>
        <v>#DIV/0!</v>
      </c>
      <c r="I95" s="15"/>
    </row>
    <row r="96" spans="1:11">
      <c r="A96" s="151"/>
      <c r="B96" s="153" t="s">
        <v>307</v>
      </c>
      <c r="C96" s="148"/>
      <c r="D96" s="148"/>
      <c r="E96" s="81" t="e">
        <f>+E89+E92+E93+E94</f>
        <v>#DIV/0!</v>
      </c>
      <c r="F96" s="81" t="e">
        <f>+F89+F92+F93+F94</f>
        <v>#DIV/0!</v>
      </c>
      <c r="G96" s="81" t="e">
        <f>+G89+G92+G93+G94</f>
        <v>#DIV/0!</v>
      </c>
      <c r="H96" s="81" t="e">
        <f>+H89+H92+H93+H94</f>
        <v>#DIV/0!</v>
      </c>
      <c r="I96" s="15"/>
    </row>
    <row r="97" spans="1:29">
      <c r="A97" s="10"/>
      <c r="B97" s="437" t="s">
        <v>333</v>
      </c>
      <c r="C97" s="35"/>
      <c r="D97" s="35" t="s">
        <v>105</v>
      </c>
      <c r="E97" s="433">
        <f>'11 - Dorm Room and Board '!$D$12</f>
        <v>0</v>
      </c>
      <c r="F97" s="433">
        <f>'11 - Dorm Room and Board '!$D$12</f>
        <v>0</v>
      </c>
      <c r="G97" s="433">
        <f>'11 - Dorm Room and Board '!$D$12</f>
        <v>0</v>
      </c>
      <c r="H97" s="433">
        <f>'11 - Dorm Room and Board '!$D$12</f>
        <v>0</v>
      </c>
      <c r="I97" s="15"/>
      <c r="J97" s="614" t="s">
        <v>375</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342</v>
      </c>
      <c r="K98" s="614" t="s">
        <v>343</v>
      </c>
    </row>
    <row r="99" spans="1:29">
      <c r="A99" s="151"/>
      <c r="B99" s="438" t="s">
        <v>308</v>
      </c>
      <c r="C99" s="445"/>
      <c r="D99" s="446"/>
      <c r="E99" s="434">
        <f>+E97+E98</f>
        <v>0</v>
      </c>
      <c r="F99" s="434">
        <f>+F97+F98</f>
        <v>0</v>
      </c>
      <c r="G99" s="434">
        <f>+G97+G98</f>
        <v>0</v>
      </c>
      <c r="H99" s="434">
        <f>+H97+H98</f>
        <v>0</v>
      </c>
      <c r="I99" s="15"/>
      <c r="J99" s="614"/>
      <c r="K99" s="614" t="s">
        <v>274</v>
      </c>
    </row>
    <row r="100" spans="1:29">
      <c r="A100" s="10"/>
      <c r="B100" s="153" t="s">
        <v>309</v>
      </c>
      <c r="C100" s="23"/>
      <c r="D100" s="23"/>
      <c r="E100" s="234" t="e">
        <f>+E95+E97+E98</f>
        <v>#DIV/0!</v>
      </c>
      <c r="F100" s="234" t="e">
        <f>+F95+F97+F98</f>
        <v>#DIV/0!</v>
      </c>
      <c r="G100" s="234" t="e">
        <f>+G95+G97+G98</f>
        <v>#DIV/0!</v>
      </c>
      <c r="H100" s="234" t="e">
        <f>+H95+H97+H98</f>
        <v>#DIV/0!</v>
      </c>
      <c r="I100" s="15"/>
      <c r="K100" s="614"/>
    </row>
    <row r="101" spans="1:29">
      <c r="A101" s="24"/>
      <c r="B101" s="153" t="s">
        <v>310</v>
      </c>
      <c r="C101" s="23"/>
      <c r="D101" s="23"/>
      <c r="E101" s="234" t="e">
        <f>+E96+E97+E98</f>
        <v>#DIV/0!</v>
      </c>
      <c r="F101" s="234" t="e">
        <f>+F96+F97+F98</f>
        <v>#DIV/0!</v>
      </c>
      <c r="G101" s="234" t="e">
        <f>+G96+G97+G98</f>
        <v>#DIV/0!</v>
      </c>
      <c r="H101" s="234" t="e">
        <f>+H96+H97+H98</f>
        <v>#DIV/0!</v>
      </c>
      <c r="I101" s="25"/>
      <c r="K101" s="614"/>
    </row>
    <row r="102" spans="1:29">
      <c r="A102" s="1"/>
      <c r="B102" s="155"/>
      <c r="C102" s="1"/>
      <c r="D102" s="1"/>
      <c r="E102" s="1"/>
      <c r="F102" s="1"/>
      <c r="G102" s="1"/>
      <c r="H102" s="1"/>
      <c r="I102" s="1"/>
    </row>
    <row r="103" spans="1:29" ht="35.4" customHeight="1">
      <c r="A103" s="1131" t="s">
        <v>14</v>
      </c>
      <c r="B103" s="1000"/>
      <c r="C103" s="1000"/>
      <c r="D103" s="1000"/>
      <c r="E103" s="1000"/>
      <c r="F103" s="1000"/>
      <c r="G103" s="1000"/>
      <c r="H103" s="1000"/>
      <c r="I103" s="1001"/>
    </row>
    <row r="104" spans="1:29">
      <c r="B104" s="144"/>
    </row>
    <row r="107" spans="1:29" ht="15" thickBot="1"/>
    <row r="108" spans="1:29" ht="47.4" thickBot="1">
      <c r="O108" s="912" t="s">
        <v>85</v>
      </c>
      <c r="P108" s="913" t="s">
        <v>82</v>
      </c>
      <c r="Q108" s="913" t="s">
        <v>112</v>
      </c>
      <c r="R108" s="913" t="s">
        <v>101</v>
      </c>
      <c r="S108" s="913" t="s">
        <v>102</v>
      </c>
      <c r="T108" s="913" t="s">
        <v>73</v>
      </c>
      <c r="U108" s="913" t="s">
        <v>80</v>
      </c>
      <c r="V108" s="913" t="s">
        <v>79</v>
      </c>
      <c r="W108" s="917" t="s">
        <v>395</v>
      </c>
      <c r="X108" s="917" t="s">
        <v>400</v>
      </c>
      <c r="Y108" s="913" t="s">
        <v>401</v>
      </c>
      <c r="Z108" s="913" t="s">
        <v>164</v>
      </c>
      <c r="AA108" s="913" t="s">
        <v>402</v>
      </c>
      <c r="AB108" s="917" t="s">
        <v>403</v>
      </c>
      <c r="AC108" s="911" t="s">
        <v>399</v>
      </c>
    </row>
    <row r="109" spans="1:29" ht="1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6:I6"/>
    <mergeCell ref="A3:B3"/>
    <mergeCell ref="C3:D3"/>
    <mergeCell ref="G3:H3"/>
    <mergeCell ref="A1:I1"/>
    <mergeCell ref="A5:I5"/>
    <mergeCell ref="B7:D7"/>
    <mergeCell ref="B10:D10"/>
    <mergeCell ref="B11:D11"/>
    <mergeCell ref="B12:D12"/>
    <mergeCell ref="B13:D13"/>
    <mergeCell ref="B25:D25"/>
    <mergeCell ref="B14:D14"/>
    <mergeCell ref="B15:D15"/>
    <mergeCell ref="B16:D16"/>
    <mergeCell ref="B17:D17"/>
    <mergeCell ref="B18:D18"/>
    <mergeCell ref="B19:D19"/>
    <mergeCell ref="B20:D20"/>
    <mergeCell ref="B21:D21"/>
    <mergeCell ref="B22:D22"/>
    <mergeCell ref="B23:D23"/>
    <mergeCell ref="B24:D24"/>
    <mergeCell ref="B36:D36"/>
    <mergeCell ref="B26:D26"/>
    <mergeCell ref="B27:D27"/>
    <mergeCell ref="B28:D28"/>
    <mergeCell ref="B29:D29"/>
    <mergeCell ref="B30:D30"/>
    <mergeCell ref="B31:D31"/>
    <mergeCell ref="B32:D32"/>
    <mergeCell ref="B33:D33"/>
    <mergeCell ref="B34:D34"/>
    <mergeCell ref="B35:D35"/>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73:D73"/>
    <mergeCell ref="B52:D52"/>
    <mergeCell ref="B53:D53"/>
    <mergeCell ref="B56:H56"/>
    <mergeCell ref="B57:H57"/>
    <mergeCell ref="G59:H59"/>
    <mergeCell ref="A61:I61"/>
    <mergeCell ref="A63:H63"/>
    <mergeCell ref="B65:H65"/>
    <mergeCell ref="B71:H71"/>
    <mergeCell ref="B72:D72"/>
    <mergeCell ref="A103:I103"/>
    <mergeCell ref="B89:D89"/>
    <mergeCell ref="B74:D74"/>
    <mergeCell ref="B78:D78"/>
    <mergeCell ref="B84:H84"/>
    <mergeCell ref="B85:H85"/>
    <mergeCell ref="B86:D86"/>
    <mergeCell ref="B88:D88"/>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Mauck, Sheri</cp:lastModifiedBy>
  <cp:lastPrinted>2015-05-28T13:52:39Z</cp:lastPrinted>
  <dcterms:created xsi:type="dcterms:W3CDTF">2003-06-10T16:12:58Z</dcterms:created>
  <dcterms:modified xsi:type="dcterms:W3CDTF">2022-06-16T14:26:30Z</dcterms:modified>
</cp:coreProperties>
</file>