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mc:AlternateContent xmlns:mc="http://schemas.openxmlformats.org/markup-compatibility/2006">
    <mc:Choice Requires="x15">
      <x15ac:absPath xmlns:x15ac="http://schemas.microsoft.com/office/spreadsheetml/2010/11/ac" url="W:\1 - Budget SRA3 - All Years\Budget SRA3 FY2024\"/>
    </mc:Choice>
  </mc:AlternateContent>
  <xr:revisionPtr revIDLastSave="0" documentId="13_ncr:1_{B7F75AD0-46C4-4537-AB7E-A7DFAFB5545D}" xr6:coauthVersionLast="36" xr6:coauthVersionMax="36" xr10:uidLastSave="{00000000-0000-0000-0000-000000000000}"/>
  <bookViews>
    <workbookView xWindow="-12" yWindow="228" windowWidth="7440" windowHeight="8472" firstSheet="4" activeTab="4" xr2:uid="{00000000-000D-0000-FFFF-FFFF00000000}"/>
  </bookViews>
  <sheets>
    <sheet name="Notes 06" sheetId="1" state="hidden" r:id="rId1"/>
    <sheet name="Comments 2015" sheetId="2" state="hidden" r:id="rId2"/>
    <sheet name="Notes" sheetId="3" state="hidden" r:id="rId3"/>
    <sheet name="Stimulus Form" sheetId="4" state="hidden" r:id="rId4"/>
    <sheet name="Schedule A - A1" sheetId="30" r:id="rId5"/>
    <sheet name="Schedule A - A1 OUHSC" sheetId="5" r:id="rId6"/>
    <sheet name="Schedule B - 1" sheetId="6" r:id="rId7"/>
    <sheet name="Example of Schedule C - C1" sheetId="7" r:id="rId8"/>
    <sheet name="Schedule C - C1" sheetId="28" r:id="rId9"/>
    <sheet name="Sch C2 Instructions" sheetId="29" r:id="rId10"/>
    <sheet name="Example of Schedule C2" sheetId="32" r:id="rId11"/>
    <sheet name="Schedule C2" sheetId="31" r:id="rId12"/>
    <sheet name="Schedule C-1A" sheetId="8" state="hidden" r:id="rId13"/>
    <sheet name="Schedule A - II" sheetId="9" r:id="rId14"/>
    <sheet name="Schedule B - II" sheetId="10" r:id="rId15"/>
    <sheet name="Schedule C - II  (2)" sheetId="11" state="hidden" r:id="rId16"/>
    <sheet name="Schedule C - II  " sheetId="12" r:id="rId17"/>
    <sheet name="Schedule E" sheetId="13" r:id="rId18"/>
    <sheet name="Schedule F - Not Used in FY2011" sheetId="14" state="hidden" r:id="rId19"/>
    <sheet name="Optional Sched-E1" sheetId="22" r:id="rId20"/>
    <sheet name="Optional Sched-E2" sheetId="23" r:id="rId21"/>
    <sheet name="Schedule F and G" sheetId="21" r:id="rId22"/>
    <sheet name="Schedule F - Do Not Use" sheetId="15" state="hidden" r:id="rId23"/>
    <sheet name="Schedule F - Use (2)" sheetId="16" state="hidden" r:id="rId24"/>
    <sheet name="Schedule F - W Fund 490" sheetId="17" state="hidden" r:id="rId25"/>
    <sheet name="Sch G Do Not Use" sheetId="18" state="hidden" r:id="rId26"/>
    <sheet name="Schedule F&amp;G W Fund 490" sheetId="20" state="hidden" r:id="rId27"/>
    <sheet name="New Schedule H " sheetId="25" state="hidden" r:id="rId28"/>
    <sheet name="Schedule  H" sheetId="26" r:id="rId29"/>
  </sheets>
  <externalReferences>
    <externalReference r:id="rId30"/>
    <externalReference r:id="rId31"/>
    <externalReference r:id="rId32"/>
    <externalReference r:id="rId33"/>
  </externalReferences>
  <definedNames>
    <definedName name="Courses_and_FTE" localSheetId="10">#REF!</definedName>
    <definedName name="Courses_and_FTE" localSheetId="4">#REF!</definedName>
    <definedName name="Courses_and_FTE" localSheetId="8">#REF!</definedName>
    <definedName name="Courses_and_FTE" localSheetId="11">#REF!</definedName>
    <definedName name="Courses_and_FTE" localSheetId="21">#REF!</definedName>
    <definedName name="Courses_and_FTE">#REF!</definedName>
    <definedName name="Mandatory_Sorted" localSheetId="10">'[1]Mand Sum'!#REF!</definedName>
    <definedName name="Mandatory_Sorted" localSheetId="4">'[2]Mand Sum'!#REF!</definedName>
    <definedName name="Mandatory_Sorted" localSheetId="8">'[2]Mand Sum'!#REF!</definedName>
    <definedName name="Mandatory_Sorted" localSheetId="11">'[1]Mand Sum'!#REF!</definedName>
    <definedName name="Mandatory_Sorted" localSheetId="21">'[1]Mand Sum'!#REF!</definedName>
    <definedName name="Mandatory_Sorted">'[2]Mand Sum'!#REF!</definedName>
    <definedName name="_xlnm.Print_Area" localSheetId="7">'Example of Schedule C - C1'!$A$1:$D$41</definedName>
    <definedName name="_xlnm.Print_Area" localSheetId="10">'Example of Schedule C2'!$A$1:$G$52</definedName>
    <definedName name="_xlnm.Print_Area" localSheetId="27">'New Schedule H '!$A$1:$D$37</definedName>
    <definedName name="_xlnm.Print_Area" localSheetId="19">'Optional Sched-E1'!$A$1:$D$206</definedName>
    <definedName name="_xlnm.Print_Area" localSheetId="20">'Optional Sched-E2'!$A$1:$C$140</definedName>
    <definedName name="_xlnm.Print_Area" localSheetId="9">'Sch C2 Instructions'!$A$2:$C$32</definedName>
    <definedName name="_xlnm.Print_Area" localSheetId="25">'Sch G Do Not Use'!$A$1:$L$25</definedName>
    <definedName name="_xlnm.Print_Area" localSheetId="28">'Schedule  H'!$A$1:$D$37</definedName>
    <definedName name="_xlnm.Print_Area" localSheetId="4">'Schedule A - A1'!$A$1:$F$117</definedName>
    <definedName name="_xlnm.Print_Area" localSheetId="5">'Schedule A - A1 OUHSC'!$A$1:$F$118</definedName>
    <definedName name="_xlnm.Print_Area" localSheetId="6">'Schedule B - 1'!$A$1:$D$26</definedName>
    <definedName name="_xlnm.Print_Area" localSheetId="14">'Schedule B - II'!$A$1:$D$29</definedName>
    <definedName name="_xlnm.Print_Area" localSheetId="8">'Schedule C - C1'!$A$1:$D$41</definedName>
    <definedName name="_xlnm.Print_Area" localSheetId="16">'Schedule C - II  '!$A$1:$C$39</definedName>
    <definedName name="_xlnm.Print_Area" localSheetId="12">'Schedule C-1A'!$A$1:$F$20</definedName>
    <definedName name="_xlnm.Print_Area" localSheetId="11">'Schedule C2'!$A$1:$G$54</definedName>
    <definedName name="_xlnm.Print_Area" localSheetId="22">'Schedule F - Do Not Use'!$A$1:$L$27</definedName>
    <definedName name="_xlnm.Print_Area" localSheetId="18">'Schedule F - Not Used in FY2011'!$A$1:$L$25</definedName>
    <definedName name="_xlnm.Print_Area" localSheetId="23">'Schedule F - Use (2)'!$A$1:$L$36</definedName>
    <definedName name="_xlnm.Print_Area" localSheetId="24">'Schedule F - W Fund 490'!$A$1:$L$31</definedName>
    <definedName name="_xlnm.Print_Area" localSheetId="21">'Schedule F and G'!$A$2:$L$48</definedName>
    <definedName name="_xlnm.Print_Area" localSheetId="26">'Schedule F&amp;G W Fund 490'!$A$1:$F$24</definedName>
    <definedName name="_xlnm.Print_Titles" localSheetId="19">'Optional Sched-E1'!$1:$10</definedName>
    <definedName name="_xlnm.Print_Titles" localSheetId="20">'Optional Sched-E2'!$1:$10</definedName>
    <definedName name="Range_1" localSheetId="10">#REF!</definedName>
    <definedName name="Range_1" localSheetId="4">#REF!</definedName>
    <definedName name="Range_1" localSheetId="8">#REF!</definedName>
    <definedName name="Range_1" localSheetId="11">#REF!</definedName>
    <definedName name="Range_1" localSheetId="21">#REF!</definedName>
    <definedName name="Range_1">#REF!</definedName>
    <definedName name="Range_2" localSheetId="10">#REF!</definedName>
    <definedName name="Range_2" localSheetId="4">#REF!</definedName>
    <definedName name="Range_2" localSheetId="8">#REF!</definedName>
    <definedName name="Range_2" localSheetId="11">#REF!</definedName>
    <definedName name="Range_2" localSheetId="21">#REF!</definedName>
    <definedName name="Range_2">#REF!</definedName>
    <definedName name="Schedule_A">'Schedule A - A1'!$A$1:$F$34</definedName>
    <definedName name="Schedule_A1">'Schedule A - A1'!$A$38:$F$117</definedName>
    <definedName name="Schedule_B">'Schedule B - 1'!$A$1:$D$26</definedName>
    <definedName name="Schedule_C">'Schedule C - C1'!$A$1:$D$34</definedName>
    <definedName name="Schedule_C_2">'Schedule C2'!$A$1:$G$54</definedName>
    <definedName name="Schedule_C_C1">'Schedule C - C1'!$A$1:$D$41</definedName>
    <definedName name="Schedule_F_G">'Schedule F and G'!$A$1:$L$48</definedName>
    <definedName name="Schedule_H">'Schedule  H'!$A$1:$D$37</definedName>
    <definedName name="W_Schedule_A_Part_II">'Schedule A - II'!$A$1:$F$29</definedName>
    <definedName name="W_Schedule_B_Part_II">'Schedule B - II'!$A$2:$D$29</definedName>
    <definedName name="W_Schedule_C_Part_II">'Schedule C - II  '!$A$1:$C$39</definedName>
    <definedName name="Z_B0D17E88_828B_4823_ACAC_0E30538F57BB_.wvu.PrintArea" localSheetId="7" hidden="1">'Example of Schedule C - C1'!$A$1:$C$34</definedName>
    <definedName name="Z_B0D17E88_828B_4823_ACAC_0E30538F57BB_.wvu.PrintArea" localSheetId="25" hidden="1">'Sch G Do Not Use'!$A$1:$L$25</definedName>
    <definedName name="Z_B0D17E88_828B_4823_ACAC_0E30538F57BB_.wvu.PrintArea" localSheetId="4" hidden="1">'Schedule A - A1'!$A$1:$F$117</definedName>
    <definedName name="Z_B0D17E88_828B_4823_ACAC_0E30538F57BB_.wvu.PrintArea" localSheetId="5" hidden="1">'Schedule A - A1 OUHSC'!$A$1:$F$118</definedName>
    <definedName name="Z_B0D17E88_828B_4823_ACAC_0E30538F57BB_.wvu.PrintArea" localSheetId="6" hidden="1">'Schedule B - 1'!$A$1:$D$26</definedName>
    <definedName name="Z_B0D17E88_828B_4823_ACAC_0E30538F57BB_.wvu.PrintArea" localSheetId="14" hidden="1">'Schedule B - II'!$A$1:$D$29</definedName>
    <definedName name="Z_B0D17E88_828B_4823_ACAC_0E30538F57BB_.wvu.PrintArea" localSheetId="8" hidden="1">'Schedule C - C1'!$A$1:$C$34</definedName>
    <definedName name="Z_B0D17E88_828B_4823_ACAC_0E30538F57BB_.wvu.PrintArea" localSheetId="16" hidden="1">'Schedule C - II  '!$A$1:$C$39</definedName>
    <definedName name="Z_B0D17E88_828B_4823_ACAC_0E30538F57BB_.wvu.PrintArea" localSheetId="12" hidden="1">'Schedule C-1A'!$A$1:$F$20</definedName>
    <definedName name="Z_B0D17E88_828B_4823_ACAC_0E30538F57BB_.wvu.PrintArea" localSheetId="22" hidden="1">'Schedule F - Do Not Use'!$A$1:$L$27</definedName>
    <definedName name="Z_B0D17E88_828B_4823_ACAC_0E30538F57BB_.wvu.PrintArea" localSheetId="18" hidden="1">'Schedule F - Not Used in FY2011'!$A$1:$L$25</definedName>
    <definedName name="Z_B0D17E88_828B_4823_ACAC_0E30538F57BB_.wvu.PrintArea" localSheetId="23" hidden="1">'Schedule F - Use (2)'!$A$1:$L$36</definedName>
    <definedName name="Z_B0D17E88_828B_4823_ACAC_0E30538F57BB_.wvu.PrintArea" localSheetId="24" hidden="1">'Schedule F - W Fund 490'!$A$1:$L$31</definedName>
    <definedName name="Z_B0D17E88_828B_4823_ACAC_0E30538F57BB_.wvu.PrintArea" localSheetId="26" hidden="1">'Schedule F&amp;G W Fund 490'!$A$1:$F$24</definedName>
    <definedName name="Z_B0D17E88_828B_4823_ACAC_0E30538F57BB_.wvu.Rows" localSheetId="22" hidden="1">'Schedule F - Do Not Use'!$23:$24,'Schedule F - Do Not Use'!$33:$33</definedName>
    <definedName name="Z_B0D17E88_828B_4823_ACAC_0E30538F57BB_.wvu.Rows" localSheetId="24" hidden="1">'Schedule F - W Fund 490'!$23:$24</definedName>
  </definedNames>
  <calcPr calcId="191029"/>
  <customWorkbookViews>
    <customWorkbookView name="Chambless, Mike - Personal View" guid="{B0D17E88-828B-4823-ACAC-0E30538F57BB}" mergeInterval="0" personalView="1" maximized="1" windowWidth="1600" windowHeight="622" activeSheetId="7"/>
  </customWorkbookViews>
</workbook>
</file>

<file path=xl/calcChain.xml><?xml version="1.0" encoding="utf-8"?>
<calcChain xmlns="http://schemas.openxmlformats.org/spreadsheetml/2006/main">
  <c r="L26" i="21" l="1"/>
  <c r="F11" i="5" l="1"/>
  <c r="L32" i="21" l="1"/>
  <c r="K32" i="21"/>
  <c r="J32" i="21"/>
  <c r="I32" i="21"/>
  <c r="H32" i="21"/>
  <c r="G32" i="21"/>
  <c r="F32" i="21"/>
  <c r="E32" i="21"/>
  <c r="D32" i="21"/>
  <c r="L27" i="21" l="1"/>
  <c r="L28" i="21" s="1"/>
  <c r="L43" i="21" s="1"/>
  <c r="O43" i="21"/>
  <c r="N26" i="21"/>
  <c r="L42" i="21"/>
  <c r="G28" i="21"/>
  <c r="F28" i="21"/>
  <c r="G26" i="21"/>
  <c r="F26" i="21"/>
  <c r="K28" i="21"/>
  <c r="J28" i="21"/>
  <c r="I28" i="21"/>
  <c r="H28" i="21"/>
  <c r="E28" i="21"/>
  <c r="D28" i="21"/>
  <c r="K26" i="21"/>
  <c r="J26" i="21"/>
  <c r="I26" i="21"/>
  <c r="H26" i="21"/>
  <c r="E26" i="21"/>
  <c r="D26" i="21"/>
  <c r="L25" i="21"/>
  <c r="F35" i="5" l="1"/>
  <c r="F34" i="30"/>
  <c r="F34" i="5" l="1"/>
  <c r="N21" i="21" l="1"/>
  <c r="N20" i="21"/>
  <c r="N19" i="21"/>
  <c r="N18" i="21"/>
  <c r="N17" i="21"/>
  <c r="N16" i="21"/>
  <c r="N15" i="21"/>
  <c r="N14" i="21"/>
  <c r="O47" i="21"/>
  <c r="O46" i="21"/>
  <c r="D30" i="28"/>
  <c r="J29" i="21" l="1"/>
  <c r="I29" i="21" l="1"/>
  <c r="K29" i="21" l="1"/>
  <c r="L38" i="21" l="1"/>
  <c r="L46" i="21" s="1"/>
  <c r="B10" i="26" l="1"/>
  <c r="C7" i="23"/>
  <c r="C7" i="22"/>
  <c r="L39" i="21" l="1"/>
  <c r="L47" i="21" s="1"/>
  <c r="E11" i="32" l="1"/>
  <c r="F45" i="31" l="1"/>
  <c r="B8" i="21" l="1"/>
  <c r="F71" i="31"/>
  <c r="F76" i="31"/>
  <c r="L91" i="31" s="1"/>
  <c r="B9" i="26" l="1"/>
  <c r="I8" i="21"/>
  <c r="I9" i="21"/>
  <c r="D10" i="26" s="1"/>
  <c r="B9" i="21"/>
  <c r="D9" i="26" s="1"/>
  <c r="B9" i="12"/>
  <c r="B11" i="10"/>
  <c r="D9" i="9"/>
  <c r="B9" i="28"/>
  <c r="B8" i="6"/>
  <c r="C9" i="31"/>
  <c r="F58" i="31" s="1"/>
  <c r="F67" i="32" l="1"/>
  <c r="L85" i="31" l="1"/>
  <c r="K85" i="31"/>
  <c r="D85" i="31"/>
  <c r="G76" i="32"/>
  <c r="F57" i="32"/>
  <c r="F75" i="32"/>
  <c r="F74" i="32"/>
  <c r="F73" i="32"/>
  <c r="F72" i="32"/>
  <c r="F71" i="32"/>
  <c r="F70" i="32"/>
  <c r="F60" i="32"/>
  <c r="F41" i="32"/>
  <c r="F34" i="32"/>
  <c r="F39" i="32" s="1"/>
  <c r="E20" i="32"/>
  <c r="F45" i="32" s="1"/>
  <c r="F69" i="32" s="1"/>
  <c r="E14" i="32"/>
  <c r="F15" i="32" s="1"/>
  <c r="F61" i="32" s="1"/>
  <c r="F58" i="32"/>
  <c r="F75" i="31"/>
  <c r="K91" i="31" s="1"/>
  <c r="F74" i="31"/>
  <c r="J91" i="31" s="1"/>
  <c r="F73" i="31"/>
  <c r="I91" i="31" s="1"/>
  <c r="F72" i="31"/>
  <c r="H91" i="31" s="1"/>
  <c r="G91" i="31"/>
  <c r="F70" i="31"/>
  <c r="F91" i="31" s="1"/>
  <c r="F34" i="31"/>
  <c r="F39" i="31" s="1"/>
  <c r="E18" i="32" l="1"/>
  <c r="E23" i="32"/>
  <c r="F59" i="32"/>
  <c r="F63" i="32"/>
  <c r="E23" i="31"/>
  <c r="F64" i="31" s="1"/>
  <c r="C46" i="28"/>
  <c r="M85" i="31" l="1"/>
  <c r="F62" i="32"/>
  <c r="F44" i="32"/>
  <c r="E25" i="32"/>
  <c r="F23" i="32" s="1"/>
  <c r="C45" i="28"/>
  <c r="F64" i="32" l="1"/>
  <c r="E27" i="32"/>
  <c r="F18" i="32"/>
  <c r="F68" i="32"/>
  <c r="F76" i="32" s="1"/>
  <c r="F52" i="32"/>
  <c r="G52" i="32" s="1"/>
  <c r="E125" i="5"/>
  <c r="F25" i="32" l="1"/>
  <c r="G40" i="32"/>
  <c r="F65" i="32"/>
  <c r="CK124" i="30"/>
  <c r="CJ124" i="30"/>
  <c r="CI124" i="30"/>
  <c r="CH124" i="30"/>
  <c r="CE124" i="30"/>
  <c r="CD124" i="30"/>
  <c r="CC124" i="30"/>
  <c r="CB124" i="30"/>
  <c r="CA124" i="30"/>
  <c r="BZ124" i="30"/>
  <c r="BY124" i="30"/>
  <c r="BX124" i="30"/>
  <c r="BW124" i="30"/>
  <c r="BT124" i="30"/>
  <c r="BS124" i="30"/>
  <c r="BR124" i="30"/>
  <c r="BQ124" i="30"/>
  <c r="BP124" i="30"/>
  <c r="BM124" i="30"/>
  <c r="BL124" i="30"/>
  <c r="BK124" i="30"/>
  <c r="BJ124" i="30"/>
  <c r="BI124" i="30"/>
  <c r="BH124" i="30"/>
  <c r="BG124" i="30"/>
  <c r="BF124" i="30"/>
  <c r="AX124" i="30"/>
  <c r="AW124" i="30"/>
  <c r="AV124" i="30"/>
  <c r="AU124" i="30"/>
  <c r="AT124" i="30"/>
  <c r="AS124" i="30"/>
  <c r="AR124" i="30"/>
  <c r="AQ124" i="30"/>
  <c r="AN124" i="30"/>
  <c r="AM124" i="30"/>
  <c r="AL124" i="30"/>
  <c r="AK124" i="30"/>
  <c r="AH124" i="30"/>
  <c r="AG124" i="30"/>
  <c r="AF124" i="30"/>
  <c r="AC124" i="30"/>
  <c r="AB124" i="30"/>
  <c r="AA124" i="30"/>
  <c r="Z124" i="30"/>
  <c r="Y124" i="30"/>
  <c r="U124" i="30"/>
  <c r="T124" i="30"/>
  <c r="S124" i="30"/>
  <c r="R124" i="30"/>
  <c r="L124" i="30"/>
  <c r="K124" i="30"/>
  <c r="J124" i="30"/>
  <c r="I124" i="30"/>
  <c r="H124" i="30"/>
  <c r="G124" i="30"/>
  <c r="F124" i="30"/>
  <c r="E124" i="30"/>
  <c r="D124" i="30"/>
  <c r="E115" i="30"/>
  <c r="CL124" i="30" s="1"/>
  <c r="E109" i="30"/>
  <c r="CF124" i="30" s="1"/>
  <c r="E98" i="30"/>
  <c r="E91" i="30"/>
  <c r="BN124" i="30" s="1"/>
  <c r="C78" i="30"/>
  <c r="E76" i="30"/>
  <c r="AY124" i="30" s="1"/>
  <c r="E66" i="30"/>
  <c r="AO124" i="30" s="1"/>
  <c r="E60" i="30"/>
  <c r="AI124" i="30" s="1"/>
  <c r="I55" i="30"/>
  <c r="E55" i="30"/>
  <c r="AD124" i="30" s="1"/>
  <c r="I54" i="30"/>
  <c r="I53" i="30"/>
  <c r="I52" i="30"/>
  <c r="I51" i="30"/>
  <c r="I50" i="30"/>
  <c r="I49" i="30"/>
  <c r="C44" i="30"/>
  <c r="E34" i="30"/>
  <c r="E25" i="30"/>
  <c r="W124" i="30" l="1"/>
  <c r="AE124" i="30"/>
  <c r="AP124" i="30"/>
  <c r="AZ124" i="30"/>
  <c r="BV124" i="30"/>
  <c r="CM124" i="30"/>
  <c r="BO124" i="30"/>
  <c r="F17" i="30"/>
  <c r="C29" i="6"/>
  <c r="I26" i="30"/>
  <c r="M124" i="30"/>
  <c r="C33" i="28"/>
  <c r="E14" i="31" s="1"/>
  <c r="F23" i="30"/>
  <c r="I25" i="30"/>
  <c r="F19" i="30"/>
  <c r="F30" i="30"/>
  <c r="I56" i="30"/>
  <c r="J56" i="30" s="1"/>
  <c r="F32" i="30"/>
  <c r="AJ124" i="30"/>
  <c r="CG124" i="30"/>
  <c r="F21" i="30"/>
  <c r="E117" i="30"/>
  <c r="I27" i="30" s="1"/>
  <c r="V124" i="30"/>
  <c r="X124" i="30" s="1"/>
  <c r="BU124" i="30"/>
  <c r="CN124" i="30" s="1"/>
  <c r="F18" i="30"/>
  <c r="F20" i="30"/>
  <c r="F22" i="30"/>
  <c r="F24" i="30"/>
  <c r="F31" i="30"/>
  <c r="F33" i="30"/>
  <c r="F85" i="31" l="1"/>
  <c r="F60" i="31"/>
  <c r="E18" i="31"/>
  <c r="J49" i="30"/>
  <c r="F109" i="30"/>
  <c r="J53" i="30"/>
  <c r="J51" i="30"/>
  <c r="J55" i="30"/>
  <c r="F115" i="30"/>
  <c r="F91" i="30"/>
  <c r="J27" i="30"/>
  <c r="F25" i="30"/>
  <c r="J26" i="30"/>
  <c r="J50" i="30"/>
  <c r="J52" i="30"/>
  <c r="J54" i="30"/>
  <c r="I57" i="30"/>
  <c r="J57" i="30" s="1"/>
  <c r="CN125" i="30"/>
  <c r="CN126" i="30" s="1"/>
  <c r="F76" i="30"/>
  <c r="F66" i="30"/>
  <c r="F60" i="30"/>
  <c r="F55" i="30"/>
  <c r="F98" i="30"/>
  <c r="E26" i="5"/>
  <c r="I25" i="5" s="1"/>
  <c r="J85" i="31" l="1"/>
  <c r="F63" i="31"/>
  <c r="F44" i="31"/>
  <c r="E25" i="31"/>
  <c r="F117" i="30"/>
  <c r="F25" i="5"/>
  <c r="N85" i="31" l="1"/>
  <c r="F65" i="31"/>
  <c r="F23" i="31"/>
  <c r="F69" i="31"/>
  <c r="F52" i="31"/>
  <c r="F18" i="31"/>
  <c r="F54" i="28"/>
  <c r="E54" i="28"/>
  <c r="B54" i="28"/>
  <c r="A54" i="28"/>
  <c r="C40" i="28"/>
  <c r="G54" i="28" s="1"/>
  <c r="B40" i="28"/>
  <c r="B41" i="28" s="1"/>
  <c r="D54" i="28" s="1"/>
  <c r="D39" i="28"/>
  <c r="D38" i="28"/>
  <c r="C31" i="28"/>
  <c r="D29" i="28" s="1"/>
  <c r="C15" i="28"/>
  <c r="F77" i="31" l="1"/>
  <c r="M91" i="31" s="1"/>
  <c r="E91" i="31"/>
  <c r="F25" i="31"/>
  <c r="D18" i="28"/>
  <c r="D40" i="28"/>
  <c r="C32" i="28"/>
  <c r="D21" i="28"/>
  <c r="D25" i="28"/>
  <c r="D17" i="28"/>
  <c r="D19" i="28"/>
  <c r="D23" i="28"/>
  <c r="D27" i="28"/>
  <c r="D20" i="28"/>
  <c r="D22" i="28"/>
  <c r="D24" i="28"/>
  <c r="D26" i="28"/>
  <c r="D28" i="28"/>
  <c r="C54" i="28"/>
  <c r="D31" i="28" l="1"/>
  <c r="F54" i="7" l="1"/>
  <c r="E54" i="7"/>
  <c r="B54" i="7"/>
  <c r="A54" i="7"/>
  <c r="C46" i="7"/>
  <c r="C40" i="7"/>
  <c r="G54" i="7" s="1"/>
  <c r="B40" i="7"/>
  <c r="B41" i="7" s="1"/>
  <c r="D39" i="7"/>
  <c r="D38" i="7"/>
  <c r="C31" i="7"/>
  <c r="C15" i="7"/>
  <c r="D29" i="7" l="1"/>
  <c r="D30" i="7"/>
  <c r="D40" i="7"/>
  <c r="D20" i="7"/>
  <c r="C32" i="7"/>
  <c r="E47" i="7" s="1"/>
  <c r="D24" i="7"/>
  <c r="D18" i="7"/>
  <c r="D22" i="7"/>
  <c r="D26" i="7"/>
  <c r="D28" i="7"/>
  <c r="D17" i="7"/>
  <c r="D19" i="7"/>
  <c r="D21" i="7"/>
  <c r="D23" i="7"/>
  <c r="D25" i="7"/>
  <c r="D27" i="7"/>
  <c r="C54" i="7"/>
  <c r="D37" i="26"/>
  <c r="D37" i="25"/>
  <c r="D31" i="7" l="1"/>
  <c r="E99" i="5"/>
  <c r="D125" i="5"/>
  <c r="U125" i="5"/>
  <c r="CK125" i="5"/>
  <c r="CJ125" i="5"/>
  <c r="CI125" i="5"/>
  <c r="CH125" i="5"/>
  <c r="CE125" i="5"/>
  <c r="CD125" i="5"/>
  <c r="CC125" i="5"/>
  <c r="CB125" i="5"/>
  <c r="CA125" i="5"/>
  <c r="BZ125" i="5"/>
  <c r="BY125" i="5"/>
  <c r="BX125" i="5"/>
  <c r="BW125" i="5"/>
  <c r="BT125" i="5"/>
  <c r="BS125" i="5"/>
  <c r="BR125" i="5"/>
  <c r="BQ125" i="5"/>
  <c r="BP125" i="5"/>
  <c r="BM125" i="5"/>
  <c r="BL125" i="5"/>
  <c r="BK125" i="5"/>
  <c r="BJ125" i="5"/>
  <c r="BI125" i="5"/>
  <c r="BH125" i="5"/>
  <c r="BG125" i="5"/>
  <c r="BF125" i="5"/>
  <c r="AX125" i="5"/>
  <c r="AW125" i="5"/>
  <c r="AV125" i="5"/>
  <c r="AU125" i="5"/>
  <c r="AT125" i="5"/>
  <c r="AS125" i="5"/>
  <c r="AR125" i="5"/>
  <c r="AQ125" i="5"/>
  <c r="AN125" i="5"/>
  <c r="AM125" i="5"/>
  <c r="AL125" i="5"/>
  <c r="AK125" i="5"/>
  <c r="AH125" i="5"/>
  <c r="AG125" i="5"/>
  <c r="AF125" i="5"/>
  <c r="AC125" i="5"/>
  <c r="AB125" i="5"/>
  <c r="AA125" i="5"/>
  <c r="Z125" i="5"/>
  <c r="Y125" i="5"/>
  <c r="T125" i="5"/>
  <c r="S125" i="5"/>
  <c r="R125" i="5"/>
  <c r="L125" i="5"/>
  <c r="K125" i="5"/>
  <c r="J125" i="5"/>
  <c r="I125" i="5"/>
  <c r="H125" i="5"/>
  <c r="G125" i="5"/>
  <c r="F125" i="5"/>
  <c r="CG125" i="5" l="1"/>
  <c r="C34" i="28"/>
  <c r="C34" i="7"/>
  <c r="CM125" i="5"/>
  <c r="BV125" i="5"/>
  <c r="BO125" i="5"/>
  <c r="AZ125" i="5"/>
  <c r="AP125" i="5"/>
  <c r="AJ125" i="5"/>
  <c r="AE125" i="5"/>
  <c r="W125" i="5"/>
  <c r="C47" i="28" l="1"/>
  <c r="C48" i="28" s="1"/>
  <c r="E15" i="31"/>
  <c r="G77" i="31" s="1"/>
  <c r="C47" i="7"/>
  <c r="C112" i="23"/>
  <c r="C26" i="23"/>
  <c r="C16" i="23"/>
  <c r="E11" i="31" l="1"/>
  <c r="G52" i="31"/>
  <c r="F41" i="31"/>
  <c r="G85" i="31"/>
  <c r="F61" i="31"/>
  <c r="F15" i="31"/>
  <c r="E27" i="31"/>
  <c r="C48" i="7"/>
  <c r="C129" i="23"/>
  <c r="C128" i="23"/>
  <c r="C127" i="23"/>
  <c r="C118" i="23"/>
  <c r="C117" i="23"/>
  <c r="C116" i="23"/>
  <c r="C114" i="23"/>
  <c r="C113" i="23"/>
  <c r="C111" i="23"/>
  <c r="C110" i="23"/>
  <c r="C106" i="23"/>
  <c r="C107" i="23" s="1"/>
  <c r="C99" i="23"/>
  <c r="C101" i="23" s="1"/>
  <c r="C94" i="23"/>
  <c r="C89" i="23"/>
  <c r="C90" i="23" s="1"/>
  <c r="C83" i="23"/>
  <c r="C84" i="23" s="1"/>
  <c r="C77" i="23"/>
  <c r="C78" i="23" s="1"/>
  <c r="C71" i="23"/>
  <c r="C72" i="23" s="1"/>
  <c r="C63" i="23"/>
  <c r="C66" i="23" s="1"/>
  <c r="C57" i="23"/>
  <c r="C58" i="23" s="1"/>
  <c r="C49" i="23"/>
  <c r="C52" i="23" s="1"/>
  <c r="C42" i="23"/>
  <c r="C43" i="23" s="1"/>
  <c r="C37" i="23"/>
  <c r="C29" i="23"/>
  <c r="C32" i="23" s="1"/>
  <c r="C19" i="23"/>
  <c r="C23" i="23" s="1"/>
  <c r="C189" i="22"/>
  <c r="C179" i="22"/>
  <c r="C170" i="22"/>
  <c r="C160" i="22"/>
  <c r="C152" i="22"/>
  <c r="C141" i="22"/>
  <c r="C131" i="22"/>
  <c r="C104" i="22"/>
  <c r="C93" i="22"/>
  <c r="C75" i="22"/>
  <c r="C65" i="22"/>
  <c r="C55" i="22"/>
  <c r="C48" i="22"/>
  <c r="C193" i="22" s="1"/>
  <c r="C37" i="22"/>
  <c r="C192" i="22" s="1"/>
  <c r="C194" i="22" l="1"/>
  <c r="F68" i="31"/>
  <c r="D91" i="31" s="1"/>
  <c r="H66" i="31"/>
  <c r="F62" i="31"/>
  <c r="H85" i="31"/>
  <c r="F59" i="31"/>
  <c r="E85" i="31"/>
  <c r="O85" i="31"/>
  <c r="G40" i="31"/>
  <c r="F66" i="31"/>
  <c r="C115" i="23"/>
  <c r="C119" i="23" s="1"/>
  <c r="C126" i="23"/>
  <c r="C131" i="23" s="1"/>
  <c r="C139" i="23" s="1"/>
  <c r="C195" i="22"/>
  <c r="C202" i="22"/>
  <c r="C205" i="22" s="1"/>
  <c r="K58" i="21"/>
  <c r="J58" i="21"/>
  <c r="I58" i="21"/>
  <c r="H58" i="21"/>
  <c r="G58" i="21"/>
  <c r="F58" i="21"/>
  <c r="E58" i="21"/>
  <c r="K52" i="21"/>
  <c r="J52" i="21"/>
  <c r="I52" i="21"/>
  <c r="H52" i="21"/>
  <c r="G52" i="21"/>
  <c r="F52" i="21"/>
  <c r="E52" i="21"/>
  <c r="J57" i="21"/>
  <c r="O45" i="21"/>
  <c r="L14" i="21"/>
  <c r="L15" i="21"/>
  <c r="L16" i="21"/>
  <c r="L17" i="21"/>
  <c r="L18" i="21"/>
  <c r="L19" i="21"/>
  <c r="L20" i="21"/>
  <c r="C79" i="5"/>
  <c r="C45" i="5"/>
  <c r="I56" i="5"/>
  <c r="I55" i="5"/>
  <c r="I54" i="5"/>
  <c r="I53" i="5"/>
  <c r="I52" i="5"/>
  <c r="I51" i="5"/>
  <c r="I50" i="5"/>
  <c r="J59" i="21" l="1"/>
  <c r="I57" i="5"/>
  <c r="J57" i="5" s="1"/>
  <c r="K57" i="21"/>
  <c r="K59" i="21" s="1"/>
  <c r="I57" i="21"/>
  <c r="I59" i="21" s="1"/>
  <c r="H29" i="21"/>
  <c r="H57" i="21" s="1"/>
  <c r="H59" i="21" s="1"/>
  <c r="G29" i="21"/>
  <c r="G57" i="21" s="1"/>
  <c r="G59" i="21" s="1"/>
  <c r="F29" i="21"/>
  <c r="F57" i="21" s="1"/>
  <c r="F59" i="21" s="1"/>
  <c r="E29" i="21"/>
  <c r="L37" i="21"/>
  <c r="L45" i="21" s="1"/>
  <c r="J31" i="21"/>
  <c r="K22" i="21"/>
  <c r="K51" i="21" s="1"/>
  <c r="K53" i="21" s="1"/>
  <c r="J22" i="21"/>
  <c r="I22" i="21"/>
  <c r="I51" i="21" s="1"/>
  <c r="I53" i="21" s="1"/>
  <c r="F22" i="21"/>
  <c r="F51" i="21" s="1"/>
  <c r="F53" i="21" s="1"/>
  <c r="E22" i="21"/>
  <c r="E51" i="21" s="1"/>
  <c r="E53" i="21" s="1"/>
  <c r="L21" i="21"/>
  <c r="H22" i="21"/>
  <c r="H51" i="21" s="1"/>
  <c r="H53" i="21" s="1"/>
  <c r="G22" i="21"/>
  <c r="G51" i="21" s="1"/>
  <c r="G53" i="21" s="1"/>
  <c r="D22" i="21"/>
  <c r="D51" i="21" s="1"/>
  <c r="O42" i="21" l="1"/>
  <c r="N28" i="21"/>
  <c r="J51" i="21"/>
  <c r="J53" i="21" s="1"/>
  <c r="K31" i="21"/>
  <c r="E31" i="21"/>
  <c r="E57" i="21"/>
  <c r="E59" i="21" s="1"/>
  <c r="J54" i="5"/>
  <c r="J50" i="5"/>
  <c r="J51" i="5"/>
  <c r="J56" i="5"/>
  <c r="J52" i="5"/>
  <c r="J53" i="5"/>
  <c r="J55" i="5"/>
  <c r="H31" i="21"/>
  <c r="F31" i="21"/>
  <c r="H24" i="21"/>
  <c r="D24" i="21"/>
  <c r="N22" i="21"/>
  <c r="E24" i="21"/>
  <c r="K24" i="21"/>
  <c r="L22" i="21"/>
  <c r="F24" i="21"/>
  <c r="J24" i="21"/>
  <c r="N24" i="21" l="1"/>
  <c r="O41" i="21"/>
  <c r="L51" i="21"/>
  <c r="L24" i="21"/>
  <c r="L41" i="21" s="1"/>
  <c r="B26" i="8" l="1"/>
  <c r="C26" i="8"/>
  <c r="D11" i="8" l="1"/>
  <c r="H26" i="8" s="1"/>
  <c r="G26" i="8"/>
  <c r="F26" i="8"/>
  <c r="C11" i="8"/>
  <c r="D26" i="8" s="1"/>
  <c r="C18" i="6"/>
  <c r="D52" i="21" s="1"/>
  <c r="D53" i="21" s="1"/>
  <c r="K38" i="17"/>
  <c r="J38" i="17"/>
  <c r="I38" i="17"/>
  <c r="H38" i="17"/>
  <c r="G38" i="17"/>
  <c r="F38" i="17"/>
  <c r="E38" i="17"/>
  <c r="D21" i="17"/>
  <c r="D35" i="17" s="1"/>
  <c r="D37" i="17" s="1"/>
  <c r="E21" i="17"/>
  <c r="E35" i="17" s="1"/>
  <c r="E37" i="17" s="1"/>
  <c r="F21" i="17"/>
  <c r="F35" i="17"/>
  <c r="F37" i="17" s="1"/>
  <c r="G21" i="17"/>
  <c r="G35" i="17"/>
  <c r="G37" i="17"/>
  <c r="H21" i="17"/>
  <c r="H35" i="17" s="1"/>
  <c r="H37" i="17" s="1"/>
  <c r="H39" i="17" s="1"/>
  <c r="I21" i="17"/>
  <c r="I35" i="17" s="1"/>
  <c r="I37" i="17" s="1"/>
  <c r="J21" i="17"/>
  <c r="J35" i="17" s="1"/>
  <c r="J37" i="17" s="1"/>
  <c r="J39" i="17" s="1"/>
  <c r="K21" i="17"/>
  <c r="K35" i="17" s="1"/>
  <c r="K37" i="17" s="1"/>
  <c r="K25" i="17"/>
  <c r="J25" i="17"/>
  <c r="J26" i="17" s="1"/>
  <c r="I25" i="17"/>
  <c r="H25" i="17"/>
  <c r="G25" i="17"/>
  <c r="G27" i="17" s="1"/>
  <c r="F25" i="17"/>
  <c r="F26" i="17" s="1"/>
  <c r="E25" i="17"/>
  <c r="C21" i="10"/>
  <c r="D29" i="21" s="1"/>
  <c r="F21" i="20"/>
  <c r="F27" i="17"/>
  <c r="H27" i="17"/>
  <c r="I27" i="17"/>
  <c r="J27" i="17"/>
  <c r="L13" i="17"/>
  <c r="L14" i="17"/>
  <c r="L15" i="17"/>
  <c r="L16" i="17"/>
  <c r="L17" i="17"/>
  <c r="L18" i="17"/>
  <c r="L21" i="17" s="1"/>
  <c r="L35" i="17" s="1"/>
  <c r="L37" i="17" s="1"/>
  <c r="L19" i="17"/>
  <c r="L20" i="17"/>
  <c r="D30" i="17"/>
  <c r="N30" i="17" s="1"/>
  <c r="E30" i="17"/>
  <c r="G30" i="17"/>
  <c r="I30" i="17"/>
  <c r="J30" i="17"/>
  <c r="K30" i="17"/>
  <c r="L29" i="17"/>
  <c r="L30" i="17"/>
  <c r="N21" i="17"/>
  <c r="D22" i="17"/>
  <c r="F22" i="17"/>
  <c r="H22" i="17"/>
  <c r="L23" i="17"/>
  <c r="L24" i="17" s="1"/>
  <c r="D24" i="17"/>
  <c r="E24" i="17"/>
  <c r="G24" i="17"/>
  <c r="I24" i="17"/>
  <c r="J24" i="17"/>
  <c r="K24" i="17"/>
  <c r="N24" i="17"/>
  <c r="E26" i="17"/>
  <c r="K26" i="17"/>
  <c r="M125" i="5"/>
  <c r="L24" i="16"/>
  <c r="L25" i="16"/>
  <c r="L26" i="16"/>
  <c r="L32" i="16" s="1"/>
  <c r="L27" i="16"/>
  <c r="L28" i="16"/>
  <c r="L29" i="16"/>
  <c r="L30" i="16"/>
  <c r="L31" i="16"/>
  <c r="K32" i="16"/>
  <c r="J32" i="16"/>
  <c r="I32" i="16"/>
  <c r="H32" i="16"/>
  <c r="G32" i="16"/>
  <c r="F32" i="16"/>
  <c r="E32" i="16"/>
  <c r="D32" i="16"/>
  <c r="L13" i="16"/>
  <c r="L14" i="16"/>
  <c r="L21" i="16" s="1"/>
  <c r="L41" i="16" s="1"/>
  <c r="L43" i="16" s="1"/>
  <c r="L15" i="16"/>
  <c r="L16" i="16"/>
  <c r="L17" i="16"/>
  <c r="L18" i="16"/>
  <c r="L19" i="16"/>
  <c r="L20" i="16"/>
  <c r="D21" i="16"/>
  <c r="E21" i="16"/>
  <c r="E22" i="16" s="1"/>
  <c r="F21" i="16"/>
  <c r="N21" i="16" s="1"/>
  <c r="G21" i="16"/>
  <c r="H21" i="16"/>
  <c r="I21" i="16"/>
  <c r="I36" i="16" s="1"/>
  <c r="J21" i="16"/>
  <c r="K21" i="16"/>
  <c r="D22" i="16"/>
  <c r="H22" i="16"/>
  <c r="J22" i="16"/>
  <c r="K22" i="16"/>
  <c r="D33" i="16"/>
  <c r="N33" i="16" s="1"/>
  <c r="E33" i="16"/>
  <c r="G33" i="16"/>
  <c r="I33" i="16"/>
  <c r="J33" i="16"/>
  <c r="K33" i="16"/>
  <c r="L33" i="16"/>
  <c r="E34" i="16"/>
  <c r="F34" i="16"/>
  <c r="G34" i="16"/>
  <c r="H34" i="16"/>
  <c r="I34" i="16"/>
  <c r="J34" i="16"/>
  <c r="J35" i="16" s="1"/>
  <c r="K34" i="16"/>
  <c r="K35" i="16" s="1"/>
  <c r="H36" i="16"/>
  <c r="D41" i="16"/>
  <c r="E41" i="16"/>
  <c r="E43" i="16" s="1"/>
  <c r="F41" i="16"/>
  <c r="F43" i="16" s="1"/>
  <c r="F45" i="16" s="1"/>
  <c r="G41" i="16"/>
  <c r="H41" i="16"/>
  <c r="I41" i="16"/>
  <c r="I43" i="16" s="1"/>
  <c r="J41" i="16"/>
  <c r="J43" i="16" s="1"/>
  <c r="K41" i="16"/>
  <c r="D42" i="16"/>
  <c r="D43" i="16"/>
  <c r="E42" i="16"/>
  <c r="F42" i="16"/>
  <c r="G42" i="16"/>
  <c r="H42" i="16"/>
  <c r="I42" i="16"/>
  <c r="J42" i="16"/>
  <c r="K42" i="16"/>
  <c r="L42" i="16"/>
  <c r="G43" i="16"/>
  <c r="G45" i="16" s="1"/>
  <c r="H43" i="16"/>
  <c r="H45" i="16" s="1"/>
  <c r="K43" i="16"/>
  <c r="D44" i="16"/>
  <c r="E44" i="16"/>
  <c r="F44" i="16"/>
  <c r="G44" i="16"/>
  <c r="H44" i="16"/>
  <c r="I44" i="16"/>
  <c r="J44" i="16"/>
  <c r="K44" i="16"/>
  <c r="K45" i="16" s="1"/>
  <c r="D21" i="15"/>
  <c r="D32" i="15" s="1"/>
  <c r="D24" i="15"/>
  <c r="E21" i="15"/>
  <c r="E24" i="15"/>
  <c r="E25" i="15"/>
  <c r="E27" i="15" s="1"/>
  <c r="F21" i="15"/>
  <c r="F25" i="15"/>
  <c r="F27" i="15" s="1"/>
  <c r="G21" i="15"/>
  <c r="F22" i="15" s="1"/>
  <c r="G24" i="15"/>
  <c r="N24" i="15" s="1"/>
  <c r="G25" i="15"/>
  <c r="H21" i="15"/>
  <c r="H25" i="15"/>
  <c r="H27" i="15" s="1"/>
  <c r="I21" i="15"/>
  <c r="H22" i="15" s="1"/>
  <c r="I24" i="15"/>
  <c r="I25" i="15"/>
  <c r="J21" i="15"/>
  <c r="J32" i="15" s="1"/>
  <c r="J34" i="15" s="1"/>
  <c r="J24" i="15"/>
  <c r="J25" i="15"/>
  <c r="K21" i="15"/>
  <c r="K24" i="15"/>
  <c r="K25" i="15"/>
  <c r="K26" i="15" s="1"/>
  <c r="L23" i="15"/>
  <c r="L24" i="15" s="1"/>
  <c r="L20" i="15"/>
  <c r="L13" i="15"/>
  <c r="L14" i="15"/>
  <c r="L21" i="15" s="1"/>
  <c r="L32" i="15" s="1"/>
  <c r="L34" i="15" s="1"/>
  <c r="L15" i="15"/>
  <c r="L16" i="15"/>
  <c r="L17" i="15"/>
  <c r="L18" i="15"/>
  <c r="L19" i="15"/>
  <c r="E35" i="15"/>
  <c r="E32" i="15"/>
  <c r="E33" i="15"/>
  <c r="F35" i="15"/>
  <c r="F32" i="15"/>
  <c r="F34" i="15" s="1"/>
  <c r="F33" i="15"/>
  <c r="G35" i="15"/>
  <c r="G32" i="15"/>
  <c r="G33" i="15"/>
  <c r="G34" i="15" s="1"/>
  <c r="G36" i="15" s="1"/>
  <c r="H35" i="15"/>
  <c r="H32" i="15"/>
  <c r="H33" i="15"/>
  <c r="H34" i="15"/>
  <c r="I35" i="15"/>
  <c r="I33" i="15"/>
  <c r="J35" i="15"/>
  <c r="J33" i="15"/>
  <c r="K35" i="15"/>
  <c r="K32" i="15"/>
  <c r="K33" i="15"/>
  <c r="K34" i="15" s="1"/>
  <c r="L33" i="15"/>
  <c r="D35" i="15"/>
  <c r="D33" i="15"/>
  <c r="D22" i="15"/>
  <c r="E22" i="15"/>
  <c r="J22" i="15"/>
  <c r="K22" i="15"/>
  <c r="E22" i="9"/>
  <c r="C32" i="10" s="1"/>
  <c r="B36" i="12"/>
  <c r="C17" i="4"/>
  <c r="D17" i="4" s="1"/>
  <c r="C35" i="4"/>
  <c r="C43" i="4" s="1"/>
  <c r="E35" i="5"/>
  <c r="D21" i="14"/>
  <c r="D22" i="14" s="1"/>
  <c r="E21" i="14"/>
  <c r="F21" i="14"/>
  <c r="G21" i="14"/>
  <c r="H21" i="14"/>
  <c r="H22" i="14" s="1"/>
  <c r="I21" i="14"/>
  <c r="J21" i="14"/>
  <c r="K21" i="14"/>
  <c r="N21" i="14"/>
  <c r="L14" i="14"/>
  <c r="L15" i="14"/>
  <c r="L16" i="14"/>
  <c r="L17" i="14"/>
  <c r="L18" i="14"/>
  <c r="L19" i="14"/>
  <c r="L20" i="14"/>
  <c r="L13" i="14"/>
  <c r="L21" i="14" s="1"/>
  <c r="E22" i="14"/>
  <c r="F22" i="14"/>
  <c r="J22" i="14"/>
  <c r="K22" i="14"/>
  <c r="D23" i="14"/>
  <c r="E23" i="14"/>
  <c r="F23" i="14"/>
  <c r="G23" i="14"/>
  <c r="H23" i="14"/>
  <c r="I23" i="14"/>
  <c r="J23" i="14"/>
  <c r="J24" i="14" s="1"/>
  <c r="K23" i="14"/>
  <c r="K25" i="14" s="1"/>
  <c r="E24" i="14"/>
  <c r="E25" i="14"/>
  <c r="L24" i="18"/>
  <c r="L23" i="18"/>
  <c r="L22" i="18"/>
  <c r="L21" i="18"/>
  <c r="L20" i="18"/>
  <c r="L19" i="18"/>
  <c r="L18" i="18"/>
  <c r="L17" i="18"/>
  <c r="L16" i="18"/>
  <c r="C16" i="12"/>
  <c r="C36" i="12" s="1"/>
  <c r="C17" i="12"/>
  <c r="C18" i="12"/>
  <c r="C19" i="12"/>
  <c r="C20" i="12"/>
  <c r="C21" i="12"/>
  <c r="C22" i="12"/>
  <c r="C23" i="12"/>
  <c r="C24" i="12"/>
  <c r="C25" i="12"/>
  <c r="C26" i="12"/>
  <c r="C27" i="12"/>
  <c r="C28" i="12"/>
  <c r="C29" i="12"/>
  <c r="C30" i="12"/>
  <c r="C31" i="12"/>
  <c r="C32" i="12"/>
  <c r="C33" i="12"/>
  <c r="C34" i="12"/>
  <c r="D25" i="18"/>
  <c r="E25" i="18"/>
  <c r="F25" i="18"/>
  <c r="G25" i="18"/>
  <c r="H25" i="18"/>
  <c r="I25" i="18"/>
  <c r="J25" i="18"/>
  <c r="K25" i="18"/>
  <c r="L26" i="18"/>
  <c r="L15" i="18"/>
  <c r="L25" i="18" s="1"/>
  <c r="E56" i="5"/>
  <c r="AD125" i="5" s="1"/>
  <c r="E61" i="5"/>
  <c r="AI125" i="5" s="1"/>
  <c r="E67" i="5"/>
  <c r="AO125" i="5" s="1"/>
  <c r="E77" i="5"/>
  <c r="AY125" i="5" s="1"/>
  <c r="E92" i="5"/>
  <c r="BN125" i="5" s="1"/>
  <c r="BU125" i="5"/>
  <c r="E110" i="5"/>
  <c r="CF125" i="5" s="1"/>
  <c r="E116" i="5"/>
  <c r="CL125" i="5" s="1"/>
  <c r="F17" i="5"/>
  <c r="F18" i="5"/>
  <c r="F19" i="5"/>
  <c r="F20" i="5"/>
  <c r="F21" i="5"/>
  <c r="F22" i="5"/>
  <c r="F23" i="5"/>
  <c r="F24" i="5"/>
  <c r="E29" i="9"/>
  <c r="F27" i="9" s="1"/>
  <c r="F29" i="9" s="1"/>
  <c r="B14" i="12"/>
  <c r="B37" i="12" s="1"/>
  <c r="B41" i="11"/>
  <c r="C33" i="11" s="1"/>
  <c r="C31" i="11"/>
  <c r="C32" i="11"/>
  <c r="C34" i="11"/>
  <c r="C35" i="11"/>
  <c r="C36" i="11"/>
  <c r="C37" i="11"/>
  <c r="C38" i="11"/>
  <c r="C39" i="11"/>
  <c r="C24" i="11"/>
  <c r="C25" i="11"/>
  <c r="C26" i="11"/>
  <c r="C27" i="11"/>
  <c r="C21" i="11"/>
  <c r="C18" i="11"/>
  <c r="C20" i="11"/>
  <c r="C22" i="11"/>
  <c r="C23" i="11"/>
  <c r="C28" i="11"/>
  <c r="C29" i="11"/>
  <c r="C17" i="11"/>
  <c r="C15" i="11"/>
  <c r="C16" i="11"/>
  <c r="C19" i="11"/>
  <c r="C30" i="11"/>
  <c r="C41" i="11"/>
  <c r="B13" i="11"/>
  <c r="B42" i="11" s="1"/>
  <c r="B44" i="11" s="1"/>
  <c r="C13" i="8"/>
  <c r="C14" i="8" s="1"/>
  <c r="E9" i="8"/>
  <c r="E10" i="8"/>
  <c r="E11" i="8" s="1"/>
  <c r="C25" i="4"/>
  <c r="D12" i="4" s="1"/>
  <c r="E35" i="16"/>
  <c r="D16" i="4"/>
  <c r="D19" i="4"/>
  <c r="D13" i="4"/>
  <c r="D15" i="4"/>
  <c r="D22" i="4"/>
  <c r="D24" i="4"/>
  <c r="L22" i="14" l="1"/>
  <c r="D37" i="4"/>
  <c r="D43" i="4"/>
  <c r="D36" i="4"/>
  <c r="D41" i="4"/>
  <c r="D34" i="4"/>
  <c r="D38" i="4"/>
  <c r="D31" i="4"/>
  <c r="D42" i="4"/>
  <c r="D33" i="4"/>
  <c r="D40" i="4"/>
  <c r="D39" i="4"/>
  <c r="D32" i="4"/>
  <c r="L22" i="15"/>
  <c r="E39" i="17"/>
  <c r="I39" i="17"/>
  <c r="K24" i="14"/>
  <c r="L24" i="14" s="1"/>
  <c r="V125" i="5"/>
  <c r="X125" i="5" s="1"/>
  <c r="I26" i="5"/>
  <c r="J26" i="5" s="1"/>
  <c r="K22" i="17"/>
  <c r="F39" i="17"/>
  <c r="D20" i="4"/>
  <c r="D23" i="4"/>
  <c r="D14" i="4"/>
  <c r="D35" i="4"/>
  <c r="J25" i="14"/>
  <c r="H24" i="14"/>
  <c r="D34" i="15"/>
  <c r="D36" i="15" s="1"/>
  <c r="K36" i="15"/>
  <c r="I32" i="15"/>
  <c r="I34" i="15" s="1"/>
  <c r="I36" i="15" s="1"/>
  <c r="I45" i="16"/>
  <c r="E45" i="16"/>
  <c r="E36" i="16"/>
  <c r="F22" i="16"/>
  <c r="L22" i="16" s="1"/>
  <c r="J22" i="17"/>
  <c r="E22" i="17"/>
  <c r="L22" i="17" s="1"/>
  <c r="G39" i="17"/>
  <c r="K39" i="17"/>
  <c r="N21" i="15"/>
  <c r="J45" i="16"/>
  <c r="F36" i="16"/>
  <c r="D18" i="4"/>
  <c r="D25" i="4" s="1"/>
  <c r="D21" i="4"/>
  <c r="H25" i="14"/>
  <c r="D25" i="14"/>
  <c r="E34" i="15"/>
  <c r="E36" i="15" s="1"/>
  <c r="D45" i="16"/>
  <c r="K27" i="17"/>
  <c r="E27" i="17"/>
  <c r="B38" i="12"/>
  <c r="B39" i="12" s="1"/>
  <c r="F21" i="9"/>
  <c r="F18" i="9"/>
  <c r="F15" i="9"/>
  <c r="F20" i="9"/>
  <c r="F19" i="9"/>
  <c r="F14" i="9"/>
  <c r="F22" i="9" s="1"/>
  <c r="F17" i="9"/>
  <c r="F16" i="9"/>
  <c r="D24" i="14"/>
  <c r="C29" i="10"/>
  <c r="C33" i="10" s="1"/>
  <c r="D25" i="15"/>
  <c r="D26" i="15" s="1"/>
  <c r="D34" i="16"/>
  <c r="L34" i="16" s="1"/>
  <c r="L36" i="16" s="1"/>
  <c r="F26" i="5"/>
  <c r="CN125" i="5"/>
  <c r="E118" i="5"/>
  <c r="F31" i="5"/>
  <c r="F32" i="5"/>
  <c r="F33" i="5"/>
  <c r="K36" i="16"/>
  <c r="H35" i="16"/>
  <c r="F35" i="16"/>
  <c r="D57" i="21"/>
  <c r="D58" i="21"/>
  <c r="C26" i="6"/>
  <c r="D15" i="6" s="1"/>
  <c r="J36" i="16"/>
  <c r="J36" i="15"/>
  <c r="H36" i="15"/>
  <c r="F36" i="15"/>
  <c r="D38" i="17"/>
  <c r="D39" i="17" s="1"/>
  <c r="J27" i="15"/>
  <c r="G27" i="15"/>
  <c r="K27" i="15"/>
  <c r="I27" i="15"/>
  <c r="D23" i="10"/>
  <c r="J26" i="15"/>
  <c r="I25" i="14"/>
  <c r="H26" i="15"/>
  <c r="L23" i="14"/>
  <c r="L25" i="14" s="1"/>
  <c r="H26" i="17"/>
  <c r="G25" i="14"/>
  <c r="F24" i="14"/>
  <c r="G36" i="16"/>
  <c r="F25" i="14"/>
  <c r="L27" i="14" s="1"/>
  <c r="F26" i="15"/>
  <c r="E26" i="15"/>
  <c r="D28" i="10"/>
  <c r="D25" i="17"/>
  <c r="D31" i="21"/>
  <c r="I27" i="5" l="1"/>
  <c r="J27" i="5" s="1"/>
  <c r="I58" i="5"/>
  <c r="J58" i="5" s="1"/>
  <c r="D27" i="15"/>
  <c r="N27" i="15" s="1"/>
  <c r="D25" i="10"/>
  <c r="N26" i="15"/>
  <c r="L25" i="15"/>
  <c r="L27" i="15" s="1"/>
  <c r="D16" i="10"/>
  <c r="D27" i="10"/>
  <c r="D20" i="10"/>
  <c r="D22" i="10"/>
  <c r="D24" i="10"/>
  <c r="D17" i="10"/>
  <c r="D19" i="10"/>
  <c r="L58" i="21"/>
  <c r="L35" i="16"/>
  <c r="D21" i="10"/>
  <c r="D18" i="10"/>
  <c r="D26" i="10"/>
  <c r="D36" i="16"/>
  <c r="D35" i="16"/>
  <c r="N35" i="16" s="1"/>
  <c r="N32" i="21"/>
  <c r="L29" i="21"/>
  <c r="L57" i="21" s="1"/>
  <c r="L59" i="21" s="1"/>
  <c r="D59" i="21"/>
  <c r="D17" i="6"/>
  <c r="F61" i="5"/>
  <c r="CN126" i="5"/>
  <c r="CN127" i="5"/>
  <c r="F99" i="5"/>
  <c r="F56" i="5"/>
  <c r="F110" i="5"/>
  <c r="F77" i="5"/>
  <c r="F116" i="5"/>
  <c r="F67" i="5"/>
  <c r="F92" i="5"/>
  <c r="D24" i="6"/>
  <c r="D20" i="6"/>
  <c r="L35" i="15"/>
  <c r="L36" i="15" s="1"/>
  <c r="L44" i="16"/>
  <c r="L45" i="16" s="1"/>
  <c r="D25" i="6"/>
  <c r="D19" i="6"/>
  <c r="L52" i="21"/>
  <c r="L53" i="21" s="1"/>
  <c r="L38" i="17"/>
  <c r="L39" i="17" s="1"/>
  <c r="N31" i="21"/>
  <c r="O44" i="21"/>
  <c r="O48" i="21" s="1"/>
  <c r="D16" i="6"/>
  <c r="D21" i="6"/>
  <c r="D13" i="6"/>
  <c r="D18" i="6"/>
  <c r="D22" i="6"/>
  <c r="C30" i="6"/>
  <c r="D14" i="6"/>
  <c r="D23" i="6"/>
  <c r="L26" i="15"/>
  <c r="D27" i="17"/>
  <c r="L25" i="17"/>
  <c r="D26" i="17"/>
  <c r="N26" i="17" s="1"/>
  <c r="L29" i="15" l="1"/>
  <c r="L31" i="21"/>
  <c r="L44" i="21" s="1"/>
  <c r="L48" i="21" s="1"/>
  <c r="D29" i="10"/>
  <c r="N36" i="16"/>
  <c r="L38" i="16"/>
  <c r="F118" i="5"/>
  <c r="D26" i="6"/>
  <c r="L26" i="17"/>
  <c r="L27" i="17"/>
  <c r="L32" i="17"/>
  <c r="N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2" authorId="0" shapeId="0" xr:uid="{00000000-0006-0000-04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2" authorId="0" shapeId="0" xr:uid="{00000000-0006-0000-0400-000002000000}">
      <text>
        <r>
          <rPr>
            <sz val="8"/>
            <color indexed="81"/>
            <rFont val="Tahoma"/>
            <family val="2"/>
          </rPr>
          <t xml:space="preserve">Moved Formula to Column T, so I can cut and paste all of Schedule A to this worksheet in one move.
</t>
        </r>
      </text>
    </comment>
    <comment ref="AD122" authorId="1" shapeId="0" xr:uid="{00000000-0006-0000-0400-000003000000}">
      <text>
        <r>
          <rPr>
            <sz val="8"/>
            <color indexed="81"/>
            <rFont val="Tahoma"/>
            <family val="2"/>
          </rPr>
          <t xml:space="preserve">Total Instruction is not a calculated field.  Enter the amount from the institution's SRA3.
</t>
        </r>
      </text>
    </comment>
    <comment ref="CN122" authorId="0" shapeId="0" xr:uid="{00000000-0006-0000-04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3" authorId="0" shapeId="0" xr:uid="{00000000-0006-0000-05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3" authorId="0" shapeId="0" xr:uid="{00000000-0006-0000-0500-000002000000}">
      <text>
        <r>
          <rPr>
            <sz val="8"/>
            <color indexed="81"/>
            <rFont val="Tahoma"/>
            <family val="2"/>
          </rPr>
          <t xml:space="preserve">Moved Formula to Column T, so I can cut and paste all of Schedule A to this worksheet in one move.
</t>
        </r>
      </text>
    </comment>
    <comment ref="AD123" authorId="1" shapeId="0" xr:uid="{00000000-0006-0000-0500-000003000000}">
      <text>
        <r>
          <rPr>
            <sz val="8"/>
            <color indexed="81"/>
            <rFont val="Tahoma"/>
            <family val="2"/>
          </rPr>
          <t xml:space="preserve">Total Instruction is not a calculated field.  Enter the amount from the institution's SRA3.
</t>
        </r>
      </text>
    </comment>
    <comment ref="CN123" authorId="0" shapeId="0" xr:uid="{00000000-0006-0000-05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2" authorId="0" shapeId="0" xr:uid="{00000000-0006-0000-0F00-000001000000}">
      <text>
        <r>
          <rPr>
            <sz val="8"/>
            <color indexed="81"/>
            <rFont val="Tahoma"/>
            <family val="2"/>
          </rPr>
          <t xml:space="preserve">This worksheet is used to show changes only and not for distribution.  See next worksheet to right for final worksheet used for distribution to colleges.
</t>
        </r>
      </text>
    </comment>
  </commentList>
</comments>
</file>

<file path=xl/sharedStrings.xml><?xml version="1.0" encoding="utf-8"?>
<sst xmlns="http://schemas.openxmlformats.org/spreadsheetml/2006/main" count="2509" uniqueCount="875">
  <si>
    <t>EDUCATIONAL AND GENERAL BUDGET</t>
  </si>
  <si>
    <t>PART I - PRIMARY BUDGET</t>
  </si>
  <si>
    <t>Schedule A</t>
  </si>
  <si>
    <t>Summary of Educational and General Expenditures by Function</t>
  </si>
  <si>
    <t>EXPENDITURES BY ACTIVITY/FUNCTION</t>
  </si>
  <si>
    <t>Activity Number</t>
  </si>
  <si>
    <t>Activity/Function</t>
  </si>
  <si>
    <t>Percent of Total</t>
  </si>
  <si>
    <t>Educational &amp; General Budget - Part I:</t>
  </si>
  <si>
    <t>Instruction</t>
  </si>
  <si>
    <t>$</t>
  </si>
  <si>
    <t>Research</t>
  </si>
  <si>
    <t>Public Service</t>
  </si>
  <si>
    <t>Academic Support</t>
  </si>
  <si>
    <t>Student Services</t>
  </si>
  <si>
    <t>Institutional Support</t>
  </si>
  <si>
    <t>Operation and Maintenance of Plant</t>
  </si>
  <si>
    <t>Scholarships and Fellowships</t>
  </si>
  <si>
    <t>Total Expenditures by Activity/Function:</t>
  </si>
  <si>
    <t>FUNDING</t>
  </si>
  <si>
    <t>Fund Number</t>
  </si>
  <si>
    <t>Fund Name</t>
  </si>
  <si>
    <t>E&amp;G Operating Revolving Fund:</t>
  </si>
  <si>
    <t>Revolving Funds</t>
  </si>
  <si>
    <t>Total Expenditures by Fund:</t>
  </si>
  <si>
    <t>General Academic Instruction</t>
  </si>
  <si>
    <t>Vocational/Technical Instruction</t>
  </si>
  <si>
    <t>Community Education</t>
  </si>
  <si>
    <t>Preparatory/Remedial Instruction</t>
  </si>
  <si>
    <t>Total Instruction:</t>
  </si>
  <si>
    <t>Institutes and Research Centers</t>
  </si>
  <si>
    <t>Individual and Project Research</t>
  </si>
  <si>
    <t>Total Research:</t>
  </si>
  <si>
    <t>Community Service</t>
  </si>
  <si>
    <t>Cooperative Extension Service</t>
  </si>
  <si>
    <t>Public Broadcasting Services</t>
  </si>
  <si>
    <t>Total Public Service:</t>
  </si>
  <si>
    <t>Libraries</t>
  </si>
  <si>
    <t>Museums and Galleries</t>
  </si>
  <si>
    <t>Educational Media Services</t>
  </si>
  <si>
    <t>Course and Curriculum Development</t>
  </si>
  <si>
    <t>Total Academic Support:</t>
  </si>
  <si>
    <t>Student Services Administration</t>
  </si>
  <si>
    <t>Social and Cultural Development</t>
  </si>
  <si>
    <t>Counseling and Career Guidance</t>
  </si>
  <si>
    <t>Financial Aid Administration</t>
  </si>
  <si>
    <t>Student Health Services</t>
  </si>
  <si>
    <t>Total Student Services:</t>
  </si>
  <si>
    <t>Executive Management</t>
  </si>
  <si>
    <t>Fiscal Operations</t>
  </si>
  <si>
    <t>Public Relations/Development</t>
  </si>
  <si>
    <t>Total Institutional Support:</t>
  </si>
  <si>
    <t>Physical Plant Administration</t>
  </si>
  <si>
    <t>Building Maintenance</t>
  </si>
  <si>
    <t>Custodial Services</t>
  </si>
  <si>
    <t>Utilities</t>
  </si>
  <si>
    <t>Landscape and Grounds Maintenance</t>
  </si>
  <si>
    <t>Major Repairs and Renovations</t>
  </si>
  <si>
    <t>Total Operation and Maintenance of Plant:</t>
  </si>
  <si>
    <t>Scholarships</t>
  </si>
  <si>
    <t>Fellowships</t>
  </si>
  <si>
    <t>Total Scholarships and Fellowships:</t>
  </si>
  <si>
    <t>Schedule B</t>
  </si>
  <si>
    <t>Summary of Educational and General Expenditures by Object</t>
  </si>
  <si>
    <t>EXPENDITURES BY OBJECT</t>
  </si>
  <si>
    <t>Object Number</t>
  </si>
  <si>
    <t>Object of Expenditure</t>
  </si>
  <si>
    <t>Fringe Benefits</t>
  </si>
  <si>
    <t>Professional Services</t>
  </si>
  <si>
    <t>Travel</t>
  </si>
  <si>
    <t>Supplies and Other Operating Expenses</t>
  </si>
  <si>
    <t>Property, Furniture and Equipment</t>
  </si>
  <si>
    <t>Library Books and Periodicals</t>
  </si>
  <si>
    <t>Scholarships and Other Assistance</t>
  </si>
  <si>
    <t>Transfer and Other Disbursements</t>
  </si>
  <si>
    <t>Total Expenditures by Object</t>
  </si>
  <si>
    <t>Schedule C</t>
  </si>
  <si>
    <t>REPORT OF EDUCATIONAL AND GENERAL INCOME, EXPENDITURES, AND UNOBLIGATED RESERVE</t>
  </si>
  <si>
    <t>Receipt Description</t>
  </si>
  <si>
    <t>Summary of Educational and General Sponsored Expenditures by Object</t>
  </si>
  <si>
    <t>2.  Expenditures for Prior Year Obligations</t>
  </si>
  <si>
    <t xml:space="preserve">      County and Local Governments</t>
  </si>
  <si>
    <t xml:space="preserve">      Department of Education</t>
  </si>
  <si>
    <t xml:space="preserve">      National Science Foundation</t>
  </si>
  <si>
    <t xml:space="preserve">      Department of Defense</t>
  </si>
  <si>
    <t xml:space="preserve">      Other Federal Agencies</t>
  </si>
  <si>
    <t xml:space="preserve">      Private Business and Industries</t>
  </si>
  <si>
    <t xml:space="preserve">      Contributions in Kind</t>
  </si>
  <si>
    <t>7.  Expenditures for Current Year Operations</t>
  </si>
  <si>
    <t>Schedule E</t>
  </si>
  <si>
    <t>EXPENDITURES BY ACTIVITY/FUNCTION, DEPARTMENT, POSITION AND OBJECT</t>
  </si>
  <si>
    <t>Activity/Function by Department, Position, and Object</t>
  </si>
  <si>
    <t>ACTIVITY 11 - INSTRUCTION</t>
  </si>
  <si>
    <t>*0101 - Agriculture</t>
  </si>
  <si>
    <t>*Instructor</t>
  </si>
  <si>
    <t>Instructor</t>
  </si>
  <si>
    <t>Secretary</t>
  </si>
  <si>
    <t>Other Teaching Salaries</t>
  </si>
  <si>
    <t>Summer Salaries</t>
  </si>
  <si>
    <t>Wages</t>
  </si>
  <si>
    <t>Property, Furniture, &amp; Equipment</t>
  </si>
  <si>
    <t>Library Books &amp; Periodicals</t>
  </si>
  <si>
    <t>Scholarships &amp; Other Assistance</t>
  </si>
  <si>
    <t>Transfers &amp; Other Disbursements</t>
  </si>
  <si>
    <t>TOTAL</t>
  </si>
  <si>
    <t>*0115 - Business Administration</t>
  </si>
  <si>
    <t>*Professor</t>
  </si>
  <si>
    <t>Assistant Professor</t>
  </si>
  <si>
    <t>*NOTE:  List all departments and all positions.</t>
  </si>
  <si>
    <t>Institution Name: __________________________</t>
  </si>
  <si>
    <t>ACTIVITY 11 - INSTRUCTION (continued)</t>
  </si>
  <si>
    <t>*0115 - Business Administration (continued)</t>
  </si>
  <si>
    <t>*0121 - Fine Arts</t>
  </si>
  <si>
    <t>*Assistant Professor</t>
  </si>
  <si>
    <t>*0121 - Mathematics</t>
  </si>
  <si>
    <t>Associate Professor</t>
  </si>
  <si>
    <t>*0121 - Mathematics (continued)</t>
  </si>
  <si>
    <t>*0132 - Science</t>
  </si>
  <si>
    <t>Laboratory Assistant</t>
  </si>
  <si>
    <t>TOTAL INSTRUCTION:</t>
  </si>
  <si>
    <t>ACTIVITY 12 - RESEARCH</t>
  </si>
  <si>
    <t>*0223 - Bureau of Business Research</t>
  </si>
  <si>
    <t>*Director</t>
  </si>
  <si>
    <t>Assistant to the Director</t>
  </si>
  <si>
    <t>TOTAL RESEARCH:</t>
  </si>
  <si>
    <t>ACTIVITY 13 - PUBLIC SERVICE</t>
  </si>
  <si>
    <t>ACTIVITY 13 - PUBLIC SERVICE (continued)</t>
  </si>
  <si>
    <t>TOTAL PUBLIC SERVICE:</t>
  </si>
  <si>
    <t>ACTIVITY 14 - ACADEMIC SUPPORT</t>
  </si>
  <si>
    <t>*0401 - Library Administration</t>
  </si>
  <si>
    <t>*Head Librarian</t>
  </si>
  <si>
    <t>Librarian</t>
  </si>
  <si>
    <t>ACTIVITY 14 - ACADEMIC SUPPORT (continued)</t>
  </si>
  <si>
    <t>*0449 - Museum</t>
  </si>
  <si>
    <t>*Curator</t>
  </si>
  <si>
    <t>*0411 - College Farm</t>
  </si>
  <si>
    <t>*Farm Assistant</t>
  </si>
  <si>
    <t>Farm Assistant</t>
  </si>
  <si>
    <t>Herdsman</t>
  </si>
  <si>
    <t>*0440 - Academic Administration</t>
  </si>
  <si>
    <t>*Academic Dean</t>
  </si>
  <si>
    <t>TOTAL ACADEMIC SUPPORT:</t>
  </si>
  <si>
    <t>ACTIVITY 15 - STUDENT SERVICES</t>
  </si>
  <si>
    <t>*Dean of Students</t>
  </si>
  <si>
    <t>ACTIVITY 15 - STUDENT SERVICES (continued)</t>
  </si>
  <si>
    <t>*0525 - Guidance and Counseling Services</t>
  </si>
  <si>
    <t>*0542 - Admissions and Registration Services</t>
  </si>
  <si>
    <t>*Registrar</t>
  </si>
  <si>
    <t>*0554 - Student Health Services</t>
  </si>
  <si>
    <t>*College Physicians</t>
  </si>
  <si>
    <t>Nurse</t>
  </si>
  <si>
    <t>*0554 - Student Health Services (continued)</t>
  </si>
  <si>
    <t>*0555 - Student Assessment Program</t>
  </si>
  <si>
    <t>*Counselor</t>
  </si>
  <si>
    <t>TOTAL STUDENT SERVICES:</t>
  </si>
  <si>
    <t>ACTIVITY 16 - INSTITUTIONAL SUPPORT (continued)</t>
  </si>
  <si>
    <t>*0601 - Governing &amp; Coordinating Boards (continued)</t>
  </si>
  <si>
    <t>*0602 - President's Office</t>
  </si>
  <si>
    <t>*President</t>
  </si>
  <si>
    <t>*0623 - Business Office</t>
  </si>
  <si>
    <t>*Business Manager</t>
  </si>
  <si>
    <t>Chief Clerk</t>
  </si>
  <si>
    <t>Clerk</t>
  </si>
  <si>
    <t>*0623 - Business Office (continued)</t>
  </si>
  <si>
    <t>Administrative Expense</t>
  </si>
  <si>
    <t>*Chief of Police</t>
  </si>
  <si>
    <t>Policeman</t>
  </si>
  <si>
    <t>*0654 - Public Relations and Publications</t>
  </si>
  <si>
    <t>*Director of Public Relations</t>
  </si>
  <si>
    <t>TOTAL INSTITUTIONAL SUPPORT:</t>
  </si>
  <si>
    <t>ACTIVITY 17 - OPERATION AND MAINTENANCE OF PLANT</t>
  </si>
  <si>
    <t>*0705 - Administration and Supervision</t>
  </si>
  <si>
    <t>*Director of Physical Plant</t>
  </si>
  <si>
    <t>ACTIVITY 17 - OPERATION AND MAINTENANCE OF PLANT (continued)</t>
  </si>
  <si>
    <t>*0735 - Janitor Services</t>
  </si>
  <si>
    <t>*Janitor</t>
  </si>
  <si>
    <t>*0755 - Care and Maintenance of Grounds</t>
  </si>
  <si>
    <t>*Grounds Keeper</t>
  </si>
  <si>
    <t>*0769 - Repairs and Alterations of Buildings and Equipment</t>
  </si>
  <si>
    <t>*Carpenter</t>
  </si>
  <si>
    <t>Plumber</t>
  </si>
  <si>
    <t>TOTAL OPERATION &amp; MAINTENANCE OF PLANT:</t>
  </si>
  <si>
    <t>ACTIVITY 18 - SCHOLARSHIPS &amp; FELLOWSHIPS</t>
  </si>
  <si>
    <t>*0801 - Scholarships</t>
  </si>
  <si>
    <t>TOTAL SCHOLARSHIPS &amp; FELLOWSHIPS:</t>
  </si>
  <si>
    <t>Schedule F</t>
  </si>
  <si>
    <t>SUMMARY OF EXPENDITURES BY FUNCTION AND OBJECT</t>
  </si>
  <si>
    <t>Object</t>
  </si>
  <si>
    <t>Supplies &amp; Other Operating Expenses</t>
  </si>
  <si>
    <t>TOTALS</t>
  </si>
  <si>
    <t>11   Instruction</t>
  </si>
  <si>
    <t>12   Research</t>
  </si>
  <si>
    <t>13   Public Service</t>
  </si>
  <si>
    <t>14   Academic Support</t>
  </si>
  <si>
    <t>15   Student Services</t>
  </si>
  <si>
    <t>16   Institutional Support</t>
  </si>
  <si>
    <t>18   Scholarships</t>
  </si>
  <si>
    <t>21   Total E&amp;G Part II</t>
  </si>
  <si>
    <t xml:space="preserve">     Total Allotment</t>
  </si>
  <si>
    <t>Schedule G</t>
  </si>
  <si>
    <t>Activity No.</t>
  </si>
  <si>
    <t>Sub-Activity No.</t>
  </si>
  <si>
    <t>700 Fund No.</t>
  </si>
  <si>
    <t>Total Budgeted Amount</t>
  </si>
  <si>
    <t>Academic Administration</t>
  </si>
  <si>
    <t>Student Admissions</t>
  </si>
  <si>
    <t>Student Records</t>
  </si>
  <si>
    <t>Personnel Services</t>
  </si>
  <si>
    <t>1a</t>
  </si>
  <si>
    <t>1b</t>
  </si>
  <si>
    <t>1c</t>
  </si>
  <si>
    <t>1d</t>
  </si>
  <si>
    <t>1e</t>
  </si>
  <si>
    <t xml:space="preserve">     Teaching Salaries</t>
  </si>
  <si>
    <t xml:space="preserve">     Professional Salaries</t>
  </si>
  <si>
    <t xml:space="preserve">     Other Salaries and Wages</t>
  </si>
  <si>
    <t xml:space="preserve">     Fringe Benefits</t>
  </si>
  <si>
    <t xml:space="preserve">     Professional Services</t>
  </si>
  <si>
    <t>6.  Total Available (line 3  +  line 5)</t>
  </si>
  <si>
    <t>PART II - SPONSORED BUDGET</t>
  </si>
  <si>
    <t>Personnel Services:</t>
  </si>
  <si>
    <t>EDUCATIONAL AND GENERAL BUDGET PART I</t>
  </si>
  <si>
    <t>Total Personnel Services</t>
  </si>
  <si>
    <t>*0599 - Other Student Services</t>
  </si>
  <si>
    <t>*0699 - Other General Administration</t>
  </si>
  <si>
    <t>Summary of Educational and General Sponsored Expenditures by Function</t>
  </si>
  <si>
    <t>Educational &amp; General Budget - Part II:</t>
  </si>
  <si>
    <t>Total E&amp;G Part II:</t>
  </si>
  <si>
    <t>Agency Relationship Fund</t>
  </si>
  <si>
    <t>Instructional Information Technology</t>
  </si>
  <si>
    <t>Research Information Technology</t>
  </si>
  <si>
    <t>Public Service Information Technology</t>
  </si>
  <si>
    <t>Academic Support Information Technology</t>
  </si>
  <si>
    <t>Student Services Information Technology</t>
  </si>
  <si>
    <t>Administrative Information Technology</t>
  </si>
  <si>
    <t>Operation &amp; Maintenance Information Technology</t>
  </si>
  <si>
    <t>Safety &amp; Security</t>
  </si>
  <si>
    <t>Logistical Services</t>
  </si>
  <si>
    <t>Activity &amp; Sub-Activity/Function:</t>
  </si>
  <si>
    <t>General Administration</t>
  </si>
  <si>
    <t>Total Personnel Service</t>
  </si>
  <si>
    <t>Schedule A-1</t>
  </si>
  <si>
    <t xml:space="preserve">       Sales and Services of Educational Departments</t>
  </si>
  <si>
    <t xml:space="preserve">       Organized Activities Related to Educational Departments</t>
  </si>
  <si>
    <t xml:space="preserve">       Technical Education Funds</t>
  </si>
  <si>
    <t>REPORT OF EDUCATIONAL AND GENERAL REVENUE,  EXPENDITURES, AND UNOBLIGATED RESERVE</t>
  </si>
  <si>
    <t>Revenue Description</t>
  </si>
  <si>
    <t xml:space="preserve">       Nonresident Tuition (includes tuition waivers)</t>
  </si>
  <si>
    <t>Resident Tuition Waivers</t>
  </si>
  <si>
    <t xml:space="preserve">       Resident Tuition (includes tuition waivers)</t>
  </si>
  <si>
    <t>17   Operation. &amp; Maintenance. of Plant</t>
  </si>
  <si>
    <t xml:space="preserve">Nonresident Tuition Waivers </t>
  </si>
  <si>
    <t>Object Codes</t>
  </si>
  <si>
    <t xml:space="preserve">Institution Name: </t>
  </si>
  <si>
    <t>Institution Name:</t>
  </si>
  <si>
    <t>Schedule A-1 (continued)  -  Summary of Educational and General Expenditures by Function</t>
  </si>
  <si>
    <t>655 Research Parkway, Suite 200</t>
  </si>
  <si>
    <t>Oklahoma City, OK  73104</t>
  </si>
  <si>
    <t>Nonresident Tuition Waivers</t>
  </si>
  <si>
    <t>11   Total E&amp;G Part I</t>
  </si>
  <si>
    <t>Agency #</t>
  </si>
  <si>
    <t>Date Submitted:</t>
  </si>
  <si>
    <t>Agency #:</t>
  </si>
  <si>
    <t>Presidents Name</t>
  </si>
  <si>
    <t>President:</t>
  </si>
  <si>
    <t xml:space="preserve">Institution:  </t>
  </si>
  <si>
    <t>Institution:</t>
  </si>
  <si>
    <t xml:space="preserve"> Institution: </t>
  </si>
  <si>
    <t xml:space="preserve">      Department of Agriculture</t>
  </si>
  <si>
    <t xml:space="preserve">      Department of the Interior</t>
  </si>
  <si>
    <t xml:space="preserve">      Department of Health and Human Services</t>
  </si>
  <si>
    <t>* Professor</t>
  </si>
  <si>
    <t xml:space="preserve">      Other Sources</t>
  </si>
  <si>
    <t>(Net of Tuition Waivers)</t>
  </si>
  <si>
    <t xml:space="preserve">      National Institutes of Health</t>
  </si>
  <si>
    <t>EDUCATIONAL AND GENERAL BUDGET - FY2005</t>
  </si>
  <si>
    <t>2004-2005 Amount</t>
  </si>
  <si>
    <t>1.  Beginning Fund Balance July 1, 2004</t>
  </si>
  <si>
    <t>3.  Unobligated Reserve Balance July 1, 2004 (line 1 - line 2)</t>
  </si>
  <si>
    <t>8.  Ending Fund Balance June 30, 2005 (line 6  -  line 7)</t>
  </si>
  <si>
    <t>4.  Projected Receipts FY2005:</t>
  </si>
  <si>
    <t>5.  Total Projected Receipts</t>
  </si>
  <si>
    <t xml:space="preserve">      State Grants and Programs</t>
  </si>
  <si>
    <t xml:space="preserve">      Department of Energy</t>
  </si>
  <si>
    <t xml:space="preserve">      Department of Justice - NEW</t>
  </si>
  <si>
    <t xml:space="preserve">      Department of Transportation - NEW</t>
  </si>
  <si>
    <t xml:space="preserve">      Department of National Aeronautics and Space Administration - NEW</t>
  </si>
  <si>
    <t xml:space="preserve">      City and County Government - New</t>
  </si>
  <si>
    <t xml:space="preserve">      Commercial and Commercial Related  - NEW</t>
  </si>
  <si>
    <r>
      <t xml:space="preserve">      </t>
    </r>
    <r>
      <rPr>
        <strike/>
        <sz val="10"/>
        <rFont val="Times New Roman"/>
        <family val="1"/>
      </rPr>
      <t>Private</t>
    </r>
    <r>
      <rPr>
        <sz val="10"/>
        <rFont val="Times New Roman"/>
        <family val="1"/>
      </rPr>
      <t xml:space="preserve"> Foundations </t>
    </r>
    <r>
      <rPr>
        <strike/>
        <sz val="10"/>
        <rFont val="Times New Roman"/>
        <family val="1"/>
      </rPr>
      <t>and Institutes</t>
    </r>
  </si>
  <si>
    <t xml:space="preserve">      Other Non-Federal Sources - NEW</t>
  </si>
  <si>
    <t xml:space="preserve">      Other Universities and Colleges</t>
  </si>
  <si>
    <t xml:space="preserve">      State of Oklahoma</t>
  </si>
  <si>
    <t xml:space="preserve">      Department of Commerce - NEW</t>
  </si>
  <si>
    <t xml:space="preserve">      Department of Homeland Security - NEW</t>
  </si>
  <si>
    <t>Schedule C - 1</t>
  </si>
  <si>
    <t>Student Fees</t>
  </si>
  <si>
    <t>Fund 700</t>
  </si>
  <si>
    <t>Totals</t>
  </si>
  <si>
    <t>Mandatory Fees</t>
  </si>
  <si>
    <t>Academic Service Fees</t>
  </si>
  <si>
    <t xml:space="preserve">     Total Student Fees</t>
  </si>
  <si>
    <t>Fund 290</t>
  </si>
  <si>
    <t xml:space="preserve">      Department of Commerce </t>
  </si>
  <si>
    <t xml:space="preserve">      Department of Homeland Security </t>
  </si>
  <si>
    <t xml:space="preserve">      Department of Justice</t>
  </si>
  <si>
    <t xml:space="preserve">      National Aeronautics and Space Administration </t>
  </si>
  <si>
    <t xml:space="preserve">      Commercial and Commercial Related  </t>
  </si>
  <si>
    <t xml:space="preserve">      Other Non-Federal Sources </t>
  </si>
  <si>
    <t>Amount of Student Fees Reported on Schedule C</t>
  </si>
  <si>
    <t>N/A</t>
  </si>
  <si>
    <t xml:space="preserve">       Gifts, Endowments and Bequests      </t>
  </si>
  <si>
    <t xml:space="preserve">Institution Name:  </t>
  </si>
  <si>
    <t>DO NOT USE - THIS SCHEDULE SHOWS CHANGES</t>
  </si>
  <si>
    <t>The amount of Total Student Fees in cell C14 is the amount reported for Student Fees on Schedule C</t>
  </si>
  <si>
    <t>Difference between Cell C14 and Cell C16</t>
  </si>
  <si>
    <t xml:space="preserve">PART II - BUDGET FOR SPONSORED RESEARCH AND OTHER SPONSORED PROGRAMS </t>
  </si>
  <si>
    <t>Revised Forms to FY06 dates</t>
  </si>
  <si>
    <t>Questions:</t>
  </si>
  <si>
    <t>E&amp;G Part II - Do we need to know the amount of student aid budgeted in E&amp;G II and Fund 700?  Or, ask the institutions to breakdown the budget by the 5 categories on Sch 2 of the SRA6?</t>
  </si>
  <si>
    <t>Sch G - Should we revise Sch G to reflect the 5 fund groups reported on the SRA6, Sponsored Research, Auxiliary Enterprises, Student Aid, Hospitals, and Other Agency Special?</t>
  </si>
  <si>
    <t>Oklahoma State Regents for Higher Education</t>
  </si>
  <si>
    <t>Object Code</t>
  </si>
  <si>
    <t>Institution #</t>
  </si>
  <si>
    <t xml:space="preserve">     Instituion Name:</t>
  </si>
  <si>
    <t>President</t>
  </si>
  <si>
    <t>Crossfoot----&gt;</t>
  </si>
  <si>
    <t>Summary of Agency Special Account Expenditures by Object</t>
  </si>
  <si>
    <t>700 Fund - Budget for Agency Special Account</t>
  </si>
  <si>
    <t>Crossfoot---&gt;</t>
  </si>
  <si>
    <t>Cells linked to   Sch. B-II---&gt;</t>
  </si>
  <si>
    <t>Entry into CORE E&amp;G Part II</t>
  </si>
  <si>
    <t>Entry into CORE E&amp;G Part I</t>
  </si>
  <si>
    <t xml:space="preserve">      Foundations</t>
  </si>
  <si>
    <t>Not in Print Area</t>
  </si>
  <si>
    <t>Comments:  Optional for your use</t>
  </si>
  <si>
    <t>State Appropriated Funds - Grants, Contracts and Reimbursements</t>
  </si>
  <si>
    <t xml:space="preserve">       Other Grants, Contracts and Reimbursements</t>
  </si>
  <si>
    <t>21   Entry into CORE E&amp;G Part II</t>
  </si>
  <si>
    <t>G    Entry into CORE Fund 700</t>
  </si>
  <si>
    <t>Activity/Function:</t>
  </si>
  <si>
    <t xml:space="preserve">       State Appropriated Funds - For Grants, Contracts and Reimbursements</t>
  </si>
  <si>
    <t xml:space="preserve">       Federal Appropriations</t>
  </si>
  <si>
    <t xml:space="preserve">       Local Appropriations</t>
  </si>
  <si>
    <t xml:space="preserve">       Other Sources</t>
  </si>
  <si>
    <t>&lt;--Formula</t>
  </si>
  <si>
    <t>Includes Tuition Waivers  of $</t>
  </si>
  <si>
    <t>Example:  Farm - Sales of Cattle 42,000; Sale of milk products 32,000</t>
  </si>
  <si>
    <t>&lt;- Amount of Original Appropriations  (From Allocation of State Appropriations)</t>
  </si>
  <si>
    <t>Important Reminders:</t>
  </si>
  <si>
    <t xml:space="preserve">*Director </t>
  </si>
  <si>
    <t>*0307 - Community Services</t>
  </si>
  <si>
    <t xml:space="preserve">*0323 - Public Broadcasting </t>
  </si>
  <si>
    <t>*0412 - Educational Media Services</t>
  </si>
  <si>
    <t>Media Specialist #1</t>
  </si>
  <si>
    <t>Audiovisual Technician</t>
  </si>
  <si>
    <t>*0458 - Academic IT Support Services</t>
  </si>
  <si>
    <t>Ancillary Support/Organized Activities</t>
  </si>
  <si>
    <t>Academic Personnel Development</t>
  </si>
  <si>
    <t>Sch C - Revolving Fund Amount</t>
  </si>
  <si>
    <t>Sch A - Revolving Fund Amount</t>
  </si>
  <si>
    <t>Difference</t>
  </si>
  <si>
    <t xml:space="preserve">       State Appropriated Funds - For Operations</t>
  </si>
  <si>
    <t>Agency #: _______   Institution Name: __________________________   President: _________________   Date Submitted: __________</t>
  </si>
  <si>
    <t xml:space="preserve">      City and County Government </t>
  </si>
  <si>
    <t xml:space="preserve">      Department of Transportation </t>
  </si>
  <si>
    <t>Updated FY2009 forms to Fy2010.</t>
  </si>
  <si>
    <t>Entered OU data into new FY2010 forms, made format adjustments.  All formulas and worksheets appear to be ready for distribution to instiutions.</t>
  </si>
  <si>
    <t>State Appropriated Funds - Operations Budget</t>
  </si>
  <si>
    <t xml:space="preserve">Proof of Revolving Fund Between Sch A and Sch C                 Not in Print Area - </t>
  </si>
  <si>
    <t xml:space="preserve">Budgeted Federal State Stabilization Funds </t>
  </si>
  <si>
    <t>Date:</t>
  </si>
  <si>
    <t>OPERATIONS REPORT - EXPENDITURES BY OBJECT</t>
  </si>
  <si>
    <t>Person Authorized to Sign as Institutional Certification Officer</t>
  </si>
  <si>
    <t xml:space="preserve">Name:                   </t>
  </si>
  <si>
    <t xml:space="preserve">Contact email:       </t>
  </si>
  <si>
    <t xml:space="preserve">Contact phone:      </t>
  </si>
  <si>
    <r>
      <t>CAPITAL SUPPORT - EXPENDITURES BY OBJECT</t>
    </r>
    <r>
      <rPr>
        <b/>
        <sz val="12"/>
        <rFont val="Times New Roman"/>
        <family val="1"/>
      </rPr>
      <t xml:space="preserve">
For capital projects see the individual project sheets</t>
    </r>
  </si>
  <si>
    <t xml:space="preserve">Stimulus Funding:  A new worksheet named "Stimulus Form" has been added to the front of this workbook.  Although schedules A, A-1, B and C include federal stimulus income and expenditures, this new worksheet specifically identifies the objects of expenditures that make up the federal stimulus funding.  The adjacent worksheet provides an example of a completed form.
The worksheet reports the operations support expenditures affecting E&amp;G 1 and the capital support expenditures from stimulus funding.  See budget guide lines for additional information.
</t>
  </si>
  <si>
    <t xml:space="preserve">  &lt;---Formula</t>
  </si>
  <si>
    <t>&lt;---Formula</t>
  </si>
  <si>
    <t xml:space="preserve">  &lt;---Link - From Schedule A</t>
  </si>
  <si>
    <t>Expenditures From Schedule A</t>
  </si>
  <si>
    <t>Difference Between Schedule A and Schedule B  (S/B zero)</t>
  </si>
  <si>
    <t>Schedule B:  Remember to budget professional services as  "Professional Services" and not as "Supplies and Other Current Expense".  See the instructions for the definition of professional services.</t>
  </si>
  <si>
    <t>11   Total E&amp;G Part I - Fund 290</t>
  </si>
  <si>
    <t>11   Total E&amp;G Part I - Fund 490</t>
  </si>
  <si>
    <t>Proof for E&amp;G Part I:</t>
  </si>
  <si>
    <t>Amount From Sch B</t>
  </si>
  <si>
    <t>Entry into CORE E&amp;G Part I - Fund 290</t>
  </si>
  <si>
    <t>Entry into CORE E&amp;G Part I - Fund 490</t>
  </si>
  <si>
    <t xml:space="preserve"> 11 -  Total Fund 290</t>
  </si>
  <si>
    <t xml:space="preserve"> 11 -   Total Fund 430</t>
  </si>
  <si>
    <t xml:space="preserve"> 11 -      Total E&amp;G Part I:</t>
  </si>
  <si>
    <t xml:space="preserve">     NOTE:  difference should be the amount of reported tuition waivers</t>
  </si>
  <si>
    <t>Proof 
Crossfoot</t>
  </si>
  <si>
    <t>11   Entry into CORE E&amp;G Part I - Fund 290</t>
  </si>
  <si>
    <t>Fund 290:</t>
  </si>
  <si>
    <t>Fund 490:</t>
  </si>
  <si>
    <t>Plan-of-Action for ARRA Budgeted Expenditure Summary - FY2011</t>
  </si>
  <si>
    <t>2010-2011 Amount</t>
  </si>
  <si>
    <t>Number of Jobs Created in FY2011</t>
  </si>
  <si>
    <t>Number of Jobs Retained in FY2011</t>
  </si>
  <si>
    <t>FISCAL YEAR 2010-2011</t>
  </si>
  <si>
    <t>Changes to FY2010 Forms:</t>
  </si>
  <si>
    <t>Changes to FY2011 Forms:</t>
  </si>
  <si>
    <t>Schedule A:
Row #33 is added to report "Federal Stimulus Funding - ARRA".  Total Expenditures by Fund:  Row #34 is the sum of 1.  Revolving Funds, 2.  State Appropriated Funds - Operations Budget, 3.  State Appropriated Funds - Grants, Contracts and Reimbursements and 4.  Federal Stimulus Funding - ARRA.</t>
  </si>
  <si>
    <t>Schedule C:
Row 30 is added to report "Federal Stimulus Unding - ARRA".
Rows 17 through 30 report The "Total Projected FY2010 Receipts".</t>
  </si>
  <si>
    <t>Tuition Waivers:  In Schedule C, be sure to add the amount of resident tuition waivers granted to the resident tuition income and the amount of nonresident tuition waivers granted  to nonresident tuition income.  Budget the tuition waiver expense in Schedule A and A1, Activity 18 - Scholarships - Resident and Nonresident Tuition Waivers.</t>
  </si>
  <si>
    <t>No Changes to FY2011 Forms</t>
  </si>
  <si>
    <r>
      <t xml:space="preserve">Please help!  Susie Mann and I are confused.   When you are asking for the SRA-3 Budget does that include E&amp;G Part I and II plus all schedules and background data ?  Is it 3 copies with the three hole-punched of the SRA-3 Budget and do we include the budget’s outside cover with the copies?  In the past we also sent 8 unbound copies of E &amp; G Part I, II, Schedule E, F, G and Background, along with 2 media copies, does this still apply?
</t>
    </r>
    <r>
      <rPr>
        <sz val="11"/>
        <color indexed="10"/>
        <rFont val="Calibri"/>
        <family val="2"/>
      </rPr>
      <t>Clarify  this for FY2012</t>
    </r>
  </si>
  <si>
    <t>Yes, we changed the number of copies from 8 to 3.  We plan on scanning copies for the legislative offices rather than sending a hard copy.</t>
  </si>
  <si>
    <t>Send 3 hole-punched copies of the SRA3 Schedules A through F, plus the stimulus fund worksheet.  We only need one hole-punched copy of the SRA3 background data.  I’m not sure what the 2 media copies are, but probably don’t need them.  You may include the outside cover if you choose; some do and some don’t.</t>
  </si>
  <si>
    <t>Supplies and Other Operating Expenses *</t>
  </si>
  <si>
    <t xml:space="preserve">       Student Fees - Mandatory and Academic Service Fees</t>
  </si>
  <si>
    <t>&lt;--Reimbursement of Nat'l Guard &amp; Concurrent Tuition Waivers, BrainGain, etc.</t>
  </si>
  <si>
    <t>Updated Froms from FY2011 to FY12</t>
  </si>
  <si>
    <t>Changes to FY2012 Forms:</t>
  </si>
  <si>
    <t>Removed ARRA Forms and reference to ARRA funding from schedules.</t>
  </si>
  <si>
    <t>Schedule A:  The amount reported for  "State Appropriated Funds - Operations Budget" (cell E31) should agree with the amount reported as "Total State Appropriated Funds FY2012" from the worksheet named "Allocation of State Appropriated Funds".  
Any additional funding from State Appropriations should be reported in Schedule A - State Appropriated Funds - Grant, Contracts and Reimbursements.  (Cell E32)</t>
  </si>
  <si>
    <t>FY2012 Comments:</t>
  </si>
  <si>
    <t>Schedule F and G</t>
  </si>
  <si>
    <t>*0135 - Instruction IT Services</t>
  </si>
  <si>
    <t>Professional Salaries</t>
  </si>
  <si>
    <t>*0558 - Student Support IT Support Services</t>
  </si>
  <si>
    <t>*0655 - Institutional Support IT Support Services</t>
  </si>
  <si>
    <t>*0770 - Police, Fire Protection, and Security</t>
  </si>
  <si>
    <t>*0775 - Operation &amp; Maintenance - IT Support Services</t>
  </si>
  <si>
    <t>11   Total - Fund 490</t>
  </si>
  <si>
    <t>Entry into CORE - Fund 490</t>
  </si>
  <si>
    <t>(Not in E&amp;G Budget)</t>
  </si>
  <si>
    <t>Total - Fund 490</t>
  </si>
  <si>
    <t>Note:  ARRA funds received outside the OSRHE Allocation are not budgeted into E&amp;G Part I Budget Allocation.</t>
  </si>
  <si>
    <t>Total E&amp;G Allocation</t>
  </si>
  <si>
    <t>11   ARRA - Entry into CORE  - Fund 490</t>
  </si>
  <si>
    <t>11   Entry into CORE - Fund 490</t>
  </si>
  <si>
    <t xml:space="preserve">   (Not in E&amp;G Budget)</t>
  </si>
  <si>
    <t xml:space="preserve"> 11 -   Total Fund 490</t>
  </si>
  <si>
    <t>Mandatory Fees
Fund 290</t>
  </si>
  <si>
    <t>Academic Service Fees
Fund 290</t>
  </si>
  <si>
    <t>Total Student Fees
Fund 290</t>
  </si>
  <si>
    <t>Difference Between Schedule C-1 and Schedule C</t>
  </si>
  <si>
    <t>Mandatory Fees
Fund 700</t>
  </si>
  <si>
    <t>Academic Service Fees
Fund 700</t>
  </si>
  <si>
    <t>Total Student Fees
Fund 700</t>
  </si>
  <si>
    <t>&lt;--- DO NOT DELETE THIS ROW</t>
  </si>
  <si>
    <t>FY2013 Comments:</t>
  </si>
  <si>
    <t>Formula Restore</t>
  </si>
  <si>
    <t>Do not Add or delete data to Row 25 or Row 26 - FOR STAE REGENTS PURPOSES:</t>
  </si>
  <si>
    <t xml:space="preserve">     Cut and Paste data to DB1 - Columns DW to EC</t>
  </si>
  <si>
    <t>Note:  The difference between Cell C14 and Cell C16 must be zero.</t>
  </si>
  <si>
    <t>Note:  The amount reported in Cell C13 Academic Service Fees is used to calculate the "Average Academic Service Fee" on the Student Cost Survey</t>
  </si>
  <si>
    <t>6-23-2011:  Need to review the budgeting of IT expenditures according to NACUBO.  Some institutions appear to be out of compliance with NACUBO.  Review IT Expenditures report in DB1</t>
  </si>
  <si>
    <t>Schedule C-1:  I added rows to cut and paste from institutional schedule to my worksheet "DB1".</t>
  </si>
  <si>
    <t>Total Mandatory and Academic Service Fees for FY2012-2013</t>
  </si>
  <si>
    <t>FISCAL YEAR FY2012-2013</t>
  </si>
  <si>
    <t>FISCAL YEAR 2012-2013</t>
  </si>
  <si>
    <t>Updated forms from FY2012 to FY2013</t>
  </si>
  <si>
    <t>Changes to FY2013 Forms:</t>
  </si>
  <si>
    <t>4-3-2012:  Sheri and I agree that this worksheet with reference to Fund 490 can be eliminated.</t>
  </si>
  <si>
    <t>Schedule C-1</t>
  </si>
  <si>
    <t>Schedule C and C-1:  I combined C-1 into Schedule C as recommend by accounting committee.</t>
  </si>
  <si>
    <t>Do not Add, Delete or Change data in Row 53 or Row 54 - FOR STATE REGENTS PURPOSES:</t>
  </si>
  <si>
    <r>
      <t xml:space="preserve">Scholarships &amp; Other Assistance </t>
    </r>
    <r>
      <rPr>
        <b/>
        <sz val="10"/>
        <color rgb="FFFF0000"/>
        <rFont val="Palatino"/>
        <family val="1"/>
      </rPr>
      <t>Net of Waivers</t>
    </r>
  </si>
  <si>
    <t xml:space="preserve">   Do not include resident and nonresident tuition waivers in your total.</t>
  </si>
  <si>
    <t>Information Technology</t>
  </si>
  <si>
    <t>Total</t>
  </si>
  <si>
    <t>%</t>
  </si>
  <si>
    <t>Operation and  Maintenance</t>
  </si>
  <si>
    <t>Total Information Technology</t>
  </si>
  <si>
    <t>&lt;----  Note:  The  amount reported as academic service fees are used to calculate the average academic service fees paid by students on the Student Cost Survey</t>
  </si>
  <si>
    <t>Proof for E&amp;G Part II:</t>
  </si>
  <si>
    <t xml:space="preserve">This is the new workbook for FY2013 SRA3 Forms.  It is a copy of the original forms workbook, which I saved as a shared file but it would not allow me to make changes to forms.  I had to save the original workbook and rename it to this workbook name.  USE </t>
  </si>
  <si>
    <t>Schedule F and G:  Combined Schedule F, G and F&amp;G into one worksheet as recommended by accounting committee.</t>
  </si>
  <si>
    <t>Part I - Primary Budget</t>
  </si>
  <si>
    <t xml:space="preserve">Expenditures by Activity/Function, Department And Position </t>
  </si>
  <si>
    <r>
      <t>Institution No. &amp; Name  999</t>
    </r>
    <r>
      <rPr>
        <u/>
        <sz val="10"/>
        <rFont val="Times New Roman"/>
        <family val="1"/>
      </rPr>
      <t xml:space="preserve"> - OUSU</t>
    </r>
    <r>
      <rPr>
        <sz val="10"/>
        <rFont val="Times New Roman"/>
        <family val="1"/>
      </rPr>
      <t xml:space="preserve">                     President: Dr. Ralph Peroni</t>
    </r>
    <r>
      <rPr>
        <u/>
        <sz val="10"/>
        <rFont val="Times New Roman"/>
        <family val="1"/>
      </rPr>
      <t xml:space="preserve">  </t>
    </r>
  </si>
  <si>
    <t>EXPENDITURES  BY ACTIVITY/FUNCTION, DEPARTMENT AND POSITION</t>
  </si>
  <si>
    <t xml:space="preserve">                       ACTIVITY 11 - INSTRUCTION</t>
  </si>
  <si>
    <t>COLLEGE OF BUSINESS</t>
  </si>
  <si>
    <t>Teaching Salaries</t>
  </si>
  <si>
    <t>DEAN OF COLLEGE</t>
  </si>
  <si>
    <t>ASSOCIATE DEAN/PROFESSOR</t>
  </si>
  <si>
    <t>ASSISTANT DEAN/PROFESSOR</t>
  </si>
  <si>
    <t>PROFESSOR</t>
  </si>
  <si>
    <t>ASSOCIATE PROFESSOR</t>
  </si>
  <si>
    <t>ASSISTANT PROFESSOR</t>
  </si>
  <si>
    <t>LECTURERS</t>
  </si>
  <si>
    <t>Total Teaching Salaries</t>
  </si>
  <si>
    <t>RESIDENT/POST DOCTORAL FELLOWSHIP</t>
  </si>
  <si>
    <t xml:space="preserve">DIRECTOR OF BUSINESS </t>
  </si>
  <si>
    <t>BUSINESS PROGRAM REPRESENTATIVE</t>
  </si>
  <si>
    <t>COLLEGE OF BUSINESS MANAGER</t>
  </si>
  <si>
    <t>Total Professional Salaries</t>
  </si>
  <si>
    <t>Non Professional Salaries</t>
  </si>
  <si>
    <t>EQUIPMENT MANAGER</t>
  </si>
  <si>
    <t>STAFF ASSISTANT</t>
  </si>
  <si>
    <t>ACCOUNT CLERK II</t>
  </si>
  <si>
    <t>Total Non Professional Salaries</t>
  </si>
  <si>
    <t>COLLEGE OF LIBERAL ARTS</t>
  </si>
  <si>
    <t>ADMINISTRATIVE ASSISTANT</t>
  </si>
  <si>
    <t>SECRETARY II</t>
  </si>
  <si>
    <t>SECRETARY I</t>
  </si>
  <si>
    <t>ART</t>
  </si>
  <si>
    <t>INSTRUCTOR</t>
  </si>
  <si>
    <t>SUMMER SALARIES</t>
  </si>
  <si>
    <t>MUSIC</t>
  </si>
  <si>
    <t>INSTRUCTOR/COORDINATOR OF COUNTRY MUSIC</t>
  </si>
  <si>
    <t>LECTURER/INTERIM JAZZ LAB MANAGER</t>
  </si>
  <si>
    <t>FOREIGN LANGUAGE</t>
  </si>
  <si>
    <t>*PROFESSOR</t>
  </si>
  <si>
    <t>ASSISTANT PROFESSOR-CHEROKEE NATION</t>
  </si>
  <si>
    <t>ENGLISH</t>
  </si>
  <si>
    <t>INSTRUCTOR/DEVELOPMENTAL READING</t>
  </si>
  <si>
    <t>INSTRUCTOR/DEVELOPMENTAL WRITING</t>
  </si>
  <si>
    <t>LECTURER</t>
  </si>
  <si>
    <t>GRADUATE TEACHING ASSISTANT</t>
  </si>
  <si>
    <t>THEATER</t>
  </si>
  <si>
    <t>LECTURER/AUDITORIUM MANAGER</t>
  </si>
  <si>
    <t>MASS COMMUNICATIONS</t>
  </si>
  <si>
    <t>ASSOCIATE PROFESSOR/ASSOCIATE DEAN</t>
  </si>
  <si>
    <t>HUMANITIES</t>
  </si>
  <si>
    <t>SPEECH COMMUNICATION</t>
  </si>
  <si>
    <t>GEOGRAPHY</t>
  </si>
  <si>
    <t>SOCIOLOGY</t>
  </si>
  <si>
    <t>INSTRUCTION RECAP:</t>
  </si>
  <si>
    <t>TOTAL TEACHING SALARIES</t>
  </si>
  <si>
    <t>TOTAL PROFESSIONAL SALARIES</t>
  </si>
  <si>
    <t>TOTAL NONPROFESSIONAL SALARIES</t>
  </si>
  <si>
    <t xml:space="preserve">     TOTAL SALARIES FOR INSTRUCTION</t>
  </si>
  <si>
    <t xml:space="preserve">Use same format above to report budgeted expenditures by Activity/Function, Department And Position </t>
  </si>
  <si>
    <t xml:space="preserve">  for remaining functions.</t>
  </si>
  <si>
    <t>TOTAL BUDGET RECAP:  (THIS IS THE SUM OF ALL FUNCTIONS)</t>
  </si>
  <si>
    <t>This is the total teaching salaries budgeted in the function of instruction.</t>
  </si>
  <si>
    <t>This is the total professional salaries budgeted in all eight functions.</t>
  </si>
  <si>
    <t>This if the total nonprofessional salaries budgeted in all eight functions.</t>
  </si>
  <si>
    <t xml:space="preserve">     TOTAL SALARIES FOR INSTITUTION</t>
  </si>
  <si>
    <t xml:space="preserve">Expenditures by Activity/Function, Department And Object </t>
  </si>
  <si>
    <t>EXPENDITURES  BY ACTIVITY/FUNCTION, DEPARTMENT AND OBJECT</t>
  </si>
  <si>
    <t>TOTAL PERSONNEL SERVICES</t>
  </si>
  <si>
    <t xml:space="preserve">TOTAL </t>
  </si>
  <si>
    <t>CLA ACADEMIC SERVICE FEES</t>
  </si>
  <si>
    <t>AMERICAN INDIAN STUDIES</t>
  </si>
  <si>
    <t>TOTAL INSTRUCTION BY OBJECT:</t>
  </si>
  <si>
    <t>TOTAL INSTRUCTION</t>
  </si>
  <si>
    <t xml:space="preserve">Use format above to report expenditures by Activity/Function, Department And Object </t>
  </si>
  <si>
    <t>for remaining functions.</t>
  </si>
  <si>
    <t>TOTAL BUDGETED INSTITUTIONAL EXPENDITURES BY OBJECT:</t>
  </si>
  <si>
    <t>Same amount reported on Schedule E1</t>
  </si>
  <si>
    <t>This is the total amount of fringe benefits budgeted in all eight functions.</t>
  </si>
  <si>
    <t>This is the total amount of professional services budgeted in all eight functions.</t>
  </si>
  <si>
    <t>This is a sub-total</t>
  </si>
  <si>
    <t>This is the total amount of travel budgeted in all eight functions.</t>
  </si>
  <si>
    <t>This is the total amount of supplies and other operating expenses budgeted in all eight functions.</t>
  </si>
  <si>
    <t>This is the total amount of property, furniture and equipment budgeted in all eight functions.</t>
  </si>
  <si>
    <t>This is the total amount of library books and periodicals budgeted in all eight functions.</t>
  </si>
  <si>
    <t>This is the total amount of scholarships and other assistance budgeted in all eight functions.</t>
  </si>
  <si>
    <t>This is the total amount of transfers and other disbursements budgeted in all eight functions.</t>
  </si>
  <si>
    <t>This is the total amount of budgeted expenditures budgeted for the year.</t>
  </si>
  <si>
    <t xml:space="preserve">     Non Professional Salaries and Wages</t>
  </si>
  <si>
    <t>Schedule E-1 - Salaries</t>
  </si>
  <si>
    <t xml:space="preserve">Schedule E-2 </t>
  </si>
  <si>
    <t>COLLEGE OF BUSINESS - OFFICE MANAGER</t>
  </si>
  <si>
    <t>This is the total amount of utilities budgeted in the function of Operation of Maintenance of Physical Plant</t>
  </si>
  <si>
    <t>Optional E-1 and E-2:  Institutions have the option to use the traditional Schedule E or the optional Schedule E-1 and E-2.  The COBO Budget and Accounting Committee recommended that the State Regents authorize the reporting of Schedule E into two documents.  Schedule E-1 reports each salary directly out of the institution's human resources software by object, department and by function.  Schedule E-2 reports each object of expenditure by department and by function.   Thus, the institution no longer has to blend in each salaried position and the object of expenditures into one worksheet.  See example of Schedule E-1 and E-2 in this workbook.</t>
  </si>
  <si>
    <t>Changes for Consideration in FY2014:</t>
  </si>
  <si>
    <t>RSU</t>
  </si>
  <si>
    <t>Waiver of fees due to students taking online courses due to time and distance - Policy 4:18-6.</t>
  </si>
  <si>
    <t>How should we report these on the SRA3 if the fees are E&amp;G in nature?  RSU is adding a health fee in 290 that will be waived for online students.  Mark and I agreed to add them to the resident tuition waiver amount for FY13 but in FY14, I may need to add a new row to report the amount for fee waivers.</t>
  </si>
  <si>
    <t>Mark</t>
  </si>
  <si>
    <t>Institution</t>
  </si>
  <si>
    <t>Public 
Service</t>
  </si>
  <si>
    <t>Academic  Support</t>
  </si>
  <si>
    <t>Student 
Services</t>
  </si>
  <si>
    <t>Institutional
 Support</t>
  </si>
  <si>
    <t>Operation of Physical Plant</t>
  </si>
  <si>
    <t>Total For Schedule A per Institution</t>
  </si>
  <si>
    <t>June 11, 2009  Moved Formula to Col T</t>
  </si>
  <si>
    <t>Amount Expended from  Revolving Funds</t>
  </si>
  <si>
    <t>Amount Expended from  State Approp.
Operations</t>
  </si>
  <si>
    <t>Amount Expended from  State Approp.
Contracts, Grants &amp; Reim.</t>
  </si>
  <si>
    <t>Federal Stimulus - ARRA Funding</t>
  </si>
  <si>
    <t>Total Expenditures by Fund   -  Schedule A</t>
  </si>
  <si>
    <t>(edit)  Total Schedule A per OSRHE formula</t>
  </si>
  <si>
    <t>(edit)  Total Expend. By Fund - OSRHE Formula</t>
  </si>
  <si>
    <t>Vocational Technical Instruction</t>
  </si>
  <si>
    <t>Preparatory Remedial Instruction</t>
  </si>
  <si>
    <t>Instruct. Information Technology</t>
  </si>
  <si>
    <t>TOTAL INSTRUCTION        Per Institution's Sch. A-1</t>
  </si>
  <si>
    <t>(edit)  Total Instruc. Per OSRHE Formula</t>
  </si>
  <si>
    <t>TOTAL RESEARCH     Per Instit's Sch A-1</t>
  </si>
  <si>
    <t>(edit)  Total Research Per OSRHE Formula</t>
  </si>
  <si>
    <t>Pub. Service Info. Technology</t>
  </si>
  <si>
    <t>TOTAL  PUBLIC SERVICE     Per Instit's Sch A-1</t>
  </si>
  <si>
    <t>(edit) Total Public Service Per OSRHE Formula</t>
  </si>
  <si>
    <t>Museums &amp; Gallaries</t>
  </si>
  <si>
    <t>Ancillary Support</t>
  </si>
  <si>
    <t>Personnel Development</t>
  </si>
  <si>
    <t>Acad. Support Info. Technology</t>
  </si>
  <si>
    <t>TOTAL ACADEMIC SUPPORT       Per Instit's Sch A-1</t>
  </si>
  <si>
    <t>(edit)  Total Acad. Support per OSRHE Formula</t>
  </si>
  <si>
    <t>Student Services Admin</t>
  </si>
  <si>
    <t>Social &amp; Cultural Devel</t>
  </si>
  <si>
    <t xml:space="preserve">Counseling and Career Guidance </t>
  </si>
  <si>
    <t>Financial Aids Admin.</t>
  </si>
  <si>
    <t>Student Services Into Tech</t>
  </si>
  <si>
    <t>TOTAL STUDENT SERVICES    per instit Sch A</t>
  </si>
  <si>
    <t>(edit)  Total Student Serv per OSRHE Formula</t>
  </si>
  <si>
    <t>Executive Mgmt.</t>
  </si>
  <si>
    <t>General Admin.</t>
  </si>
  <si>
    <t>Public Relations</t>
  </si>
  <si>
    <t>Admin. Info. Technology</t>
  </si>
  <si>
    <t>TOTAL INSTITUTIONAL MANAGEMENT per Instit Sch A</t>
  </si>
  <si>
    <t>(edit)  Total Institutional Mgmt per OSRHE Formula</t>
  </si>
  <si>
    <t>Physical Plant Admin.</t>
  </si>
  <si>
    <t>Building Mainten.</t>
  </si>
  <si>
    <t>Landscape and Grounds</t>
  </si>
  <si>
    <t>Major Repairs &amp; Renovations</t>
  </si>
  <si>
    <t>Logistal Services</t>
  </si>
  <si>
    <t>Physical Plant Info. Tech.</t>
  </si>
  <si>
    <t>TOTAL   Physical Plant  per Instit's Sch. A</t>
  </si>
  <si>
    <t>(edit)  Total Phy Plant per OSRHE Formula</t>
  </si>
  <si>
    <t>SCHO</t>
  </si>
  <si>
    <t>FELL</t>
  </si>
  <si>
    <t>Resident Waivers</t>
  </si>
  <si>
    <t>Nonresident Waivers</t>
  </si>
  <si>
    <t>TOTAL SCHOLARSHIPS Per Instit. Sch A</t>
  </si>
  <si>
    <t>(edit)  Total Scholarships per OSREH Formula</t>
  </si>
  <si>
    <r>
      <t xml:space="preserve">GRAND TOTAL Total per Instit's Sch A-1
</t>
    </r>
    <r>
      <rPr>
        <sz val="8"/>
        <color indexed="10"/>
        <rFont val="Times New Roman"/>
        <family val="1"/>
      </rPr>
      <t>Must Hand Enter Total</t>
    </r>
  </si>
  <si>
    <t>Formula</t>
  </si>
  <si>
    <t>Protected worksheet except cells needed for institutions to enter data into.  Before I can cut and paste, I must remove protection.</t>
  </si>
  <si>
    <t>FY2014 Comments:</t>
  </si>
  <si>
    <t>9-21-2012:  Started updating years from Fy2013 to FY2014;</t>
  </si>
  <si>
    <t>All worksheets have revised dates of FY2013-2014.</t>
  </si>
  <si>
    <t>Need to copy an Institution's Schedule E into this worksheet and remove all identifying info from worksheet.</t>
  </si>
  <si>
    <t>Consolidated Capital Budgets</t>
  </si>
  <si>
    <t>FISCAL YEAR 2013-14</t>
  </si>
  <si>
    <t>Schedule H</t>
  </si>
  <si>
    <t>Various Funds by Institution</t>
  </si>
  <si>
    <t xml:space="preserve"> Fund No.</t>
  </si>
  <si>
    <t>Total Budgeted Amount -- Account 400000</t>
  </si>
  <si>
    <t>Other Funds -- Please List:</t>
  </si>
  <si>
    <t>Institution Agency # and Name:</t>
  </si>
  <si>
    <t xml:space="preserve">  President:</t>
  </si>
  <si>
    <t>John Don Juan</t>
  </si>
  <si>
    <t>North Central State University</t>
  </si>
  <si>
    <t>&lt;--Link to Sch A</t>
  </si>
  <si>
    <t>Sch C - Use of Reserves</t>
  </si>
  <si>
    <t>Difference Between Student Fees in cells B23 and C40</t>
  </si>
  <si>
    <t>&lt;----  Note the difference displayed in Cell  B41 must be zero</t>
  </si>
  <si>
    <t>OUSU</t>
  </si>
  <si>
    <t>Includes Tuition Waivers  of $ 565,814.00</t>
  </si>
  <si>
    <t>Includes Tuition Waivers  of $ 950,000.00</t>
  </si>
  <si>
    <t>Linked to Sch A</t>
  </si>
  <si>
    <t>Clinical</t>
  </si>
  <si>
    <t>Total Per Report</t>
  </si>
  <si>
    <t>Total E&amp;G Budget Part I</t>
  </si>
  <si>
    <t>Proof:</t>
  </si>
  <si>
    <t>Amount</t>
  </si>
  <si>
    <t>Amount Per Schedule A - Row 25</t>
  </si>
  <si>
    <t>Amount Per Schedule A - Row 34</t>
  </si>
  <si>
    <t>Amount Per Schedule A-1 - Row 117</t>
  </si>
  <si>
    <t>FY2015 Comments:</t>
  </si>
  <si>
    <t>Started updating years from FY2014 to FY2015.</t>
  </si>
  <si>
    <t>Changes for Consideration in FY2015:</t>
  </si>
  <si>
    <t>All worksheets updated.  Updated worksheets tabas are blue.</t>
  </si>
  <si>
    <t>For OSRHE USE:</t>
  </si>
  <si>
    <t>Proof of Total Expenditures</t>
  </si>
  <si>
    <t>Transfer and Other Disbursements  **</t>
  </si>
  <si>
    <r>
      <t xml:space="preserve">**  </t>
    </r>
    <r>
      <rPr>
        <b/>
        <u/>
        <sz val="10"/>
        <color rgb="FF0000FF"/>
        <rFont val="Palatino"/>
        <family val="1"/>
      </rPr>
      <t>Transfer and Other Disbursements</t>
    </r>
    <r>
      <rPr>
        <b/>
        <sz val="10"/>
        <color rgb="FF0000FF"/>
        <rFont val="Palatino"/>
        <family val="1"/>
      </rPr>
      <t xml:space="preserve"> includes incentive payments, transfers, employee withholding, intra-agency payments and transfers.  Per NACUBO.  Does not include contracts, advertising, telephone and communication costs.</t>
    </r>
  </si>
  <si>
    <r>
      <t xml:space="preserve">* </t>
    </r>
    <r>
      <rPr>
        <b/>
        <u/>
        <sz val="10"/>
        <color indexed="12"/>
        <rFont val="Palatino"/>
        <family val="1"/>
      </rPr>
      <t>Other Operating Expenses</t>
    </r>
    <r>
      <rPr>
        <b/>
        <sz val="10"/>
        <color indexed="12"/>
        <rFont val="Palatino"/>
        <family val="1"/>
      </rPr>
      <t xml:space="preserve"> includes contractual obligations (except Professional Services), for vendor provided repairs, housekeeping, general maintenance services of building and grounds and other nonprofessional services, memberships, advertising expenses and communications expenses.</t>
    </r>
  </si>
  <si>
    <t>Assumes that state appropriations are expended first.</t>
  </si>
  <si>
    <t>Note:  For Information about this worksheet, call Sheri</t>
  </si>
  <si>
    <t xml:space="preserve">GRAND TOTAL Total per Instit's Sch A-1
</t>
  </si>
  <si>
    <t>OKLAHOMA STATE REGENTS FOR HIGHER EDUCATION</t>
  </si>
  <si>
    <t>Schedule C - 2</t>
  </si>
  <si>
    <t>Percentage Requirements</t>
  </si>
  <si>
    <t>Percentage</t>
  </si>
  <si>
    <t>&lt;-- Linked to Schedule C</t>
  </si>
  <si>
    <t>Budgeted Amounts on Schedule C:</t>
  </si>
  <si>
    <t>A.</t>
  </si>
  <si>
    <t>B.</t>
  </si>
  <si>
    <t>% Requirement</t>
  </si>
  <si>
    <t>$ Requirements</t>
  </si>
  <si>
    <t>% of Total Requirement</t>
  </si>
  <si>
    <t>&lt;-- Formula</t>
  </si>
  <si>
    <t xml:space="preserve">   XYZ Accreditation Agency</t>
  </si>
  <si>
    <t>&lt;--Reported by Institution - report the agency with the highest reserve requirement beyond the 8.3%</t>
  </si>
  <si>
    <t xml:space="preserve">   ABC Agency</t>
  </si>
  <si>
    <t xml:space="preserve">     Total Additional Reserve Required by Accreditation Agencies (beyond the 8.3%)</t>
  </si>
  <si>
    <t>&lt;--Formulas</t>
  </si>
  <si>
    <t>C.</t>
  </si>
  <si>
    <t>D.</t>
  </si>
  <si>
    <t>If the Amount of Projected Reserves After Reserve Requirements is a negative amount, what are the institution's plans to ensure that reserves are adequate to meet the State Regent's target of 8.3%?  Provide Narrative.</t>
  </si>
  <si>
    <t>Classification</t>
  </si>
  <si>
    <t>Increase mandatory Fees to increase funds available for campus infrastructure.</t>
  </si>
  <si>
    <t>Tuition &amp; Fees</t>
  </si>
  <si>
    <t>Increase in enrollment from 4,991 FTE to 5,240 FTE, an increase of 125 students or 2.5%</t>
  </si>
  <si>
    <t>Enrollment</t>
  </si>
  <si>
    <t>$5,055 Per FTE * 125 students</t>
  </si>
  <si>
    <t>Cost Savings due to implementation of new energy conservation program</t>
  </si>
  <si>
    <t>Cost Savings</t>
  </si>
  <si>
    <t>Decrease in one professional staff FTE</t>
  </si>
  <si>
    <t>Personnel</t>
  </si>
  <si>
    <t>Operations</t>
  </si>
  <si>
    <t>Other</t>
  </si>
  <si>
    <t>Total Increases in Income Projected to Meet Reserve Requirements</t>
  </si>
  <si>
    <t>&lt;--Proof that reserve requirements agree with instit priorities .</t>
  </si>
  <si>
    <t>Amount of Reserves</t>
  </si>
  <si>
    <t>Uses of Reserve:</t>
  </si>
  <si>
    <t>Amounts</t>
  </si>
  <si>
    <t>Classification:</t>
  </si>
  <si>
    <t>OSRHE 1/12th</t>
  </si>
  <si>
    <t>Campus Safety</t>
  </si>
  <si>
    <t xml:space="preserve">Renovation of campus swimming pool.  The current pool is 25 years old and in need of renovation.  The $250,000 represents a portion of the $1,000,000 needed to make the pool accessible and to replace piping and the  boiler.  </t>
  </si>
  <si>
    <t>Renovation</t>
  </si>
  <si>
    <t>Capitol Projects</t>
  </si>
  <si>
    <t>Complete College America - Retention Efforts</t>
  </si>
  <si>
    <t>CCA</t>
  </si>
  <si>
    <t>Other Purposes</t>
  </si>
  <si>
    <t>Total Priorities for Use of Reserves</t>
  </si>
  <si>
    <t>Note:</t>
  </si>
  <si>
    <t>Add  and expand rows as necessary to provide narrative to the above reserve priorities.</t>
  </si>
  <si>
    <t>Cut and Paste this section into report</t>
  </si>
  <si>
    <t>Amount of Reserves Used in Current Budget</t>
  </si>
  <si>
    <t>Budgeted Expenditures</t>
  </si>
  <si>
    <t xml:space="preserve">OSRHE 8.3% Requirements </t>
  </si>
  <si>
    <t>Other Accreditation Agencies</t>
  </si>
  <si>
    <t>Total Reserve Requirements</t>
  </si>
  <si>
    <t>Reserve over or (Under) Total Reserve Requirements</t>
  </si>
  <si>
    <t>Use of Reserves:</t>
  </si>
  <si>
    <t>&lt;--Completed by Institution</t>
  </si>
  <si>
    <t>erase link</t>
  </si>
  <si>
    <t>Campus Renovation</t>
  </si>
  <si>
    <t>Equipment &amp; Technology</t>
  </si>
  <si>
    <t>Complete College America</t>
  </si>
  <si>
    <t xml:space="preserve">     Total Use of Reserves</t>
  </si>
  <si>
    <t>XXX College</t>
  </si>
  <si>
    <t>For OSRHE Purposes Only:  Do not revise links, etc.</t>
  </si>
  <si>
    <t>Name of Institution</t>
  </si>
  <si>
    <t>Institution Name</t>
  </si>
  <si>
    <r>
      <t xml:space="preserve">Summary of Reserve Use: </t>
    </r>
    <r>
      <rPr>
        <b/>
        <sz val="10"/>
        <color rgb="FF0000FF"/>
        <rFont val="Palatino"/>
        <family val="1"/>
      </rPr>
      <t xml:space="preserve"> For OSRHE Purposes Only:  Do not revise links, etc.</t>
    </r>
  </si>
  <si>
    <t>Notes:</t>
  </si>
  <si>
    <t>This is the amount of funds the OSRHE recommends that institutions have on hand at end of year to cash flow the beginning of the fiscal year.</t>
  </si>
  <si>
    <t>This is the amount of additional reserves needed to meet the requirements of other accrediting agencies that have a reserve requirement greater than 1/12th of the budget.  Please report a different amount  if there is some other methodology used.</t>
  </si>
  <si>
    <t>Purchase of Xerox color printer for $57,0000.  This copier will replace an old copier in print ship that no longer meets the printing needs of the institution. Upgrade of $50,000 for accounting software package</t>
  </si>
  <si>
    <t>&lt;--Proof</t>
  </si>
  <si>
    <t>&lt;--Difference between reserve amount and Priorities</t>
  </si>
  <si>
    <t>Reserve Requirements</t>
  </si>
  <si>
    <t>Reserve Requirements - State Regents and Other Accrediting Agencies</t>
  </si>
  <si>
    <t>State Regents Target</t>
  </si>
  <si>
    <t>State Regents Reserve Requirement</t>
  </si>
  <si>
    <t>Accreditation Agency</t>
  </si>
  <si>
    <t>Additional Reserve Requirement</t>
  </si>
  <si>
    <t xml:space="preserve">Total Reserve Requirements </t>
  </si>
  <si>
    <t>Amount of Reserves After Reserve Requirements</t>
  </si>
  <si>
    <t>May Not USE</t>
  </si>
  <si>
    <t>&lt;-- link</t>
  </si>
  <si>
    <t>&lt;-- Formulas</t>
  </si>
  <si>
    <t>PART I - PRIMARY BUDGET - EXAMPLE WORKSHEET</t>
  </si>
  <si>
    <t>&lt;-- See Example worksheet</t>
  </si>
  <si>
    <t xml:space="preserve">Institution's Priorities for the Use of the Projected Reserves 
</t>
  </si>
  <si>
    <t>Cut and Paste this section into worksheet Named "C - Reserve Summary - All Instit</t>
  </si>
  <si>
    <t>OSRHE 1/12 Recommendation for adequate cash flow</t>
  </si>
  <si>
    <t>Accreditation - Additional cash flow requirements</t>
  </si>
  <si>
    <t xml:space="preserve">Provide narrative to describe how the institutional reserve will be used in the future.  Each use must be classified in one of the following 8 classifications; OSRHE 1/12th, Accreditation, Campus Safety, Renovation, Capitol Projects, Equipment and Technology, Complete College America, or Other Purposes.  See example worksheet. </t>
  </si>
  <si>
    <t>Accreditation</t>
  </si>
  <si>
    <t xml:space="preserve">Provide narrative to describe how the institutional reserve will be used in the future.  Each use must be classified in one of 8 classifications; OSRHE 1/12th, Accreditation, Campus Safety, Renovation, Capitol Projects, Equipment and Technology, Complete College America, or Other Purposes.  See example worksheet. </t>
  </si>
  <si>
    <t>The ABC Accreditation guidelines require the institution to have a 10% operational reserve.  This is the additional amount needed for the institution to comply with our accreditation requirements.</t>
  </si>
  <si>
    <t>Recruitment Efforts:  The president and seven faculty members will retire at the end of this fiscal year.  These funds will be used for advertising and other expenses to find qualified personnel to fill the vacant positions.</t>
  </si>
  <si>
    <t>New worksheet named:  Reserve Requirements - Uses.  Need to determine if the reserve requirements are based on the Schedule C Total Expenditures are the Schedule F Allocated Expenditures.  Our policy states 1/12 of the allocated budget.  Sheri says we have used Schedule C expenditures, but policy states allocated expenditures.  Tom Fagan thinks we should use Allocated Expenditures; as that will give them less money for reserves and more for planning.</t>
  </si>
  <si>
    <t>Cash Flow Requirements and the Use of Reserves</t>
  </si>
  <si>
    <t>Cash Flow Requirements - State Regents and Accreditation Agencies:</t>
  </si>
  <si>
    <t>State Regents Cash Flow Target at 8.3% (1/12th)</t>
  </si>
  <si>
    <t>Additional Cash Flow Requirements in Addition to the 8.3%</t>
  </si>
  <si>
    <t xml:space="preserve">     Total Additional Cash Flow Required by Accreditation Agencies (beyond the 8.3%)</t>
  </si>
  <si>
    <t>Total Cash Flow Requirements for OSRHE and Other Accrediting Agencies</t>
  </si>
  <si>
    <t>Amount of Projected Reserves After Cash Flow Requirements are met</t>
  </si>
  <si>
    <t>The Amount reported in E11 is linked to Schedule C cell C47.</t>
  </si>
  <si>
    <t>Budgeted Amounts From Schedule C:</t>
  </si>
  <si>
    <t>Budgeted Amounts from Schedule C:</t>
  </si>
  <si>
    <t xml:space="preserve">Additional Cash Flow Requirements in Addition to the 8.3%:  Determine if your governing board or other accrediting agencies have additional reserve requirements in excess of the 8.3%.  If yes, report the additional cash flow needed to comply with their guidelines.  </t>
  </si>
  <si>
    <t>Amount of Projected Reserves After Cash Flow Requirements are Met</t>
  </si>
  <si>
    <t>Institution's Priorities for the Use of the Projected Reserves:</t>
  </si>
  <si>
    <t xml:space="preserve">Use of Reserves:  </t>
  </si>
  <si>
    <t>The 8 classifications are defined on row 43 of the form and also in Column G, rows 44 through 51.</t>
  </si>
  <si>
    <t>The total Priorities for Use of Reserves in Row 52, Cell F52 must equal the amount of projected reserves reported in section 2B, cell E15, and in section 4 A, cell F41.</t>
  </si>
  <si>
    <t>Funds needed to provide adequate cash flow for operations at the beginning of the fiscal year and to provide for emergency funding.  This funding will be used to offset the cost of some utiltiites for June and July, operational supplies and contractual obligations, as well as student support personnel needed before the start of the fall semester and the payment of student tuition and fees.</t>
  </si>
  <si>
    <t>Campus Safety - Installation of campus notification systems.  This amount represents about 1/3 of the estimated costs to fully implement the equipment and software needed for the completion of the project.</t>
  </si>
  <si>
    <t>Cash Flow Requirements - OSRHE and Accreditation Agencies:</t>
  </si>
  <si>
    <t>Total Cash Flow Requirements from OSRHE and Other Accrediting Organizations:  This cell is a formula that adds the amounts in 3A. and 3B. together.</t>
  </si>
  <si>
    <t>Amount of Reserves.  This is the amount of reserves reported in 2B, cell E15.</t>
  </si>
  <si>
    <t>Amount of Projected Reserves After Cash Flow Requirements are Met:  This is a formula that subtracts the Total Cash Flow Requirements in 3C. from the Projected Reserve in 2B.</t>
  </si>
  <si>
    <t xml:space="preserve">You may increase the size of each cell if more space is needed to write your narrative.  You may also insert rows to provide additional narrative, however do not report any dollar amounts in column F of the inserted rows. </t>
  </si>
  <si>
    <r>
      <t>Please provide narrative to describe your institution's priorities for the use of it's reserve funds.  You may describe the priorities in any way you want but be sure to summarize the total dollar amounts using one or more of the 8 classifications.  Report a total amount for each classification used.  Use the narrative section to describe multiple projects within a classification.  For example, the Capitol Projects classification may include multiple projects.  Report one amount  for the total of all the capitol projects.  Use the narrative to describe each project including the amount needed for each project</t>
    </r>
    <r>
      <rPr>
        <sz val="10"/>
        <color rgb="FFFF0000"/>
        <rFont val="Palatino"/>
        <family val="1"/>
      </rPr>
      <t>.</t>
    </r>
  </si>
  <si>
    <t>Amanda says she has no changes to forms, except the new C-2 Reserve Funds and Use of Reserves.  She said ok to email.</t>
  </si>
  <si>
    <t>University of Oklahoma Health Sciences Center</t>
  </si>
  <si>
    <t>Equip &amp;
Technology</t>
  </si>
  <si>
    <t>For OSRHE Use:</t>
  </si>
  <si>
    <t>Column G is linked to E15 - Proof that F77 agrees with E15</t>
  </si>
  <si>
    <t>Example of Completed Form</t>
  </si>
  <si>
    <t>Beginning Cash Balance:</t>
  </si>
  <si>
    <t>Schedule C-1 and C-2:  I added "Cash Basis" besides the term "Beginning Fund Balance".  LU was using the audited fund balance based on accrual method.  I assured her that this is a cash basis number which is used by the State.</t>
  </si>
  <si>
    <t>FY2016</t>
  </si>
  <si>
    <t>Where should institutions budget the energy efficiency person as mandate by new policy.    Probably should be in physical plant but which sub-activity within physical plant.</t>
  </si>
  <si>
    <t>From Sch A - Revolving Fund Amount</t>
  </si>
  <si>
    <t>From Sch C - Revolving Fund Amount</t>
  </si>
  <si>
    <t>Describe any other campus needs to be funded through the expenditure of reserve funds.  Report the total costs of these other needs in Cell F51.</t>
  </si>
  <si>
    <t>Describe the campus safety projects to be funded through the expenditures of reserves.  Report the total costs of these projects in Cell F46.</t>
  </si>
  <si>
    <t>Describe the renovation projects to be funded through the expenditure of reserves.  Report the total costs of these projects in Cell F47.</t>
  </si>
  <si>
    <t>Describe the campus capitol projects to be funded through the expenditure of  reserves.  Report the total costs of these projects in Cell F48.</t>
  </si>
  <si>
    <t>Describe the purchase of equipment and technology to be funded through the expenditure of reserves.  Report the total Costs of these items in Cell F49.</t>
  </si>
  <si>
    <t>Describe the Complete College America initiatives on your campus to be funded through the expenditure of reserves.  The total costs of these initiatives are reported in Cell F50.</t>
  </si>
  <si>
    <t>Hyperion Account Code</t>
  </si>
  <si>
    <t>STATEWIDE PROGRAM CODE:  Higher Education (Input)</t>
  </si>
  <si>
    <t>Reviewed worksheets - Appears they are ready for distribution.</t>
  </si>
  <si>
    <t>All worksheets revised from FY2014-2015 to FY2015-FY2016.</t>
  </si>
  <si>
    <t>Amanda says to continue the Reserve Requirement worksheet.  No other changes for FY2016.</t>
  </si>
  <si>
    <t>Total Budgeted Amount -- Account 5400000</t>
  </si>
  <si>
    <t>&lt;-- Linked to Schedule C  or F  (change row description to "Allocated Expenditures for FY2016)</t>
  </si>
  <si>
    <t>G    Entry into CORE Fund 789</t>
  </si>
  <si>
    <t>Fund 789</t>
  </si>
  <si>
    <t>Fund 7XX</t>
  </si>
  <si>
    <t xml:space="preserve">Submitted: </t>
  </si>
  <si>
    <t>Submitted:</t>
  </si>
  <si>
    <t xml:space="preserve"> </t>
  </si>
  <si>
    <t>&lt;----  Note: The  amount reported as academic service fees are used to calculate the average academic service fees paid by students on the Student Cost Survey</t>
  </si>
  <si>
    <t>&lt;----  Note: the difference displayed in Cell  B41 must be zero</t>
  </si>
  <si>
    <t>Row 47 calculates the Use of Reserve.</t>
  </si>
  <si>
    <t>Provide narrative for only the classifications that you have priorities for.  Do not provide narrative for classifications not used; leave that row blank.  We will delete all blank fields after I summarize all institutional reports.</t>
  </si>
  <si>
    <t>&lt;-- Reported by Institution - report the agency with the highest reserve requirement beyond the 8.3%</t>
  </si>
  <si>
    <t>&lt;-- Reported by Institution - Not reported because ABC Agency requirement is less than OSRHE plus XYZ.</t>
  </si>
  <si>
    <t>6.  Total Available (line 3 + line 5)</t>
  </si>
  <si>
    <t>Fund 790</t>
  </si>
  <si>
    <t>G    Entry into CORE Fund 790</t>
  </si>
  <si>
    <t>FY2020 Budget Data</t>
  </si>
  <si>
    <t>Engineering design of the proposed technology building.  The technology building is proposed to be constructed in FY2020.  These funds will be used to prepare the final design of the facility.</t>
  </si>
  <si>
    <t>49  Total E&amp;G Part I - Fund 490</t>
  </si>
  <si>
    <t>Per Sheri FY23 need to change formula to make negative amount to zero.</t>
  </si>
  <si>
    <t>Projected Reserves at June 30, 2023</t>
  </si>
  <si>
    <t>Budgeted Expenditures for FY2023</t>
  </si>
  <si>
    <t>Amount of Reserves Used in FY2023</t>
  </si>
  <si>
    <t>Percentage of Reserve to FY2023 Budget</t>
  </si>
  <si>
    <t>Federal Stimulus Funds - CARES and ARPA</t>
  </si>
  <si>
    <t xml:space="preserve">       Federal Stimulus Funds - CARES and ARPA</t>
  </si>
  <si>
    <t>Amount of Cash Flow Reserves Used in the FY2023 Budget Request</t>
  </si>
  <si>
    <t>State Regents Cash Flow Target at 8.3% (1/12th):  The % Requirement of 8.3% is a fixed percentage.  The $ Requirements is a formula multiplying cell E14, Budgeted Expenditures for FY2023, times cell D18, State Regents Percentage Requirement.</t>
  </si>
  <si>
    <t>EDUCATIONAL AND GENERAL BUDGET - FY2023-2024</t>
  </si>
  <si>
    <t>FY2023-2024 Amount</t>
  </si>
  <si>
    <t>FISCAL YEAR FY2023-2024</t>
  </si>
  <si>
    <t xml:space="preserve">        FY2023-2024 Proposed</t>
  </si>
  <si>
    <t>FY2023-2024 Proposed Amount</t>
  </si>
  <si>
    <t>TOTAL PRIMARY BUDGET EXPENDITURES FOR FY2023-2024</t>
  </si>
  <si>
    <t>Fiscal Year 2023-2024</t>
  </si>
  <si>
    <t>49 Entry into CORE E&amp;G Part I - Fund 490 (CARES)</t>
  </si>
  <si>
    <t>97 Total E&amp;G Part I - Fund 497</t>
  </si>
  <si>
    <t>97 Entry into CORE E&amp;G Part I - Fund 497 (ARP)</t>
  </si>
  <si>
    <t>49  Entry into CORE E&amp;G Part I - Fund 490 (CARES)</t>
  </si>
  <si>
    <t>1.  Beginning Fund Balance July 1, 2023</t>
  </si>
  <si>
    <t>3.  Unobligated Reserve Balance July 1, 2023 (line 1 - line 2)</t>
  </si>
  <si>
    <t>4.  Projected FY2024 Receipts:</t>
  </si>
  <si>
    <t>5.  Total Projected FY2024 Receipts</t>
  </si>
  <si>
    <t>7.  Less Budgeted Expenditures for FY2024 Operations</t>
  </si>
  <si>
    <t>8.  Projected Unobligated Reserve Balance June 30, 2024 (line 6  -  line 7)</t>
  </si>
  <si>
    <t>1.  Beginning Fund Balance July 1, 2023 (Cash Basis)</t>
  </si>
  <si>
    <t>Budgeted expenditures for FY2024:  The amount reported in E14 is linked to Schedule C cell C33.</t>
  </si>
  <si>
    <t>Projected Reserves at June 30, 2024:  The amount reported in E15 is linked to Schedule C, cell C34</t>
  </si>
  <si>
    <t>Budgeted expenditures for FY2024</t>
  </si>
  <si>
    <t>Projected Reserves at June 30, 2024</t>
  </si>
  <si>
    <t>Projected Percentage of Reserves at June 30, 2024</t>
  </si>
  <si>
    <t>Budgeted Expenditures for FY2024</t>
  </si>
  <si>
    <t>1.  Beginning Fund Balance July 1, 2023  (Cash Basis)</t>
  </si>
  <si>
    <t>4.  Projected Receipts FY2024:</t>
  </si>
  <si>
    <t>FISCAL YEAR 2023-2024</t>
  </si>
  <si>
    <t>Educational and General Budget - Fiscal Year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</si>
</sst>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mmmm\ d\,\ yyyy"/>
    <numFmt numFmtId="168" formatCode="[$-409]mmmm\ d\,\ yyyy;@"/>
    <numFmt numFmtId="169" formatCode="00000"/>
    <numFmt numFmtId="170" formatCode="0.000%"/>
    <numFmt numFmtId="171" formatCode="0.00000000000000000%"/>
    <numFmt numFmtId="172" formatCode="0_);\(0\)"/>
  </numFmts>
  <fonts count="83">
    <font>
      <sz val="10"/>
      <name val="Palatino"/>
      <family val="1"/>
    </font>
    <font>
      <sz val="10"/>
      <name val="Arial"/>
      <family val="2"/>
    </font>
    <font>
      <b/>
      <sz val="10"/>
      <name val="Palatino"/>
      <family val="1"/>
    </font>
    <font>
      <b/>
      <sz val="11"/>
      <name val="Palatino"/>
      <family val="1"/>
    </font>
    <font>
      <b/>
      <sz val="10"/>
      <name val="Palatino"/>
      <family val="1"/>
    </font>
    <font>
      <sz val="11"/>
      <name val="Palatino"/>
      <family val="1"/>
    </font>
    <font>
      <b/>
      <sz val="12"/>
      <name val="Palatino"/>
      <family val="1"/>
    </font>
    <font>
      <sz val="12"/>
      <name val="Palatino"/>
      <family val="1"/>
    </font>
    <font>
      <b/>
      <sz val="14"/>
      <name val="Palatino"/>
      <family val="1"/>
    </font>
    <font>
      <sz val="14"/>
      <name val="Palatino"/>
      <family val="1"/>
    </font>
    <font>
      <b/>
      <sz val="10"/>
      <name val="Times New Roman"/>
      <family val="1"/>
    </font>
    <font>
      <sz val="10"/>
      <name val="Times New Roman"/>
      <family val="1"/>
    </font>
    <font>
      <b/>
      <sz val="14"/>
      <name val="Times New Roman"/>
      <family val="1"/>
    </font>
    <font>
      <sz val="14"/>
      <name val="Times New Roman"/>
      <family val="1"/>
    </font>
    <font>
      <b/>
      <sz val="12"/>
      <name val="Times New Roman"/>
      <family val="1"/>
    </font>
    <font>
      <sz val="12"/>
      <name val="Times New Roman"/>
      <family val="1"/>
    </font>
    <font>
      <b/>
      <sz val="11"/>
      <name val="Times New Roman"/>
      <family val="1"/>
    </font>
    <font>
      <sz val="11"/>
      <name val="Times New Roman"/>
      <family val="1"/>
    </font>
    <font>
      <b/>
      <u/>
      <sz val="10"/>
      <name val="Times New Roman"/>
      <family val="1"/>
    </font>
    <font>
      <b/>
      <sz val="16"/>
      <name val="Times New Roman"/>
      <family val="1"/>
    </font>
    <font>
      <strike/>
      <sz val="10"/>
      <name val="Times New Roman"/>
      <family val="1"/>
    </font>
    <font>
      <sz val="8"/>
      <color indexed="81"/>
      <name val="Tahoma"/>
      <family val="2"/>
    </font>
    <font>
      <i/>
      <sz val="10"/>
      <name val="Palatino"/>
      <family val="1"/>
    </font>
    <font>
      <sz val="8"/>
      <name val="Palatino"/>
      <family val="1"/>
    </font>
    <font>
      <sz val="10"/>
      <name val="Palatino Linotype"/>
      <family val="1"/>
    </font>
    <font>
      <b/>
      <sz val="10"/>
      <name val="Palatino Linotype"/>
      <family val="1"/>
    </font>
    <font>
      <sz val="8"/>
      <name val="Palatino Linotype"/>
      <family val="1"/>
    </font>
    <font>
      <b/>
      <sz val="12"/>
      <name val="Palatino"/>
      <family val="1"/>
    </font>
    <font>
      <sz val="10"/>
      <name val="Palatino"/>
      <family val="1"/>
    </font>
    <font>
      <sz val="12"/>
      <color indexed="10"/>
      <name val="Times New Roman"/>
      <family val="1"/>
    </font>
    <font>
      <i/>
      <sz val="12"/>
      <name val="Palatino"/>
      <family val="1"/>
    </font>
    <font>
      <sz val="10"/>
      <name val="Palatino"/>
      <family val="1"/>
    </font>
    <font>
      <b/>
      <sz val="8"/>
      <name val="Times New Roman"/>
      <family val="1"/>
    </font>
    <font>
      <sz val="10"/>
      <color indexed="10"/>
      <name val="Palatino"/>
      <family val="1"/>
    </font>
    <font>
      <sz val="10"/>
      <name val="Times New Roman"/>
      <family val="1"/>
    </font>
    <font>
      <sz val="8"/>
      <name val="Times New Roman"/>
      <family val="1"/>
    </font>
    <font>
      <b/>
      <sz val="13"/>
      <name val="Times New Roman"/>
      <family val="1"/>
    </font>
    <font>
      <sz val="13"/>
      <name val="Times New Roman"/>
      <family val="1"/>
    </font>
    <font>
      <b/>
      <sz val="9"/>
      <name val="Times New Roman"/>
      <family val="1"/>
    </font>
    <font>
      <sz val="14"/>
      <name val="Times New Roman"/>
      <family val="1"/>
    </font>
    <font>
      <sz val="12"/>
      <name val="Times New Roman"/>
      <family val="1"/>
    </font>
    <font>
      <sz val="11"/>
      <name val="Times New Roman"/>
      <family val="1"/>
    </font>
    <font>
      <sz val="10"/>
      <color indexed="10"/>
      <name val="Palatino"/>
      <family val="1"/>
    </font>
    <font>
      <b/>
      <sz val="10"/>
      <color indexed="10"/>
      <name val="Palatino"/>
      <family val="1"/>
    </font>
    <font>
      <sz val="11"/>
      <name val="Calibri"/>
      <family val="2"/>
    </font>
    <font>
      <sz val="11"/>
      <color indexed="10"/>
      <name val="Calibri"/>
      <family val="2"/>
    </font>
    <font>
      <sz val="12"/>
      <color indexed="18"/>
      <name val="Calibri"/>
      <family val="2"/>
    </font>
    <font>
      <sz val="12"/>
      <color indexed="12"/>
      <name val="Times New Roman"/>
      <family val="1"/>
    </font>
    <font>
      <sz val="12"/>
      <color indexed="12"/>
      <name val="Palatino"/>
      <family val="1"/>
    </font>
    <font>
      <sz val="8"/>
      <name val="Times New Roman"/>
      <family val="1"/>
    </font>
    <font>
      <sz val="10"/>
      <name val="MS Sans Serif"/>
      <family val="2"/>
    </font>
    <font>
      <sz val="12"/>
      <color indexed="10"/>
      <name val="Palatino"/>
      <family val="1"/>
    </font>
    <font>
      <b/>
      <sz val="12"/>
      <color rgb="FFFF0000"/>
      <name val="Palatino"/>
      <family val="1"/>
    </font>
    <font>
      <sz val="10"/>
      <name val="Arial"/>
      <family val="2"/>
    </font>
    <font>
      <sz val="12"/>
      <color rgb="FFFF0000"/>
      <name val="Times New Roman"/>
      <family val="1"/>
    </font>
    <font>
      <b/>
      <sz val="10"/>
      <color rgb="FFFF0000"/>
      <name val="Palatino"/>
      <family val="1"/>
    </font>
    <font>
      <sz val="11"/>
      <color rgb="FFFF0000"/>
      <name val="Palatino"/>
      <family val="1"/>
    </font>
    <font>
      <sz val="10"/>
      <name val="Helv"/>
    </font>
    <font>
      <sz val="9"/>
      <name val="Times New Roman"/>
      <family val="1"/>
    </font>
    <font>
      <u/>
      <sz val="10"/>
      <name val="Times New Roman"/>
      <family val="1"/>
    </font>
    <font>
      <sz val="9"/>
      <color rgb="FFFF0000"/>
      <name val="Times New Roman"/>
      <family val="1"/>
    </font>
    <font>
      <b/>
      <sz val="12"/>
      <color indexed="10"/>
      <name val="Palatino"/>
      <family val="1"/>
    </font>
    <font>
      <b/>
      <sz val="8"/>
      <color indexed="81"/>
      <name val="Tahoma"/>
      <family val="2"/>
    </font>
    <font>
      <sz val="8"/>
      <color indexed="10"/>
      <name val="Times New Roman"/>
      <family val="1"/>
    </font>
    <font>
      <sz val="10"/>
      <color rgb="FFFF0000"/>
      <name val="Palatino"/>
      <family val="1"/>
    </font>
    <font>
      <b/>
      <sz val="10"/>
      <name val="Arial"/>
      <family val="2"/>
    </font>
    <font>
      <sz val="12"/>
      <color rgb="FF0000FF"/>
      <name val="Times New Roman"/>
      <family val="1"/>
    </font>
    <font>
      <sz val="10"/>
      <color rgb="FF000099"/>
      <name val="Palatino"/>
      <family val="1"/>
    </font>
    <font>
      <b/>
      <sz val="10"/>
      <color rgb="FF0000FF"/>
      <name val="Palatino"/>
      <family val="1"/>
    </font>
    <font>
      <b/>
      <sz val="10"/>
      <color indexed="12"/>
      <name val="Palatino"/>
      <family val="1"/>
    </font>
    <font>
      <b/>
      <u/>
      <sz val="10"/>
      <color indexed="12"/>
      <name val="Palatino"/>
      <family val="1"/>
    </font>
    <font>
      <b/>
      <u/>
      <sz val="10"/>
      <color rgb="FF0000FF"/>
      <name val="Palatino"/>
      <family val="1"/>
    </font>
    <font>
      <b/>
      <sz val="12"/>
      <color rgb="FF0000FF"/>
      <name val="Times New Roman"/>
      <family val="1"/>
    </font>
    <font>
      <sz val="10"/>
      <color rgb="FF0033CC"/>
      <name val="Palatino"/>
      <family val="1"/>
    </font>
    <font>
      <sz val="10"/>
      <color rgb="FF0000FF"/>
      <name val="Palatino"/>
      <family val="1"/>
    </font>
    <font>
      <b/>
      <sz val="10"/>
      <color rgb="FF0033CC"/>
      <name val="Palatino"/>
      <family val="1"/>
    </font>
    <font>
      <b/>
      <sz val="8"/>
      <color rgb="FF0000FF"/>
      <name val="Times New Roman"/>
      <family val="1"/>
    </font>
    <font>
      <sz val="16"/>
      <name val="Palatino"/>
      <family val="1"/>
    </font>
    <font>
      <b/>
      <sz val="10"/>
      <color rgb="FFFF0000"/>
      <name val="Times New Roman"/>
      <family val="1"/>
    </font>
    <font>
      <sz val="16"/>
      <color rgb="FF0000FF"/>
      <name val="Palatino"/>
      <family val="1"/>
    </font>
    <font>
      <sz val="16"/>
      <color rgb="FF0000FF"/>
      <name val="Times New Roman"/>
      <family val="1"/>
    </font>
    <font>
      <u/>
      <sz val="10"/>
      <color theme="10"/>
      <name val="Palatino"/>
      <family val="1"/>
    </font>
    <font>
      <sz val="9"/>
      <name val="Palatino"/>
      <family val="1"/>
    </font>
  </fonts>
  <fills count="20">
    <fill>
      <patternFill patternType="none"/>
    </fill>
    <fill>
      <patternFill patternType="gray125"/>
    </fill>
    <fill>
      <patternFill patternType="solid">
        <fgColor indexed="22"/>
        <bgColor indexed="64"/>
      </patternFill>
    </fill>
    <fill>
      <patternFill patternType="gray0625"/>
    </fill>
    <fill>
      <patternFill patternType="solid">
        <fgColor indexed="13"/>
        <bgColor indexed="64"/>
      </patternFill>
    </fill>
    <fill>
      <patternFill patternType="solid">
        <fgColor indexed="43"/>
        <bgColor indexed="64"/>
      </patternFill>
    </fill>
    <fill>
      <patternFill patternType="solid">
        <fgColor indexed="23"/>
        <bgColor indexed="64"/>
      </patternFill>
    </fill>
    <fill>
      <patternFill patternType="solid">
        <fgColor rgb="FFFFFF00"/>
        <bgColor indexed="64"/>
      </patternFill>
    </fill>
    <fill>
      <patternFill patternType="solid">
        <fgColor rgb="FF45FA3C"/>
        <bgColor indexed="64"/>
      </patternFill>
    </fill>
    <fill>
      <patternFill patternType="solid">
        <fgColor theme="0" tint="-0.249977111117893"/>
        <bgColor indexed="64"/>
      </patternFill>
    </fill>
    <fill>
      <patternFill patternType="solid">
        <fgColor rgb="FF00FA71"/>
        <bgColor indexed="64"/>
      </patternFill>
    </fill>
    <fill>
      <patternFill patternType="solid">
        <fgColor rgb="FFFFC000"/>
        <bgColor indexed="64"/>
      </patternFill>
    </fill>
    <fill>
      <patternFill patternType="solid">
        <fgColor rgb="FFA7E8FF"/>
        <bgColor indexed="64"/>
      </patternFill>
    </fill>
    <fill>
      <patternFill patternType="solid">
        <fgColor indexed="47"/>
        <bgColor indexed="64"/>
      </patternFill>
    </fill>
    <fill>
      <patternFill patternType="solid">
        <fgColor rgb="FFFFC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medium">
        <color indexed="64"/>
      </top>
      <bottom style="hair">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DashDot">
        <color indexed="64"/>
      </left>
      <right style="mediumDashDot">
        <color indexed="64"/>
      </right>
      <top style="mediumDashDot">
        <color indexed="64"/>
      </top>
      <bottom style="thin">
        <color indexed="64"/>
      </bottom>
      <diagonal/>
    </border>
    <border>
      <left style="thin">
        <color indexed="64"/>
      </left>
      <right/>
      <top style="thin">
        <color indexed="64"/>
      </top>
      <bottom style="medium">
        <color indexed="64"/>
      </bottom>
      <diagonal/>
    </border>
    <border>
      <left style="thin">
        <color indexed="64"/>
      </left>
      <right style="mediumDashDot">
        <color indexed="64"/>
      </right>
      <top/>
      <bottom/>
      <diagonal/>
    </border>
    <border>
      <left style="mediumDashDot">
        <color indexed="64"/>
      </left>
      <right style="mediumDashDot">
        <color indexed="64"/>
      </right>
      <top style="mediumDashDot">
        <color indexed="64"/>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top style="hair">
        <color auto="1"/>
      </top>
      <bottom style="thin">
        <color auto="1"/>
      </bottom>
      <diagonal/>
    </border>
    <border>
      <left style="thin">
        <color indexed="64"/>
      </left>
      <right/>
      <top style="hair">
        <color auto="1"/>
      </top>
      <bottom style="thin">
        <color auto="1"/>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6">
    <xf numFmtId="0" fontId="0" fillId="0" borderId="0"/>
    <xf numFmtId="43" fontId="1" fillId="0" borderId="0" applyFont="0" applyFill="0" applyBorder="0" applyAlignment="0" applyProtection="0"/>
    <xf numFmtId="40" fontId="50" fillId="0" borderId="0" applyFont="0" applyFill="0" applyBorder="0" applyAlignment="0" applyProtection="0"/>
    <xf numFmtId="44" fontId="1" fillId="0" borderId="0" applyFont="0" applyFill="0" applyBorder="0" applyAlignment="0" applyProtection="0"/>
    <xf numFmtId="0" fontId="1" fillId="0" borderId="0"/>
    <xf numFmtId="0" fontId="34" fillId="0" borderId="0"/>
    <xf numFmtId="9" fontId="1" fillId="0" borderId="0" applyFont="0" applyFill="0" applyBorder="0" applyAlignment="0" applyProtection="0"/>
    <xf numFmtId="43" fontId="53" fillId="0" borderId="0" applyFont="0" applyFill="0" applyBorder="0" applyAlignment="0" applyProtection="0"/>
    <xf numFmtId="0" fontId="57" fillId="0" borderId="0"/>
    <xf numFmtId="4" fontId="57" fillId="0" borderId="0" applyFont="0" applyFill="0" applyBorder="0" applyAlignment="0" applyProtection="0"/>
    <xf numFmtId="44" fontId="57" fillId="0" borderId="0" applyFont="0" applyFill="0" applyBorder="0" applyAlignment="0" applyProtection="0"/>
    <xf numFmtId="0" fontId="1" fillId="0" borderId="0"/>
    <xf numFmtId="0" fontId="1" fillId="0" borderId="0"/>
    <xf numFmtId="0" fontId="57" fillId="0" borderId="0"/>
    <xf numFmtId="0" fontId="1" fillId="0" borderId="0"/>
    <xf numFmtId="0" fontId="81" fillId="0" borderId="0" applyNumberFormat="0" applyFill="0" applyBorder="0" applyAlignment="0" applyProtection="0"/>
  </cellStyleXfs>
  <cellXfs count="1210">
    <xf numFmtId="0" fontId="0" fillId="0" borderId="0" xfId="0"/>
    <xf numFmtId="0" fontId="2" fillId="0" borderId="0" xfId="0" applyFont="1"/>
    <xf numFmtId="0" fontId="4" fillId="0" borderId="0" xfId="0" applyFont="1" applyAlignment="1">
      <alignment horizontal="centerContinuous"/>
    </xf>
    <xf numFmtId="0" fontId="5" fillId="0" borderId="0" xfId="0" applyFont="1"/>
    <xf numFmtId="0" fontId="6" fillId="0" borderId="0" xfId="0" applyFont="1" applyAlignment="1">
      <alignment horizontal="centerContinuous"/>
    </xf>
    <xf numFmtId="0" fontId="7" fillId="0" borderId="0" xfId="0" applyFont="1"/>
    <xf numFmtId="0" fontId="8" fillId="0" borderId="0" xfId="0" applyFont="1" applyAlignment="1">
      <alignment horizontal="centerContinuous"/>
    </xf>
    <xf numFmtId="0" fontId="9" fillId="0" borderId="0" xfId="0" applyFont="1"/>
    <xf numFmtId="0" fontId="2" fillId="0" borderId="1" xfId="0" applyFont="1" applyBorder="1" applyAlignment="1">
      <alignment horizontal="center"/>
    </xf>
    <xf numFmtId="0" fontId="0" fillId="0" borderId="0" xfId="0" applyBorder="1"/>
    <xf numFmtId="0" fontId="2" fillId="0" borderId="0" xfId="0" applyFont="1" applyBorder="1"/>
    <xf numFmtId="0" fontId="2" fillId="0" borderId="1" xfId="0" applyFont="1" applyBorder="1" applyAlignment="1">
      <alignment horizontal="center" wrapText="1"/>
    </xf>
    <xf numFmtId="0" fontId="3" fillId="0" borderId="0" xfId="0" applyFont="1"/>
    <xf numFmtId="0" fontId="4" fillId="2" borderId="2" xfId="0" applyFont="1" applyFill="1" applyBorder="1" applyAlignment="1">
      <alignment horizontal="left"/>
    </xf>
    <xf numFmtId="0" fontId="3" fillId="2" borderId="3" xfId="0" applyFont="1" applyFill="1" applyBorder="1" applyAlignment="1">
      <alignment horizontal="center"/>
    </xf>
    <xf numFmtId="0" fontId="3" fillId="2" borderId="4" xfId="0" applyFont="1" applyFill="1" applyBorder="1" applyAlignment="1">
      <alignment horizontal="center"/>
    </xf>
    <xf numFmtId="0" fontId="10"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3" fillId="0" borderId="0" xfId="0" applyFont="1"/>
    <xf numFmtId="0" fontId="14" fillId="0" borderId="0" xfId="0" applyFont="1" applyAlignment="1">
      <alignment horizontal="centerContinuous"/>
    </xf>
    <xf numFmtId="0" fontId="15" fillId="0" borderId="0" xfId="0" applyFont="1"/>
    <xf numFmtId="0" fontId="10" fillId="0" borderId="0" xfId="0" applyFont="1"/>
    <xf numFmtId="0" fontId="10" fillId="0" borderId="5" xfId="0" applyFont="1" applyBorder="1"/>
    <xf numFmtId="0" fontId="11" fillId="0" borderId="0" xfId="0" applyFont="1" applyBorder="1"/>
    <xf numFmtId="0" fontId="11" fillId="0" borderId="6" xfId="0" applyFont="1" applyBorder="1"/>
    <xf numFmtId="166" fontId="10" fillId="0" borderId="7" xfId="3" applyNumberFormat="1" applyFont="1" applyBorder="1"/>
    <xf numFmtId="0" fontId="17" fillId="0" borderId="0" xfId="0" applyFont="1"/>
    <xf numFmtId="0" fontId="10" fillId="0" borderId="0" xfId="0" applyFont="1" applyBorder="1"/>
    <xf numFmtId="164" fontId="14" fillId="0" borderId="0" xfId="6" applyNumberFormat="1" applyFont="1" applyAlignment="1">
      <alignment horizontal="centerContinuous"/>
    </xf>
    <xf numFmtId="166" fontId="11" fillId="0" borderId="0" xfId="3" applyNumberFormat="1" applyFont="1"/>
    <xf numFmtId="0" fontId="10" fillId="0" borderId="0" xfId="0" applyFont="1" applyAlignment="1">
      <alignment horizontal="left"/>
    </xf>
    <xf numFmtId="0" fontId="10" fillId="2" borderId="1" xfId="0" applyFont="1" applyFill="1" applyBorder="1" applyAlignment="1">
      <alignment horizontal="center"/>
    </xf>
    <xf numFmtId="0" fontId="10" fillId="2" borderId="4" xfId="0" applyFont="1" applyFill="1" applyBorder="1" applyAlignment="1">
      <alignment horizontal="center"/>
    </xf>
    <xf numFmtId="166" fontId="10" fillId="0" borderId="9" xfId="3" applyNumberFormat="1" applyFont="1" applyBorder="1"/>
    <xf numFmtId="0" fontId="10" fillId="0" borderId="10" xfId="0" applyFont="1" applyBorder="1" applyAlignment="1">
      <alignment horizontal="right"/>
    </xf>
    <xf numFmtId="0" fontId="10" fillId="0" borderId="11" xfId="0" applyFont="1" applyBorder="1"/>
    <xf numFmtId="166" fontId="10" fillId="0" borderId="10" xfId="3" applyNumberFormat="1" applyFont="1" applyBorder="1"/>
    <xf numFmtId="0" fontId="11" fillId="0" borderId="10" xfId="0" applyFont="1" applyBorder="1"/>
    <xf numFmtId="165" fontId="11" fillId="0" borderId="10" xfId="1" applyNumberFormat="1" applyFont="1" applyBorder="1"/>
    <xf numFmtId="164" fontId="11" fillId="0" borderId="10" xfId="6" applyNumberFormat="1" applyFont="1" applyBorder="1" applyAlignment="1">
      <alignment horizontal="right"/>
    </xf>
    <xf numFmtId="164" fontId="10" fillId="0" borderId="10" xfId="6" applyNumberFormat="1" applyFont="1" applyBorder="1" applyAlignment="1">
      <alignment horizontal="right"/>
    </xf>
    <xf numFmtId="0" fontId="10" fillId="0" borderId="12" xfId="0" applyFont="1" applyBorder="1"/>
    <xf numFmtId="0" fontId="10" fillId="0" borderId="7" xfId="0" applyFont="1" applyBorder="1" applyAlignment="1">
      <alignment horizontal="right"/>
    </xf>
    <xf numFmtId="0" fontId="10" fillId="3" borderId="2" xfId="0" applyFont="1" applyFill="1" applyBorder="1" applyAlignment="1">
      <alignment horizontal="left"/>
    </xf>
    <xf numFmtId="0" fontId="10" fillId="3" borderId="3" xfId="0" applyFont="1" applyFill="1" applyBorder="1" applyAlignment="1">
      <alignment horizontal="centerContinuous"/>
    </xf>
    <xf numFmtId="0" fontId="16" fillId="3" borderId="3" xfId="0" applyFont="1" applyFill="1" applyBorder="1" applyAlignment="1">
      <alignment horizontal="centerContinuous"/>
    </xf>
    <xf numFmtId="0" fontId="10" fillId="3" borderId="3" xfId="0" applyFont="1" applyFill="1" applyBorder="1" applyAlignment="1">
      <alignment horizontal="center"/>
    </xf>
    <xf numFmtId="0" fontId="10" fillId="0" borderId="13" xfId="0" applyFont="1" applyBorder="1"/>
    <xf numFmtId="0" fontId="10" fillId="0" borderId="14" xfId="0" applyFont="1" applyBorder="1"/>
    <xf numFmtId="0" fontId="18" fillId="0" borderId="0" xfId="0" applyFont="1" applyBorder="1"/>
    <xf numFmtId="0" fontId="11" fillId="0" borderId="14" xfId="0" applyFont="1" applyBorder="1"/>
    <xf numFmtId="0" fontId="11" fillId="0" borderId="7" xfId="0" applyFont="1" applyBorder="1"/>
    <xf numFmtId="0" fontId="11" fillId="0" borderId="15" xfId="0" applyFont="1" applyBorder="1"/>
    <xf numFmtId="0" fontId="11" fillId="0" borderId="16" xfId="0" applyFont="1" applyBorder="1"/>
    <xf numFmtId="0" fontId="16" fillId="0" borderId="14" xfId="0" applyFont="1" applyBorder="1"/>
    <xf numFmtId="0" fontId="16" fillId="0" borderId="0" xfId="0" applyFont="1" applyBorder="1"/>
    <xf numFmtId="165" fontId="11" fillId="0" borderId="18" xfId="1" applyNumberFormat="1" applyFont="1" applyBorder="1"/>
    <xf numFmtId="164" fontId="11" fillId="0" borderId="18" xfId="6" applyNumberFormat="1" applyFont="1" applyBorder="1" applyAlignment="1">
      <alignment horizontal="right"/>
    </xf>
    <xf numFmtId="0" fontId="19" fillId="0" borderId="0" xfId="0" applyFont="1" applyAlignment="1">
      <alignment horizontal="center"/>
    </xf>
    <xf numFmtId="0" fontId="10" fillId="0" borderId="0" xfId="0" applyFont="1" applyAlignment="1"/>
    <xf numFmtId="0" fontId="0" fillId="0" borderId="0" xfId="0" applyAlignment="1"/>
    <xf numFmtId="0" fontId="10" fillId="0" borderId="19" xfId="0" applyFont="1" applyBorder="1"/>
    <xf numFmtId="0" fontId="10" fillId="0" borderId="20" xfId="0" applyFont="1" applyBorder="1"/>
    <xf numFmtId="166" fontId="10" fillId="0" borderId="18" xfId="3" applyNumberFormat="1" applyFont="1" applyBorder="1"/>
    <xf numFmtId="0" fontId="10" fillId="0" borderId="18" xfId="0" applyFont="1" applyBorder="1" applyAlignment="1">
      <alignment horizontal="right"/>
    </xf>
    <xf numFmtId="0" fontId="10" fillId="0" borderId="21" xfId="0" applyFont="1" applyBorder="1"/>
    <xf numFmtId="0" fontId="10" fillId="2" borderId="1" xfId="0" applyFont="1" applyFill="1" applyBorder="1" applyAlignment="1">
      <alignment horizontal="centerContinuous"/>
    </xf>
    <xf numFmtId="0" fontId="11" fillId="0" borderId="21" xfId="0" applyFont="1" applyBorder="1"/>
    <xf numFmtId="0" fontId="10" fillId="0" borderId="18" xfId="0" applyFont="1" applyBorder="1"/>
    <xf numFmtId="41" fontId="2" fillId="0" borderId="22" xfId="0" applyNumberFormat="1" applyFont="1" applyBorder="1"/>
    <xf numFmtId="41" fontId="0" fillId="0" borderId="22" xfId="0" applyNumberFormat="1" applyBorder="1"/>
    <xf numFmtId="41" fontId="4" fillId="0" borderId="1" xfId="0" applyNumberFormat="1" applyFont="1" applyBorder="1"/>
    <xf numFmtId="41" fontId="4" fillId="0" borderId="12" xfId="0" applyNumberFormat="1" applyFont="1" applyBorder="1"/>
    <xf numFmtId="41" fontId="2" fillId="0" borderId="12" xfId="0" applyNumberFormat="1" applyFont="1" applyBorder="1"/>
    <xf numFmtId="0" fontId="4" fillId="0" borderId="0" xfId="0" applyFont="1" applyAlignment="1">
      <alignment horizontal="left"/>
    </xf>
    <xf numFmtId="0" fontId="4" fillId="2" borderId="3" xfId="0" applyFont="1" applyFill="1" applyBorder="1" applyAlignment="1">
      <alignment horizontal="left"/>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center"/>
    </xf>
    <xf numFmtId="0" fontId="4" fillId="0" borderId="0" xfId="0" applyFont="1" applyBorder="1" applyAlignment="1">
      <alignment horizontal="left"/>
    </xf>
    <xf numFmtId="0" fontId="4" fillId="0" borderId="2" xfId="0" applyFont="1" applyBorder="1" applyAlignment="1"/>
    <xf numFmtId="0" fontId="4" fillId="0" borderId="4" xfId="0" applyFont="1" applyBorder="1" applyAlignment="1"/>
    <xf numFmtId="0" fontId="2" fillId="0" borderId="3" xfId="0" applyFont="1" applyBorder="1" applyAlignment="1">
      <alignment horizontal="left" vertical="center"/>
    </xf>
    <xf numFmtId="0" fontId="2" fillId="0" borderId="5" xfId="0" applyFont="1" applyBorder="1" applyAlignment="1">
      <alignment horizontal="center"/>
    </xf>
    <xf numFmtId="0" fontId="3" fillId="0" borderId="15" xfId="0" applyFont="1" applyBorder="1" applyAlignment="1"/>
    <xf numFmtId="0" fontId="3" fillId="0" borderId="7" xfId="0" applyFont="1" applyBorder="1" applyAlignment="1"/>
    <xf numFmtId="0" fontId="6" fillId="0" borderId="0" xfId="0" applyFont="1" applyAlignment="1">
      <alignment horizontal="centerContinuous" vertical="center"/>
    </xf>
    <xf numFmtId="0" fontId="4" fillId="0" borderId="3" xfId="0" applyFont="1" applyBorder="1" applyAlignment="1"/>
    <xf numFmtId="0" fontId="3" fillId="0" borderId="16" xfId="0" applyFont="1" applyBorder="1" applyAlignment="1"/>
    <xf numFmtId="0" fontId="2" fillId="0" borderId="13" xfId="0" applyFont="1" applyBorder="1" applyAlignment="1">
      <alignment horizontal="left"/>
    </xf>
    <xf numFmtId="0" fontId="10" fillId="0" borderId="1" xfId="0" applyFont="1" applyBorder="1" applyAlignment="1">
      <alignment horizontal="left"/>
    </xf>
    <xf numFmtId="0" fontId="4" fillId="0" borderId="1" xfId="0" applyFont="1" applyBorder="1" applyAlignment="1">
      <alignment horizontal="left"/>
    </xf>
    <xf numFmtId="44" fontId="11" fillId="0" borderId="18" xfId="3" applyNumberFormat="1" applyFont="1" applyBorder="1"/>
    <xf numFmtId="0" fontId="0" fillId="0" borderId="0" xfId="0" applyAlignment="1">
      <alignment horizontal="centerContinuous"/>
    </xf>
    <xf numFmtId="0" fontId="11" fillId="0" borderId="20" xfId="0" applyFont="1" applyFill="1" applyBorder="1"/>
    <xf numFmtId="0" fontId="20" fillId="0" borderId="20" xfId="0" applyFont="1" applyFill="1" applyBorder="1"/>
    <xf numFmtId="0" fontId="11" fillId="0" borderId="21" xfId="0" applyFont="1" applyFill="1" applyBorder="1"/>
    <xf numFmtId="164" fontId="20" fillId="0" borderId="18" xfId="6" applyNumberFormat="1" applyFont="1" applyBorder="1" applyAlignment="1">
      <alignment horizontal="right"/>
    </xf>
    <xf numFmtId="41" fontId="14" fillId="0" borderId="0" xfId="1" applyNumberFormat="1" applyFont="1" applyAlignment="1">
      <alignment horizontal="centerContinuous"/>
    </xf>
    <xf numFmtId="14" fontId="0" fillId="0" borderId="0" xfId="0" applyNumberFormat="1"/>
    <xf numFmtId="0" fontId="0" fillId="0" borderId="0" xfId="0" applyAlignment="1">
      <alignment wrapText="1"/>
    </xf>
    <xf numFmtId="0" fontId="3" fillId="0" borderId="0" xfId="4" applyFont="1" applyAlignment="1">
      <alignment horizontal="centerContinuous"/>
    </xf>
    <xf numFmtId="0" fontId="5" fillId="0" borderId="0" xfId="4" applyFont="1"/>
    <xf numFmtId="0" fontId="4" fillId="0" borderId="0" xfId="4" applyFont="1" applyAlignment="1">
      <alignment horizontal="centerContinuous"/>
    </xf>
    <xf numFmtId="0" fontId="1" fillId="0" borderId="0" xfId="4"/>
    <xf numFmtId="0" fontId="8" fillId="0" borderId="0" xfId="4" applyFont="1" applyAlignment="1">
      <alignment horizontal="centerContinuous"/>
    </xf>
    <xf numFmtId="0" fontId="9" fillId="0" borderId="0" xfId="4" applyFont="1"/>
    <xf numFmtId="0" fontId="6" fillId="0" borderId="0" xfId="4" applyFont="1" applyAlignment="1">
      <alignment horizontal="centerContinuous"/>
    </xf>
    <xf numFmtId="0" fontId="7" fillId="0" borderId="0" xfId="4" applyFont="1"/>
    <xf numFmtId="0" fontId="4" fillId="3" borderId="2" xfId="4" applyFont="1" applyFill="1" applyBorder="1" applyAlignment="1">
      <alignment horizontal="left"/>
    </xf>
    <xf numFmtId="0" fontId="3" fillId="3" borderId="3" xfId="4" applyFont="1" applyFill="1" applyBorder="1" applyAlignment="1">
      <alignment horizontal="center"/>
    </xf>
    <xf numFmtId="0" fontId="2" fillId="0" borderId="1" xfId="4" applyFont="1" applyBorder="1" applyAlignment="1">
      <alignment horizontal="center" wrapText="1"/>
    </xf>
    <xf numFmtId="0" fontId="2" fillId="0" borderId="0" xfId="4" applyFont="1" applyAlignment="1">
      <alignment wrapText="1"/>
    </xf>
    <xf numFmtId="0" fontId="4" fillId="0" borderId="0" xfId="4" applyFont="1"/>
    <xf numFmtId="0" fontId="4" fillId="0" borderId="0" xfId="4" applyFont="1" applyAlignment="1">
      <alignment horizontal="right"/>
    </xf>
    <xf numFmtId="0" fontId="4" fillId="0" borderId="1" xfId="4" applyFont="1" applyBorder="1" applyAlignment="1">
      <alignment horizontal="centerContinuous"/>
    </xf>
    <xf numFmtId="168" fontId="4" fillId="0" borderId="1" xfId="4" applyNumberFormat="1" applyFont="1" applyBorder="1" applyAlignment="1">
      <alignment horizontal="center"/>
    </xf>
    <xf numFmtId="0" fontId="0" fillId="0" borderId="0" xfId="0" applyAlignment="1">
      <alignment horizontal="right"/>
    </xf>
    <xf numFmtId="41" fontId="25" fillId="0" borderId="12" xfId="4" applyNumberFormat="1" applyFont="1" applyBorder="1"/>
    <xf numFmtId="42" fontId="25" fillId="0" borderId="12" xfId="4" applyNumberFormat="1" applyFont="1" applyBorder="1"/>
    <xf numFmtId="0" fontId="24" fillId="0" borderId="0" xfId="4" applyFont="1"/>
    <xf numFmtId="0" fontId="26" fillId="0" borderId="0" xfId="4" applyFont="1" applyAlignment="1">
      <alignment horizontal="right"/>
    </xf>
    <xf numFmtId="42" fontId="26" fillId="0" borderId="11" xfId="3" applyNumberFormat="1" applyFont="1" applyBorder="1"/>
    <xf numFmtId="0" fontId="22" fillId="0" borderId="4" xfId="0" applyFont="1" applyBorder="1" applyAlignment="1">
      <alignment horizontal="right"/>
    </xf>
    <xf numFmtId="41" fontId="0" fillId="0" borderId="0" xfId="0" applyNumberFormat="1"/>
    <xf numFmtId="41" fontId="4" fillId="0" borderId="22" xfId="0" applyNumberFormat="1" applyFont="1" applyBorder="1"/>
    <xf numFmtId="41" fontId="4" fillId="0" borderId="11" xfId="0" applyNumberFormat="1" applyFont="1" applyBorder="1"/>
    <xf numFmtId="0" fontId="14" fillId="0" borderId="0" xfId="0" applyFont="1" applyAlignment="1">
      <alignment horizontal="center"/>
    </xf>
    <xf numFmtId="0" fontId="15" fillId="0" borderId="0" xfId="0" applyFont="1" applyAlignment="1"/>
    <xf numFmtId="0" fontId="14" fillId="0" borderId="0" xfId="0" applyFont="1" applyAlignment="1">
      <alignment horizontal="left"/>
    </xf>
    <xf numFmtId="0" fontId="14" fillId="0" borderId="1" xfId="0" applyFont="1" applyBorder="1" applyAlignment="1">
      <alignment horizontal="center"/>
    </xf>
    <xf numFmtId="0" fontId="14" fillId="0" borderId="0" xfId="0" applyFont="1" applyAlignment="1"/>
    <xf numFmtId="0" fontId="14" fillId="0" borderId="0" xfId="0" applyFont="1" applyBorder="1" applyAlignment="1">
      <alignment horizontal="centerContinuous"/>
    </xf>
    <xf numFmtId="0" fontId="14" fillId="2" borderId="2" xfId="0" applyFont="1" applyFill="1" applyBorder="1" applyAlignment="1">
      <alignment horizontal="centerContinuous"/>
    </xf>
    <xf numFmtId="0" fontId="14" fillId="2" borderId="3" xfId="0" applyFont="1" applyFill="1" applyBorder="1" applyAlignment="1">
      <alignment horizontal="centerContinuous"/>
    </xf>
    <xf numFmtId="0" fontId="14" fillId="2" borderId="4" xfId="0" applyFont="1" applyFill="1" applyBorder="1" applyAlignment="1">
      <alignment horizontal="centerContinuous"/>
    </xf>
    <xf numFmtId="0" fontId="14" fillId="0" borderId="2" xfId="0" applyFont="1" applyBorder="1" applyAlignment="1">
      <alignment horizontal="centerContinuous"/>
    </xf>
    <xf numFmtId="0" fontId="14" fillId="0" borderId="4" xfId="0" applyFont="1" applyBorder="1" applyAlignment="1">
      <alignment horizontal="centerContinuous"/>
    </xf>
    <xf numFmtId="0" fontId="14" fillId="0" borderId="4" xfId="0" applyFont="1" applyBorder="1" applyAlignment="1">
      <alignment horizontal="center"/>
    </xf>
    <xf numFmtId="0" fontId="15" fillId="0" borderId="22" xfId="0" applyFont="1" applyBorder="1" applyAlignment="1">
      <alignment horizontal="center"/>
    </xf>
    <xf numFmtId="0" fontId="14" fillId="0" borderId="5" xfId="0" applyFont="1" applyBorder="1"/>
    <xf numFmtId="0" fontId="15" fillId="0" borderId="8" xfId="0" applyFont="1" applyBorder="1"/>
    <xf numFmtId="0" fontId="15" fillId="0" borderId="11" xfId="0" applyFont="1" applyBorder="1" applyAlignment="1">
      <alignment horizontal="center"/>
    </xf>
    <xf numFmtId="0" fontId="15" fillId="0" borderId="14" xfId="0" applyFont="1" applyBorder="1"/>
    <xf numFmtId="0" fontId="15" fillId="0" borderId="23" xfId="0" applyFont="1" applyBorder="1"/>
    <xf numFmtId="0" fontId="15" fillId="0" borderId="10" xfId="0" applyFont="1" applyBorder="1"/>
    <xf numFmtId="41" fontId="15" fillId="0" borderId="10" xfId="3" applyNumberFormat="1" applyFont="1" applyBorder="1"/>
    <xf numFmtId="164" fontId="15" fillId="0" borderId="10" xfId="6" applyNumberFormat="1" applyFont="1" applyBorder="1" applyAlignment="1">
      <alignment horizontal="right"/>
    </xf>
    <xf numFmtId="0" fontId="15" fillId="0" borderId="24" xfId="0" applyFont="1" applyBorder="1"/>
    <xf numFmtId="0" fontId="15" fillId="0" borderId="18" xfId="0" applyFont="1" applyBorder="1"/>
    <xf numFmtId="41" fontId="15" fillId="0" borderId="18" xfId="1" applyNumberFormat="1" applyFont="1" applyBorder="1"/>
    <xf numFmtId="164" fontId="15" fillId="0" borderId="18" xfId="6" applyNumberFormat="1" applyFont="1" applyBorder="1" applyAlignment="1">
      <alignment horizontal="right"/>
    </xf>
    <xf numFmtId="0" fontId="14" fillId="0" borderId="12" xfId="0" applyFont="1" applyBorder="1" applyAlignment="1">
      <alignment horizontal="center"/>
    </xf>
    <xf numFmtId="0" fontId="14" fillId="0" borderId="16" xfId="0" applyFont="1" applyBorder="1"/>
    <xf numFmtId="0" fontId="14" fillId="0" borderId="7" xfId="0" applyFont="1" applyBorder="1"/>
    <xf numFmtId="41" fontId="14" fillId="0" borderId="7" xfId="3" applyNumberFormat="1" applyFont="1" applyBorder="1"/>
    <xf numFmtId="164" fontId="14" fillId="0" borderId="7" xfId="6" applyNumberFormat="1" applyFont="1" applyBorder="1" applyAlignment="1">
      <alignment horizontal="right"/>
    </xf>
    <xf numFmtId="41" fontId="15" fillId="0" borderId="0" xfId="0" applyNumberFormat="1" applyFont="1"/>
    <xf numFmtId="41" fontId="14" fillId="2" borderId="3" xfId="0" applyNumberFormat="1" applyFont="1" applyFill="1" applyBorder="1" applyAlignment="1">
      <alignment horizontal="centerContinuous"/>
    </xf>
    <xf numFmtId="41" fontId="14" fillId="0" borderId="1" xfId="0" applyNumberFormat="1" applyFont="1" applyBorder="1" applyAlignment="1">
      <alignment horizontal="center"/>
    </xf>
    <xf numFmtId="0" fontId="14" fillId="0" borderId="22" xfId="0" applyFont="1" applyBorder="1" applyAlignment="1">
      <alignment horizontal="center"/>
    </xf>
    <xf numFmtId="0" fontId="14" fillId="0" borderId="8" xfId="0" applyFont="1" applyBorder="1"/>
    <xf numFmtId="41" fontId="14" fillId="0" borderId="8" xfId="0" applyNumberFormat="1" applyFont="1" applyBorder="1"/>
    <xf numFmtId="0" fontId="15" fillId="0" borderId="0" xfId="0" applyFont="1" applyBorder="1"/>
    <xf numFmtId="0" fontId="14" fillId="0" borderId="1" xfId="0" applyFont="1" applyBorder="1" applyAlignment="1">
      <alignment horizontal="left"/>
    </xf>
    <xf numFmtId="0" fontId="15" fillId="0" borderId="5" xfId="0" applyFont="1" applyBorder="1"/>
    <xf numFmtId="164" fontId="15" fillId="0" borderId="8" xfId="6" applyNumberFormat="1" applyFont="1" applyBorder="1"/>
    <xf numFmtId="0" fontId="14" fillId="0" borderId="11" xfId="0" applyFont="1" applyBorder="1" applyAlignment="1">
      <alignment horizontal="center"/>
    </xf>
    <xf numFmtId="0" fontId="14" fillId="0" borderId="0" xfId="0" applyFont="1" applyBorder="1"/>
    <xf numFmtId="0" fontId="14" fillId="0" borderId="6" xfId="0" applyFont="1" applyBorder="1"/>
    <xf numFmtId="41" fontId="14" fillId="0" borderId="6" xfId="1" applyNumberFormat="1" applyFont="1" applyBorder="1"/>
    <xf numFmtId="164" fontId="14" fillId="0" borderId="6" xfId="6" applyNumberFormat="1" applyFont="1" applyBorder="1" applyAlignment="1">
      <alignment horizontal="right"/>
    </xf>
    <xf numFmtId="0" fontId="15" fillId="0" borderId="6" xfId="0" applyFont="1" applyBorder="1"/>
    <xf numFmtId="164" fontId="15" fillId="0" borderId="6" xfId="6" applyNumberFormat="1" applyFont="1" applyBorder="1" applyAlignment="1">
      <alignment horizontal="right"/>
    </xf>
    <xf numFmtId="0" fontId="14" fillId="0" borderId="2" xfId="0" applyFont="1" applyBorder="1"/>
    <xf numFmtId="0" fontId="14" fillId="0" borderId="3" xfId="0" applyFont="1" applyBorder="1"/>
    <xf numFmtId="0" fontId="14" fillId="0" borderId="4" xfId="0" applyFont="1" applyBorder="1"/>
    <xf numFmtId="41" fontId="14" fillId="0" borderId="4" xfId="3" applyNumberFormat="1" applyFont="1" applyBorder="1"/>
    <xf numFmtId="164" fontId="14" fillId="0" borderId="4" xfId="6" applyNumberFormat="1" applyFont="1" applyBorder="1" applyAlignment="1">
      <alignment horizontal="right"/>
    </xf>
    <xf numFmtId="0" fontId="15" fillId="0" borderId="12" xfId="0" applyFont="1" applyBorder="1" applyAlignment="1">
      <alignment horizontal="center"/>
    </xf>
    <xf numFmtId="41" fontId="15" fillId="0" borderId="0" xfId="1" applyNumberFormat="1" applyFont="1"/>
    <xf numFmtId="164" fontId="15" fillId="0" borderId="0" xfId="6" applyNumberFormat="1" applyFont="1"/>
    <xf numFmtId="41" fontId="14" fillId="2" borderId="3" xfId="1" applyNumberFormat="1" applyFont="1" applyFill="1" applyBorder="1" applyAlignment="1">
      <alignment horizontal="centerContinuous"/>
    </xf>
    <xf numFmtId="164" fontId="14" fillId="2" borderId="4" xfId="6" applyNumberFormat="1" applyFont="1" applyFill="1" applyBorder="1" applyAlignment="1">
      <alignment horizontal="centerContinuous"/>
    </xf>
    <xf numFmtId="41" fontId="14" fillId="0" borderId="1" xfId="1" applyNumberFormat="1" applyFont="1" applyBorder="1" applyAlignment="1">
      <alignment horizontal="center"/>
    </xf>
    <xf numFmtId="164" fontId="14" fillId="0" borderId="4" xfId="6" applyNumberFormat="1" applyFont="1" applyBorder="1" applyAlignment="1">
      <alignment horizontal="center"/>
    </xf>
    <xf numFmtId="41" fontId="15" fillId="0" borderId="18" xfId="3" applyNumberFormat="1" applyFont="1" applyBorder="1"/>
    <xf numFmtId="0" fontId="14" fillId="2" borderId="4" xfId="0" applyFont="1" applyFill="1" applyBorder="1" applyAlignment="1"/>
    <xf numFmtId="0" fontId="14" fillId="0" borderId="4" xfId="0" applyFont="1" applyBorder="1" applyAlignment="1"/>
    <xf numFmtId="0" fontId="15" fillId="0" borderId="19" xfId="0" applyFont="1" applyBorder="1"/>
    <xf numFmtId="0" fontId="15" fillId="0" borderId="25" xfId="0" applyFont="1" applyBorder="1"/>
    <xf numFmtId="164" fontId="15" fillId="0" borderId="19" xfId="6" applyNumberFormat="1" applyFont="1" applyBorder="1" applyAlignment="1">
      <alignment horizontal="right"/>
    </xf>
    <xf numFmtId="164" fontId="15" fillId="0" borderId="9" xfId="6" applyNumberFormat="1" applyFont="1" applyBorder="1" applyAlignment="1"/>
    <xf numFmtId="166" fontId="15" fillId="0" borderId="18" xfId="3" applyNumberFormat="1" applyFont="1" applyBorder="1"/>
    <xf numFmtId="164" fontId="15" fillId="0" borderId="18" xfId="6" applyNumberFormat="1" applyFont="1" applyBorder="1" applyAlignment="1"/>
    <xf numFmtId="165" fontId="15" fillId="0" borderId="18" xfId="1" applyNumberFormat="1" applyFont="1" applyBorder="1"/>
    <xf numFmtId="0" fontId="14" fillId="0" borderId="18" xfId="0" applyFont="1" applyBorder="1" applyAlignment="1">
      <alignment horizontal="center"/>
    </xf>
    <xf numFmtId="166" fontId="14" fillId="0" borderId="26" xfId="3" applyNumberFormat="1" applyFont="1" applyBorder="1"/>
    <xf numFmtId="164" fontId="14" fillId="0" borderId="27" xfId="6" applyNumberFormat="1" applyFont="1" applyBorder="1" applyAlignment="1"/>
    <xf numFmtId="0" fontId="15" fillId="0" borderId="20" xfId="0" applyFont="1" applyBorder="1"/>
    <xf numFmtId="165" fontId="15" fillId="0" borderId="10" xfId="1" applyNumberFormat="1" applyFont="1" applyBorder="1"/>
    <xf numFmtId="164" fontId="15" fillId="0" borderId="10" xfId="6" applyNumberFormat="1" applyFont="1" applyBorder="1" applyAlignment="1"/>
    <xf numFmtId="165" fontId="15" fillId="0" borderId="6" xfId="1" applyNumberFormat="1" applyFont="1" applyBorder="1"/>
    <xf numFmtId="164" fontId="15" fillId="0" borderId="6" xfId="6" applyNumberFormat="1" applyFont="1" applyBorder="1" applyAlignment="1"/>
    <xf numFmtId="166" fontId="14" fillId="0" borderId="4" xfId="3" applyNumberFormat="1" applyFont="1" applyBorder="1"/>
    <xf numFmtId="164" fontId="14" fillId="0" borderId="1" xfId="6" applyNumberFormat="1" applyFont="1" applyBorder="1" applyAlignment="1"/>
    <xf numFmtId="0" fontId="15" fillId="0" borderId="19" xfId="0" applyFont="1" applyBorder="1" applyAlignment="1">
      <alignment horizontal="center"/>
    </xf>
    <xf numFmtId="0" fontId="15" fillId="0" borderId="20" xfId="0" applyFont="1" applyBorder="1" applyAlignment="1">
      <alignment horizontal="center"/>
    </xf>
    <xf numFmtId="0" fontId="14" fillId="2" borderId="1" xfId="0" applyFont="1" applyFill="1" applyBorder="1" applyAlignment="1">
      <alignment horizontal="centerContinuous"/>
    </xf>
    <xf numFmtId="0" fontId="14" fillId="2" borderId="1" xfId="0" applyFont="1" applyFill="1" applyBorder="1" applyAlignment="1">
      <alignment horizontal="center"/>
    </xf>
    <xf numFmtId="0" fontId="14" fillId="2" borderId="4" xfId="0" applyFont="1" applyFill="1" applyBorder="1" applyAlignment="1">
      <alignment horizontal="center"/>
    </xf>
    <xf numFmtId="0" fontId="14" fillId="0" borderId="19" xfId="0" applyFont="1" applyBorder="1"/>
    <xf numFmtId="41" fontId="14" fillId="0" borderId="9" xfId="3" applyNumberFormat="1" applyFont="1" applyBorder="1"/>
    <xf numFmtId="0" fontId="14" fillId="2" borderId="9" xfId="0" applyFont="1" applyFill="1" applyBorder="1" applyAlignment="1">
      <alignment horizontal="right"/>
    </xf>
    <xf numFmtId="0" fontId="14" fillId="0" borderId="20" xfId="0" applyFont="1" applyBorder="1"/>
    <xf numFmtId="41" fontId="14" fillId="0" borderId="18" xfId="3" applyNumberFormat="1" applyFont="1" applyBorder="1"/>
    <xf numFmtId="0" fontId="14" fillId="2" borderId="18" xfId="0" applyFont="1" applyFill="1" applyBorder="1" applyAlignment="1">
      <alignment horizontal="right"/>
    </xf>
    <xf numFmtId="0" fontId="14" fillId="0" borderId="11" xfId="0" applyFont="1" applyBorder="1"/>
    <xf numFmtId="41" fontId="14" fillId="0" borderId="6" xfId="3" applyNumberFormat="1" applyFont="1" applyBorder="1"/>
    <xf numFmtId="0" fontId="14" fillId="2" borderId="6" xfId="0" applyFont="1" applyFill="1" applyBorder="1" applyAlignment="1">
      <alignment horizontal="right"/>
    </xf>
    <xf numFmtId="0" fontId="14" fillId="0" borderId="21" xfId="0" applyFont="1" applyBorder="1"/>
    <xf numFmtId="41" fontId="14" fillId="0" borderId="10" xfId="3" applyNumberFormat="1" applyFont="1" applyBorder="1"/>
    <xf numFmtId="0" fontId="14" fillId="0" borderId="0" xfId="0" applyFont="1"/>
    <xf numFmtId="41" fontId="14" fillId="0" borderId="6" xfId="0" applyNumberFormat="1" applyFont="1" applyBorder="1"/>
    <xf numFmtId="0" fontId="14" fillId="0" borderId="6" xfId="0" applyFont="1" applyBorder="1" applyAlignment="1">
      <alignment horizontal="right"/>
    </xf>
    <xf numFmtId="164" fontId="15" fillId="0" borderId="18" xfId="6" applyNumberFormat="1" applyFont="1" applyFill="1" applyBorder="1" applyAlignment="1">
      <alignment horizontal="right"/>
    </xf>
    <xf numFmtId="0" fontId="14" fillId="0" borderId="12" xfId="0" applyFont="1" applyBorder="1"/>
    <xf numFmtId="0" fontId="27" fillId="0" borderId="0" xfId="0" applyFont="1" applyBorder="1" applyAlignment="1"/>
    <xf numFmtId="0" fontId="7" fillId="0" borderId="13" xfId="0" applyFont="1" applyBorder="1"/>
    <xf numFmtId="0" fontId="14" fillId="0" borderId="5" xfId="0" applyFont="1" applyBorder="1" applyAlignment="1">
      <alignment horizontal="left"/>
    </xf>
    <xf numFmtId="0" fontId="7" fillId="0" borderId="5" xfId="0" applyFont="1" applyBorder="1"/>
    <xf numFmtId="0" fontId="7" fillId="0" borderId="8" xfId="0" applyFont="1" applyBorder="1"/>
    <xf numFmtId="0" fontId="7" fillId="0" borderId="14" xfId="0" applyFont="1" applyBorder="1"/>
    <xf numFmtId="0" fontId="6" fillId="0" borderId="28" xfId="0" applyFont="1" applyBorder="1"/>
    <xf numFmtId="0" fontId="6" fillId="0" borderId="28" xfId="0" applyFont="1" applyBorder="1" applyAlignment="1">
      <alignment horizontal="center"/>
    </xf>
    <xf numFmtId="0" fontId="7" fillId="0" borderId="6" xfId="0" applyFont="1" applyBorder="1"/>
    <xf numFmtId="0" fontId="7" fillId="0" borderId="29" xfId="0" applyFont="1" applyBorder="1"/>
    <xf numFmtId="165" fontId="7" fillId="0" borderId="29" xfId="1" applyNumberFormat="1" applyFont="1" applyBorder="1"/>
    <xf numFmtId="0" fontId="7" fillId="0" borderId="0" xfId="0" applyFont="1" applyBorder="1"/>
    <xf numFmtId="165" fontId="7" fillId="0" borderId="0" xfId="1" applyNumberFormat="1" applyFont="1" applyBorder="1"/>
    <xf numFmtId="0" fontId="7" fillId="0" borderId="30" xfId="0" applyFont="1" applyBorder="1"/>
    <xf numFmtId="165" fontId="7" fillId="0" borderId="30" xfId="1" applyNumberFormat="1" applyFont="1" applyBorder="1"/>
    <xf numFmtId="43" fontId="7" fillId="0" borderId="0" xfId="1" applyFont="1" applyBorder="1"/>
    <xf numFmtId="0" fontId="7" fillId="0" borderId="0" xfId="0" applyFont="1" applyFill="1" applyBorder="1" applyAlignment="1">
      <alignment horizontal="center"/>
    </xf>
    <xf numFmtId="165" fontId="7" fillId="0" borderId="31" xfId="0" applyNumberFormat="1" applyFont="1" applyBorder="1"/>
    <xf numFmtId="0" fontId="7" fillId="0" borderId="15" xfId="0" applyFont="1" applyBorder="1"/>
    <xf numFmtId="0" fontId="7" fillId="0" borderId="16" xfId="0" applyFont="1" applyBorder="1"/>
    <xf numFmtId="0" fontId="7" fillId="0" borderId="7" xfId="0" applyFont="1" applyBorder="1"/>
    <xf numFmtId="166" fontId="15" fillId="0" borderId="10" xfId="3" applyNumberFormat="1" applyFont="1" applyBorder="1"/>
    <xf numFmtId="166" fontId="14" fillId="0" borderId="7" xfId="3" applyNumberFormat="1" applyFont="1" applyBorder="1"/>
    <xf numFmtId="0" fontId="14" fillId="0" borderId="32" xfId="0" applyFont="1" applyBorder="1"/>
    <xf numFmtId="0" fontId="15" fillId="0" borderId="33" xfId="0" applyFont="1" applyBorder="1"/>
    <xf numFmtId="166" fontId="15" fillId="0" borderId="9" xfId="3" applyNumberFormat="1" applyFont="1" applyBorder="1"/>
    <xf numFmtId="164" fontId="15" fillId="0" borderId="9" xfId="6" applyNumberFormat="1" applyFont="1" applyBorder="1" applyAlignment="1">
      <alignment horizontal="right"/>
    </xf>
    <xf numFmtId="164" fontId="14" fillId="0" borderId="26" xfId="6" applyNumberFormat="1" applyFont="1" applyBorder="1" applyAlignment="1">
      <alignment horizontal="right"/>
    </xf>
    <xf numFmtId="164" fontId="14" fillId="0" borderId="1" xfId="6" applyNumberFormat="1" applyFont="1" applyBorder="1" applyAlignment="1">
      <alignment horizontal="right"/>
    </xf>
    <xf numFmtId="166" fontId="14" fillId="0" borderId="9" xfId="3" applyNumberFormat="1" applyFont="1" applyBorder="1"/>
    <xf numFmtId="0" fontId="14" fillId="0" borderId="10" xfId="0" applyFont="1" applyBorder="1" applyAlignment="1">
      <alignment horizontal="right"/>
    </xf>
    <xf numFmtId="166" fontId="14" fillId="0" borderId="18" xfId="3" applyNumberFormat="1" applyFont="1" applyBorder="1"/>
    <xf numFmtId="0" fontId="14" fillId="0" borderId="18" xfId="0" applyFont="1" applyBorder="1" applyAlignment="1">
      <alignment horizontal="right"/>
    </xf>
    <xf numFmtId="0" fontId="14" fillId="0" borderId="18" xfId="0" applyFont="1" applyBorder="1"/>
    <xf numFmtId="0" fontId="15" fillId="0" borderId="20" xfId="0" applyFont="1" applyFill="1" applyBorder="1"/>
    <xf numFmtId="0" fontId="15" fillId="0" borderId="21" xfId="0" applyFont="1" applyFill="1" applyBorder="1"/>
    <xf numFmtId="166" fontId="14" fillId="0" borderId="10" xfId="3" applyNumberFormat="1" applyFont="1" applyBorder="1"/>
    <xf numFmtId="0" fontId="14" fillId="0" borderId="7" xfId="0" applyFont="1" applyBorder="1" applyAlignment="1">
      <alignment horizontal="right"/>
    </xf>
    <xf numFmtId="41" fontId="25" fillId="0" borderId="12" xfId="4" applyNumberFormat="1" applyFont="1" applyBorder="1" applyAlignment="1">
      <alignment horizontal="center"/>
    </xf>
    <xf numFmtId="41" fontId="24" fillId="0" borderId="21" xfId="4" applyNumberFormat="1" applyFont="1" applyBorder="1" applyAlignment="1">
      <alignment horizontal="center"/>
    </xf>
    <xf numFmtId="41" fontId="24" fillId="0" borderId="21" xfId="4" applyNumberFormat="1" applyFont="1" applyBorder="1"/>
    <xf numFmtId="42" fontId="24" fillId="0" borderId="21" xfId="3" applyNumberFormat="1" applyFont="1" applyBorder="1"/>
    <xf numFmtId="49" fontId="24" fillId="0" borderId="21" xfId="4" applyNumberFormat="1" applyFont="1" applyBorder="1" applyAlignment="1">
      <alignment horizontal="center"/>
    </xf>
    <xf numFmtId="49" fontId="25" fillId="0" borderId="12" xfId="4" applyNumberFormat="1" applyFont="1" applyBorder="1" applyAlignment="1">
      <alignment horizontal="center"/>
    </xf>
    <xf numFmtId="0" fontId="12" fillId="0" borderId="0" xfId="0" applyFont="1" applyAlignment="1">
      <alignment horizontal="center"/>
    </xf>
    <xf numFmtId="0" fontId="7" fillId="0" borderId="34" xfId="0" applyFont="1" applyBorder="1"/>
    <xf numFmtId="0" fontId="0" fillId="0" borderId="34" xfId="0" applyBorder="1"/>
    <xf numFmtId="0" fontId="28" fillId="0" borderId="34" xfId="0" applyFont="1" applyBorder="1"/>
    <xf numFmtId="0" fontId="28" fillId="0" borderId="35" xfId="0" applyFont="1" applyBorder="1"/>
    <xf numFmtId="0" fontId="11" fillId="4" borderId="0" xfId="0" applyFont="1" applyFill="1"/>
    <xf numFmtId="0" fontId="2" fillId="0" borderId="36" xfId="0" applyFont="1" applyBorder="1"/>
    <xf numFmtId="0" fontId="2" fillId="0" borderId="34" xfId="0" applyFont="1" applyBorder="1"/>
    <xf numFmtId="0" fontId="29" fillId="0" borderId="24" xfId="0" applyFont="1" applyBorder="1"/>
    <xf numFmtId="164" fontId="15" fillId="0" borderId="26" xfId="6" applyNumberFormat="1" applyFont="1" applyBorder="1" applyAlignment="1">
      <alignment horizontal="right"/>
    </xf>
    <xf numFmtId="0" fontId="28" fillId="5" borderId="34" xfId="0" applyFont="1" applyFill="1" applyBorder="1"/>
    <xf numFmtId="41" fontId="15" fillId="0" borderId="20" xfId="3" applyNumberFormat="1" applyFont="1" applyBorder="1"/>
    <xf numFmtId="0" fontId="0" fillId="0" borderId="0" xfId="0" applyFill="1"/>
    <xf numFmtId="0" fontId="6" fillId="0" borderId="0" xfId="0" applyFont="1" applyAlignment="1">
      <alignment horizontal="left"/>
    </xf>
    <xf numFmtId="0" fontId="6" fillId="0" borderId="0" xfId="0" applyFont="1" applyBorder="1" applyAlignment="1">
      <alignment horizontal="left"/>
    </xf>
    <xf numFmtId="0" fontId="6" fillId="0" borderId="2" xfId="0" applyFont="1" applyBorder="1" applyAlignment="1">
      <alignment horizontal="left"/>
    </xf>
    <xf numFmtId="0" fontId="6" fillId="0" borderId="0" xfId="0" applyFont="1" applyFill="1" applyBorder="1"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xf>
    <xf numFmtId="0" fontId="6" fillId="0" borderId="14" xfId="0" applyFont="1" applyBorder="1" applyAlignment="1">
      <alignment horizontal="center" wrapText="1"/>
    </xf>
    <xf numFmtId="0" fontId="6" fillId="0" borderId="0" xfId="0" applyFont="1" applyFill="1" applyBorder="1" applyAlignment="1">
      <alignment horizontal="center" wrapText="1"/>
    </xf>
    <xf numFmtId="0" fontId="6" fillId="0" borderId="3" xfId="0" applyFont="1" applyBorder="1" applyAlignment="1">
      <alignment horizontal="center"/>
    </xf>
    <xf numFmtId="0" fontId="6" fillId="0" borderId="5" xfId="0" applyFont="1" applyBorder="1" applyAlignment="1">
      <alignment horizontal="center"/>
    </xf>
    <xf numFmtId="41" fontId="6" fillId="0" borderId="3" xfId="0" applyNumberFormat="1" applyFont="1" applyBorder="1"/>
    <xf numFmtId="41" fontId="7" fillId="0" borderId="4" xfId="0" applyNumberFormat="1" applyFont="1" applyBorder="1"/>
    <xf numFmtId="41" fontId="7" fillId="0" borderId="1" xfId="0" applyNumberFormat="1" applyFont="1" applyBorder="1"/>
    <xf numFmtId="41" fontId="7" fillId="0" borderId="14" xfId="0" applyNumberFormat="1" applyFont="1" applyBorder="1"/>
    <xf numFmtId="41" fontId="7" fillId="0" borderId="0" xfId="0" applyNumberFormat="1" applyFont="1" applyBorder="1"/>
    <xf numFmtId="0" fontId="6" fillId="0" borderId="3" xfId="0" applyFont="1" applyFill="1" applyBorder="1" applyAlignment="1"/>
    <xf numFmtId="41" fontId="6" fillId="0" borderId="3" xfId="0" applyNumberFormat="1" applyFont="1" applyFill="1" applyBorder="1"/>
    <xf numFmtId="41" fontId="6" fillId="0" borderId="4" xfId="0" applyNumberFormat="1" applyFont="1" applyFill="1" applyBorder="1"/>
    <xf numFmtId="41" fontId="6" fillId="0" borderId="1" xfId="0" applyNumberFormat="1" applyFont="1" applyFill="1" applyBorder="1" applyAlignment="1">
      <alignment horizontal="center"/>
    </xf>
    <xf numFmtId="41" fontId="6" fillId="0" borderId="14" xfId="0" applyNumberFormat="1" applyFont="1" applyFill="1" applyBorder="1" applyAlignment="1">
      <alignment horizontal="center"/>
    </xf>
    <xf numFmtId="41" fontId="6" fillId="0" borderId="0" xfId="0" applyNumberFormat="1" applyFont="1" applyFill="1" applyBorder="1" applyAlignment="1">
      <alignment horizontal="center"/>
    </xf>
    <xf numFmtId="41" fontId="6" fillId="0" borderId="0" xfId="0" applyNumberFormat="1" applyFont="1" applyFill="1" applyBorder="1"/>
    <xf numFmtId="0" fontId="30" fillId="0" borderId="16" xfId="0" applyFont="1" applyFill="1" applyBorder="1" applyAlignment="1">
      <alignment horizontal="right"/>
    </xf>
    <xf numFmtId="0" fontId="6" fillId="0" borderId="16" xfId="0" applyFont="1" applyBorder="1" applyAlignment="1"/>
    <xf numFmtId="41" fontId="6" fillId="0" borderId="4" xfId="0" applyNumberFormat="1" applyFont="1" applyBorder="1"/>
    <xf numFmtId="41" fontId="6" fillId="0" borderId="1" xfId="0" applyNumberFormat="1" applyFont="1" applyBorder="1"/>
    <xf numFmtId="41" fontId="6" fillId="0" borderId="14" xfId="0" applyNumberFormat="1" applyFont="1" applyBorder="1"/>
    <xf numFmtId="41" fontId="6" fillId="0" borderId="0" xfId="0" applyNumberFormat="1" applyFont="1" applyBorder="1"/>
    <xf numFmtId="0" fontId="8" fillId="0" borderId="0" xfId="0" applyFont="1" applyAlignment="1">
      <alignment horizontal="left"/>
    </xf>
    <xf numFmtId="0" fontId="7" fillId="0" borderId="0" xfId="0" applyFont="1" applyBorder="1" applyAlignment="1">
      <alignment horizontal="left"/>
    </xf>
    <xf numFmtId="0" fontId="6" fillId="0" borderId="0" xfId="0" applyFont="1" applyBorder="1" applyAlignment="1">
      <alignment horizontal="centerContinuous"/>
    </xf>
    <xf numFmtId="0" fontId="6" fillId="0" borderId="1" xfId="0" applyFont="1" applyBorder="1" applyAlignment="1">
      <alignment horizontal="centerContinuous"/>
    </xf>
    <xf numFmtId="0" fontId="0" fillId="0" borderId="14" xfId="0" applyFill="1" applyBorder="1" applyAlignment="1"/>
    <xf numFmtId="0" fontId="0" fillId="0" borderId="0" xfId="0" applyFill="1" applyBorder="1" applyAlignment="1"/>
    <xf numFmtId="0" fontId="22" fillId="0" borderId="6" xfId="0" applyFont="1" applyFill="1" applyBorder="1" applyAlignment="1">
      <alignment horizontal="right"/>
    </xf>
    <xf numFmtId="41" fontId="31" fillId="0" borderId="11" xfId="1" applyNumberFormat="1" applyFont="1" applyFill="1" applyBorder="1"/>
    <xf numFmtId="0" fontId="0" fillId="0" borderId="6" xfId="0" applyFill="1" applyBorder="1" applyAlignment="1"/>
    <xf numFmtId="0" fontId="4" fillId="0" borderId="15" xfId="0" applyFont="1" applyFill="1" applyBorder="1" applyAlignment="1"/>
    <xf numFmtId="0" fontId="4" fillId="0" borderId="16" xfId="0" applyFont="1" applyFill="1" applyBorder="1" applyAlignment="1"/>
    <xf numFmtId="0" fontId="4" fillId="0" borderId="4" xfId="0" applyFont="1" applyFill="1" applyBorder="1" applyAlignment="1"/>
    <xf numFmtId="41" fontId="4" fillId="0" borderId="12" xfId="0" applyNumberFormat="1" applyFont="1" applyFill="1" applyBorder="1"/>
    <xf numFmtId="41" fontId="4" fillId="0" borderId="15" xfId="0" applyNumberFormat="1" applyFont="1" applyFill="1" applyBorder="1"/>
    <xf numFmtId="41" fontId="4" fillId="0" borderId="7" xfId="0" applyNumberFormat="1" applyFont="1" applyFill="1" applyBorder="1"/>
    <xf numFmtId="0" fontId="22" fillId="0" borderId="7" xfId="0" applyFont="1" applyFill="1" applyBorder="1" applyAlignment="1">
      <alignment horizontal="right"/>
    </xf>
    <xf numFmtId="0" fontId="32" fillId="2" borderId="10" xfId="0" applyFont="1" applyFill="1" applyBorder="1" applyAlignment="1">
      <alignment horizontal="left"/>
    </xf>
    <xf numFmtId="0" fontId="0" fillId="0" borderId="0" xfId="0" applyAlignment="1">
      <alignment vertical="top" wrapText="1"/>
    </xf>
    <xf numFmtId="41" fontId="0" fillId="0" borderId="31" xfId="0" applyNumberFormat="1" applyBorder="1"/>
    <xf numFmtId="0" fontId="15" fillId="0" borderId="14" xfId="0" applyFont="1" applyFill="1" applyBorder="1" applyAlignment="1">
      <alignment horizontal="right"/>
    </xf>
    <xf numFmtId="0" fontId="0" fillId="0" borderId="37" xfId="0" applyBorder="1" applyAlignment="1">
      <alignment horizontal="right"/>
    </xf>
    <xf numFmtId="0" fontId="0" fillId="0" borderId="6" xfId="0" applyBorder="1"/>
    <xf numFmtId="0" fontId="0" fillId="0" borderId="15" xfId="0" applyBorder="1"/>
    <xf numFmtId="0" fontId="0" fillId="0" borderId="16" xfId="0" applyBorder="1"/>
    <xf numFmtId="0" fontId="0" fillId="0" borderId="7" xfId="0" applyBorder="1"/>
    <xf numFmtId="41" fontId="14" fillId="0" borderId="0" xfId="3" applyNumberFormat="1" applyFont="1" applyBorder="1"/>
    <xf numFmtId="0" fontId="14" fillId="0" borderId="3" xfId="0" applyFont="1" applyBorder="1" applyAlignment="1">
      <alignment horizontal="centerContinuous"/>
    </xf>
    <xf numFmtId="0" fontId="0" fillId="0" borderId="14" xfId="0" applyBorder="1" applyAlignment="1">
      <alignment horizontal="center"/>
    </xf>
    <xf numFmtId="0" fontId="28" fillId="0" borderId="38" xfId="0" applyFont="1" applyBorder="1" applyAlignment="1">
      <alignment horizontal="center"/>
    </xf>
    <xf numFmtId="0" fontId="15" fillId="0" borderId="14" xfId="0" applyFont="1" applyBorder="1" applyAlignment="1">
      <alignment horizontal="center"/>
    </xf>
    <xf numFmtId="165" fontId="15" fillId="0" borderId="20" xfId="1" applyNumberFormat="1" applyFont="1" applyBorder="1" applyAlignment="1">
      <alignment horizontal="center"/>
    </xf>
    <xf numFmtId="0" fontId="7" fillId="0" borderId="0" xfId="0" applyFont="1" applyAlignment="1">
      <alignment horizontal="centerContinuous"/>
    </xf>
    <xf numFmtId="41" fontId="24" fillId="0" borderId="21" xfId="4" applyNumberFormat="1" applyFont="1" applyBorder="1" applyAlignment="1">
      <alignment horizontal="centerContinuous"/>
    </xf>
    <xf numFmtId="49" fontId="24" fillId="0" borderId="21" xfId="4" applyNumberFormat="1" applyFont="1" applyBorder="1" applyAlignment="1">
      <alignment horizontal="centerContinuous"/>
    </xf>
    <xf numFmtId="41" fontId="24" fillId="0" borderId="32" xfId="4" applyNumberFormat="1" applyFont="1" applyBorder="1" applyAlignment="1">
      <alignment horizontal="centerContinuous"/>
    </xf>
    <xf numFmtId="0" fontId="11" fillId="0" borderId="0" xfId="0" applyFont="1" applyBorder="1" applyAlignment="1">
      <alignment horizontal="centerContinuous"/>
    </xf>
    <xf numFmtId="165" fontId="15" fillId="0" borderId="18" xfId="1" applyNumberFormat="1" applyFont="1" applyBorder="1" applyAlignment="1">
      <alignment horizontal="centerContinuous"/>
    </xf>
    <xf numFmtId="165" fontId="15" fillId="0" borderId="6" xfId="1" applyNumberFormat="1" applyFont="1" applyBorder="1" applyAlignment="1">
      <alignment horizontal="centerContinuous"/>
    </xf>
    <xf numFmtId="0" fontId="15" fillId="0" borderId="24" xfId="0" applyFont="1" applyBorder="1" applyAlignment="1">
      <alignment horizontal="centerContinuous"/>
    </xf>
    <xf numFmtId="41" fontId="15" fillId="0" borderId="10" xfId="3" applyNumberFormat="1" applyFont="1" applyBorder="1" applyAlignment="1">
      <alignment horizontal="centerContinuous"/>
    </xf>
    <xf numFmtId="0" fontId="15" fillId="0" borderId="0" xfId="0" applyFont="1" applyAlignment="1">
      <alignment horizontal="centerContinuous"/>
    </xf>
    <xf numFmtId="0" fontId="15" fillId="0" borderId="21" xfId="0" applyFont="1" applyBorder="1" applyAlignment="1">
      <alignment horizontal="center"/>
    </xf>
    <xf numFmtId="0" fontId="15" fillId="0" borderId="32" xfId="0" applyFont="1" applyBorder="1"/>
    <xf numFmtId="41" fontId="24" fillId="0" borderId="20" xfId="4" applyNumberFormat="1" applyFont="1" applyBorder="1" applyAlignment="1">
      <alignment horizontal="center"/>
    </xf>
    <xf numFmtId="0" fontId="14" fillId="2" borderId="15" xfId="0" applyFont="1" applyFill="1" applyBorder="1" applyAlignment="1">
      <alignment horizontal="centerContinuous"/>
    </xf>
    <xf numFmtId="0" fontId="14" fillId="2" borderId="16" xfId="0" applyFont="1" applyFill="1" applyBorder="1" applyAlignment="1">
      <alignment horizontal="centerContinuous"/>
    </xf>
    <xf numFmtId="0" fontId="15" fillId="0" borderId="3" xfId="0" applyFont="1" applyBorder="1"/>
    <xf numFmtId="0" fontId="15" fillId="0" borderId="6" xfId="0" applyFont="1" applyBorder="1" applyAlignment="1">
      <alignment horizontal="left"/>
    </xf>
    <xf numFmtId="0" fontId="2" fillId="0" borderId="0" xfId="0" applyFont="1" applyFill="1" applyBorder="1" applyAlignment="1"/>
    <xf numFmtId="0" fontId="4" fillId="0" borderId="14" xfId="0" applyFont="1" applyFill="1" applyBorder="1" applyAlignment="1"/>
    <xf numFmtId="0" fontId="4" fillId="0" borderId="0" xfId="0" applyFont="1" applyFill="1" applyBorder="1" applyAlignment="1"/>
    <xf numFmtId="0" fontId="6" fillId="0" borderId="14" xfId="0" applyFont="1" applyFill="1" applyBorder="1" applyAlignment="1"/>
    <xf numFmtId="0" fontId="6" fillId="0" borderId="0" xfId="0" applyFont="1" applyFill="1" applyBorder="1" applyAlignment="1"/>
    <xf numFmtId="0" fontId="6" fillId="0" borderId="2" xfId="0" applyFont="1" applyFill="1" applyBorder="1" applyAlignment="1"/>
    <xf numFmtId="0" fontId="6" fillId="0" borderId="2" xfId="0" applyFont="1" applyBorder="1" applyAlignment="1"/>
    <xf numFmtId="0" fontId="6" fillId="0" borderId="3" xfId="0" applyFont="1" applyBorder="1" applyAlignment="1"/>
    <xf numFmtId="0" fontId="7" fillId="0" borderId="0" xfId="0" applyFont="1" applyBorder="1" applyAlignment="1">
      <alignment horizontal="centerContinuous"/>
    </xf>
    <xf numFmtId="0" fontId="7" fillId="0" borderId="0" xfId="0" applyFont="1" applyBorder="1" applyAlignment="1">
      <alignment horizontal="center"/>
    </xf>
    <xf numFmtId="0" fontId="32" fillId="0" borderId="0" xfId="0" applyFont="1" applyFill="1" applyBorder="1" applyAlignment="1">
      <alignment horizontal="left"/>
    </xf>
    <xf numFmtId="0" fontId="2" fillId="0" borderId="39" xfId="0" applyFont="1" applyBorder="1"/>
    <xf numFmtId="0" fontId="0" fillId="0" borderId="0" xfId="0" applyBorder="1" applyAlignment="1">
      <alignment horizontal="center"/>
    </xf>
    <xf numFmtId="0" fontId="0" fillId="0" borderId="0" xfId="0" applyBorder="1" applyAlignment="1">
      <alignment horizontal="centerContinuous"/>
    </xf>
    <xf numFmtId="14" fontId="0" fillId="0" borderId="0" xfId="0" applyNumberFormat="1" applyAlignment="1">
      <alignment vertical="top" wrapText="1"/>
    </xf>
    <xf numFmtId="0" fontId="29" fillId="0" borderId="21" xfId="0" applyFont="1" applyBorder="1"/>
    <xf numFmtId="0" fontId="33" fillId="0" borderId="34" xfId="0" applyFont="1" applyBorder="1"/>
    <xf numFmtId="0" fontId="36" fillId="0" borderId="0" xfId="5" applyFont="1" applyAlignment="1">
      <alignment horizontal="centerContinuous"/>
    </xf>
    <xf numFmtId="0" fontId="34" fillId="0" borderId="0" xfId="5" applyAlignment="1">
      <alignment horizontal="centerContinuous"/>
    </xf>
    <xf numFmtId="0" fontId="34" fillId="0" borderId="0" xfId="5"/>
    <xf numFmtId="0" fontId="37" fillId="0" borderId="0" xfId="5" applyFont="1"/>
    <xf numFmtId="0" fontId="14" fillId="0" borderId="0" xfId="5" applyFont="1" applyAlignment="1">
      <alignment horizontal="centerContinuous"/>
    </xf>
    <xf numFmtId="15" fontId="14" fillId="0" borderId="1" xfId="5" applyNumberFormat="1" applyFont="1" applyBorder="1" applyAlignment="1">
      <alignment horizontal="center"/>
    </xf>
    <xf numFmtId="0" fontId="38" fillId="0" borderId="0" xfId="5" applyFont="1" applyBorder="1" applyAlignment="1">
      <alignment horizontal="center" vertical="top"/>
    </xf>
    <xf numFmtId="0" fontId="14" fillId="0" borderId="0" xfId="5" applyFont="1" applyBorder="1" applyAlignment="1">
      <alignment horizontal="right" vertical="top"/>
    </xf>
    <xf numFmtId="0" fontId="15" fillId="0" borderId="0" xfId="5" applyFont="1" applyAlignment="1">
      <alignment horizontal="centerContinuous"/>
    </xf>
    <xf numFmtId="0" fontId="12" fillId="2" borderId="2" xfId="5" applyFont="1" applyFill="1" applyBorder="1" applyAlignment="1">
      <alignment horizontal="centerContinuous"/>
    </xf>
    <xf numFmtId="0" fontId="14" fillId="2" borderId="3" xfId="5" applyFont="1" applyFill="1" applyBorder="1" applyAlignment="1">
      <alignment horizontal="centerContinuous"/>
    </xf>
    <xf numFmtId="0" fontId="14" fillId="2" borderId="4" xfId="5" applyFont="1" applyFill="1" applyBorder="1" applyAlignment="1">
      <alignment horizontal="centerContinuous"/>
    </xf>
    <xf numFmtId="0" fontId="14" fillId="0" borderId="2" xfId="5" applyFont="1" applyBorder="1" applyAlignment="1">
      <alignment horizontal="centerContinuous"/>
    </xf>
    <xf numFmtId="0" fontId="14" fillId="0" borderId="1" xfId="5" applyFont="1" applyBorder="1" applyAlignment="1">
      <alignment horizontal="center"/>
    </xf>
    <xf numFmtId="0" fontId="14" fillId="0" borderId="4" xfId="5" applyFont="1" applyBorder="1" applyAlignment="1"/>
    <xf numFmtId="0" fontId="15" fillId="0" borderId="40" xfId="5" applyFont="1" applyBorder="1"/>
    <xf numFmtId="0" fontId="15" fillId="0" borderId="20" xfId="5" applyFont="1" applyBorder="1"/>
    <xf numFmtId="164" fontId="15" fillId="0" borderId="18" xfId="6" applyNumberFormat="1" applyFont="1" applyBorder="1" applyAlignment="1">
      <alignment horizontal="center"/>
    </xf>
    <xf numFmtId="0" fontId="14" fillId="0" borderId="20" xfId="5" applyFont="1" applyBorder="1" applyAlignment="1">
      <alignment horizontal="center"/>
    </xf>
    <xf numFmtId="164" fontId="14" fillId="0" borderId="26" xfId="6" applyNumberFormat="1" applyFont="1" applyBorder="1" applyAlignment="1">
      <alignment horizontal="center"/>
    </xf>
    <xf numFmtId="164" fontId="15" fillId="0" borderId="10" xfId="6" applyNumberFormat="1" applyFont="1" applyBorder="1" applyAlignment="1">
      <alignment horizontal="center"/>
    </xf>
    <xf numFmtId="0" fontId="15" fillId="0" borderId="11" xfId="5" applyFont="1" applyBorder="1"/>
    <xf numFmtId="164" fontId="15" fillId="0" borderId="6" xfId="6" applyNumberFormat="1" applyFont="1" applyBorder="1" applyAlignment="1">
      <alignment horizontal="center"/>
    </xf>
    <xf numFmtId="164" fontId="14" fillId="0" borderId="1" xfId="6" applyNumberFormat="1" applyFont="1" applyBorder="1" applyAlignment="1">
      <alignment horizontal="center"/>
    </xf>
    <xf numFmtId="0" fontId="34" fillId="0" borderId="14" xfId="5" applyBorder="1"/>
    <xf numFmtId="0" fontId="12" fillId="2" borderId="2" xfId="5" applyFont="1" applyFill="1" applyBorder="1" applyAlignment="1">
      <alignment horizontal="centerContinuous" wrapText="1"/>
    </xf>
    <xf numFmtId="164" fontId="15" fillId="0" borderId="41" xfId="6" applyNumberFormat="1" applyFont="1" applyBorder="1" applyAlignment="1">
      <alignment horizontal="center"/>
    </xf>
    <xf numFmtId="0" fontId="34" fillId="0" borderId="13" xfId="5" applyBorder="1"/>
    <xf numFmtId="0" fontId="34" fillId="0" borderId="5" xfId="5" applyBorder="1"/>
    <xf numFmtId="0" fontId="34" fillId="0" borderId="8" xfId="5" applyBorder="1"/>
    <xf numFmtId="0" fontId="39" fillId="0" borderId="14" xfId="5" applyFont="1" applyBorder="1"/>
    <xf numFmtId="43" fontId="40" fillId="0" borderId="1" xfId="1" applyFont="1" applyBorder="1"/>
    <xf numFmtId="0" fontId="34" fillId="0" borderId="6" xfId="5" applyBorder="1"/>
    <xf numFmtId="43" fontId="40" fillId="0" borderId="0" xfId="1" applyFont="1" applyBorder="1"/>
    <xf numFmtId="0" fontId="34" fillId="0" borderId="0" xfId="5" applyBorder="1"/>
    <xf numFmtId="0" fontId="34" fillId="0" borderId="2" xfId="5" applyBorder="1"/>
    <xf numFmtId="0" fontId="34" fillId="0" borderId="16" xfId="5" applyBorder="1"/>
    <xf numFmtId="0" fontId="34" fillId="0" borderId="7" xfId="5" applyBorder="1"/>
    <xf numFmtId="0" fontId="42" fillId="0" borderId="34" xfId="0" applyFont="1" applyBorder="1"/>
    <xf numFmtId="166" fontId="7" fillId="0" borderId="31" xfId="0" applyNumberFormat="1" applyFont="1" applyBorder="1"/>
    <xf numFmtId="0" fontId="14" fillId="0" borderId="33" xfId="0" applyFont="1" applyBorder="1" applyAlignment="1">
      <alignment horizontal="left"/>
    </xf>
    <xf numFmtId="41" fontId="4" fillId="0" borderId="7" xfId="0" applyNumberFormat="1" applyFont="1" applyBorder="1"/>
    <xf numFmtId="41" fontId="0" fillId="0" borderId="16" xfId="0" applyNumberFormat="1" applyBorder="1"/>
    <xf numFmtId="0" fontId="0" fillId="0" borderId="14" xfId="0" applyBorder="1"/>
    <xf numFmtId="41" fontId="0" fillId="0" borderId="0" xfId="0" applyNumberFormat="1" applyBorder="1"/>
    <xf numFmtId="41" fontId="0" fillId="0" borderId="6" xfId="0" applyNumberFormat="1" applyBorder="1"/>
    <xf numFmtId="41" fontId="0" fillId="0" borderId="7" xfId="0" applyNumberFormat="1" applyBorder="1"/>
    <xf numFmtId="41" fontId="0" fillId="0" borderId="42" xfId="0" applyNumberFormat="1" applyBorder="1"/>
    <xf numFmtId="0" fontId="0" fillId="0" borderId="16" xfId="0" applyBorder="1" applyAlignment="1">
      <alignment horizontal="right"/>
    </xf>
    <xf numFmtId="41" fontId="2" fillId="0" borderId="1" xfId="1" applyNumberFormat="1" applyFont="1" applyFill="1" applyBorder="1"/>
    <xf numFmtId="0" fontId="4" fillId="5" borderId="14" xfId="0" applyFont="1" applyFill="1" applyBorder="1" applyAlignment="1"/>
    <xf numFmtId="0" fontId="4" fillId="5" borderId="0" xfId="0" applyFont="1" applyFill="1" applyBorder="1" applyAlignment="1"/>
    <xf numFmtId="0" fontId="4" fillId="5" borderId="4" xfId="0" applyFont="1" applyFill="1" applyBorder="1" applyAlignment="1"/>
    <xf numFmtId="41" fontId="4" fillId="5" borderId="12" xfId="0" applyNumberFormat="1" applyFont="1" applyFill="1" applyBorder="1"/>
    <xf numFmtId="41" fontId="4" fillId="5" borderId="15" xfId="0" applyNumberFormat="1" applyFont="1" applyFill="1" applyBorder="1"/>
    <xf numFmtId="41" fontId="4" fillId="5" borderId="43" xfId="0" applyNumberFormat="1" applyFont="1" applyFill="1" applyBorder="1" applyAlignment="1">
      <alignment horizontal="center"/>
    </xf>
    <xf numFmtId="41" fontId="4" fillId="5" borderId="44" xfId="0" applyNumberFormat="1" applyFont="1" applyFill="1" applyBorder="1" applyAlignment="1">
      <alignment horizontal="center"/>
    </xf>
    <xf numFmtId="41" fontId="4" fillId="5" borderId="7" xfId="0" applyNumberFormat="1" applyFont="1" applyFill="1" applyBorder="1"/>
    <xf numFmtId="0" fontId="4" fillId="5" borderId="15" xfId="0" applyFont="1" applyFill="1" applyBorder="1" applyAlignment="1"/>
    <xf numFmtId="0" fontId="4" fillId="5" borderId="16" xfId="0" applyFont="1" applyFill="1" applyBorder="1" applyAlignment="1"/>
    <xf numFmtId="0" fontId="22" fillId="5" borderId="7" xfId="0" applyFont="1" applyFill="1" applyBorder="1" applyAlignment="1">
      <alignment horizontal="right"/>
    </xf>
    <xf numFmtId="0" fontId="43" fillId="0" borderId="0" xfId="0" applyFont="1" applyFill="1" applyBorder="1" applyAlignment="1"/>
    <xf numFmtId="0" fontId="42" fillId="0" borderId="15" xfId="0" applyFont="1" applyBorder="1"/>
    <xf numFmtId="0" fontId="0" fillId="0" borderId="22" xfId="0" applyBorder="1"/>
    <xf numFmtId="0" fontId="2" fillId="0" borderId="11" xfId="0" applyFont="1" applyBorder="1" applyAlignment="1">
      <alignment horizontal="center" wrapText="1"/>
    </xf>
    <xf numFmtId="0" fontId="0" fillId="0" borderId="11" xfId="0" applyBorder="1"/>
    <xf numFmtId="41" fontId="0" fillId="0" borderId="11" xfId="0" applyNumberFormat="1" applyBorder="1"/>
    <xf numFmtId="0" fontId="0" fillId="0" borderId="11" xfId="0" applyFill="1" applyBorder="1"/>
    <xf numFmtId="41" fontId="0" fillId="0" borderId="12" xfId="0" applyNumberFormat="1" applyBorder="1"/>
    <xf numFmtId="0" fontId="4" fillId="0" borderId="13" xfId="0" applyFont="1" applyBorder="1" applyAlignment="1"/>
    <xf numFmtId="0" fontId="4" fillId="0" borderId="5" xfId="0" applyFont="1" applyBorder="1" applyAlignment="1"/>
    <xf numFmtId="0" fontId="4" fillId="0" borderId="8" xfId="0" applyFont="1" applyBorder="1" applyAlignment="1"/>
    <xf numFmtId="0" fontId="4" fillId="0" borderId="0" xfId="0" applyFont="1"/>
    <xf numFmtId="0" fontId="39" fillId="0" borderId="14" xfId="5" applyFont="1" applyFill="1" applyBorder="1"/>
    <xf numFmtId="14" fontId="0" fillId="0" borderId="45" xfId="0" applyNumberFormat="1" applyBorder="1" applyAlignment="1">
      <alignment vertical="top" wrapText="1"/>
    </xf>
    <xf numFmtId="0" fontId="44" fillId="0" borderId="46" xfId="0" applyFont="1" applyBorder="1" applyAlignment="1">
      <alignment vertical="top" wrapText="1"/>
    </xf>
    <xf numFmtId="0" fontId="0" fillId="0" borderId="47" xfId="0" applyBorder="1" applyAlignment="1">
      <alignment vertical="top" wrapText="1"/>
    </xf>
    <xf numFmtId="0" fontId="46" fillId="0" borderId="48" xfId="0" applyFont="1" applyBorder="1" applyAlignment="1">
      <alignment vertical="top" wrapText="1"/>
    </xf>
    <xf numFmtId="0" fontId="0" fillId="0" borderId="49" xfId="0" applyBorder="1" applyAlignment="1">
      <alignment vertical="top" wrapText="1"/>
    </xf>
    <xf numFmtId="0" fontId="46" fillId="0" borderId="50" xfId="0" applyFont="1" applyBorder="1" applyAlignment="1">
      <alignment vertical="top" wrapText="1"/>
    </xf>
    <xf numFmtId="0" fontId="7" fillId="0" borderId="0" xfId="0" applyFont="1" applyAlignment="1">
      <alignment horizontal="left"/>
    </xf>
    <xf numFmtId="0" fontId="47" fillId="0" borderId="0" xfId="0" applyFont="1"/>
    <xf numFmtId="0" fontId="48" fillId="0" borderId="0" xfId="0" applyFont="1"/>
    <xf numFmtId="166" fontId="48" fillId="0" borderId="31" xfId="0" applyNumberFormat="1" applyFont="1" applyBorder="1"/>
    <xf numFmtId="0" fontId="10" fillId="0" borderId="15" xfId="0" applyFont="1" applyBorder="1"/>
    <xf numFmtId="0" fontId="12" fillId="0" borderId="14" xfId="0" applyFont="1" applyBorder="1" applyAlignment="1">
      <alignment horizontal="centerContinuous"/>
    </xf>
    <xf numFmtId="0" fontId="10" fillId="0" borderId="14" xfId="0" applyFont="1" applyBorder="1" applyAlignment="1">
      <alignment horizontal="centerContinuous"/>
    </xf>
    <xf numFmtId="0" fontId="14" fillId="0" borderId="14" xfId="0" applyFont="1" applyBorder="1" applyAlignment="1">
      <alignment horizontal="centerContinuous"/>
    </xf>
    <xf numFmtId="0" fontId="10" fillId="0" borderId="14" xfId="0" applyFont="1" applyBorder="1" applyAlignment="1">
      <alignment horizontal="left"/>
    </xf>
    <xf numFmtId="0" fontId="12" fillId="0" borderId="13" xfId="0" applyFont="1" applyBorder="1" applyAlignment="1">
      <alignment horizontal="centerContinuous"/>
    </xf>
    <xf numFmtId="0" fontId="12" fillId="0" borderId="5" xfId="0" applyFont="1" applyBorder="1" applyAlignment="1">
      <alignment horizontal="centerContinuous"/>
    </xf>
    <xf numFmtId="0" fontId="12" fillId="0" borderId="0" xfId="0" applyFont="1" applyBorder="1" applyAlignment="1">
      <alignment horizontal="centerContinuous"/>
    </xf>
    <xf numFmtId="0" fontId="10" fillId="0" borderId="0" xfId="0" applyFont="1" applyBorder="1" applyAlignment="1">
      <alignment horizontal="centerContinuous"/>
    </xf>
    <xf numFmtId="0" fontId="3" fillId="0" borderId="0" xfId="0" applyFont="1" applyBorder="1" applyAlignment="1"/>
    <xf numFmtId="41" fontId="2" fillId="0" borderId="0" xfId="0" applyNumberFormat="1" applyFont="1" applyBorder="1"/>
    <xf numFmtId="0" fontId="4" fillId="5" borderId="2" xfId="0" applyFont="1" applyFill="1" applyBorder="1" applyAlignment="1"/>
    <xf numFmtId="0" fontId="4" fillId="5" borderId="3" xfId="0" applyFont="1" applyFill="1" applyBorder="1" applyAlignment="1"/>
    <xf numFmtId="41" fontId="2" fillId="0" borderId="3" xfId="0" applyNumberFormat="1" applyFont="1" applyBorder="1"/>
    <xf numFmtId="0" fontId="6" fillId="0" borderId="2" xfId="0" applyFont="1" applyFill="1" applyBorder="1" applyAlignment="1">
      <alignment horizontal="left"/>
    </xf>
    <xf numFmtId="0" fontId="4" fillId="6" borderId="2" xfId="0" applyFont="1" applyFill="1" applyBorder="1" applyAlignment="1"/>
    <xf numFmtId="0" fontId="4" fillId="6" borderId="3" xfId="0" applyFont="1" applyFill="1" applyBorder="1" applyAlignment="1"/>
    <xf numFmtId="0" fontId="4" fillId="6" borderId="4" xfId="0" applyFont="1" applyFill="1" applyBorder="1" applyAlignment="1"/>
    <xf numFmtId="41" fontId="4" fillId="6" borderId="12" xfId="0" applyNumberFormat="1" applyFont="1" applyFill="1" applyBorder="1"/>
    <xf numFmtId="41" fontId="4" fillId="6" borderId="1" xfId="0" applyNumberFormat="1" applyFont="1" applyFill="1" applyBorder="1"/>
    <xf numFmtId="41" fontId="4" fillId="6" borderId="22" xfId="0" applyNumberFormat="1" applyFont="1" applyFill="1" applyBorder="1"/>
    <xf numFmtId="41" fontId="4" fillId="6" borderId="7" xfId="0" applyNumberFormat="1" applyFont="1" applyFill="1" applyBorder="1"/>
    <xf numFmtId="41" fontId="2" fillId="6" borderId="1" xfId="1" applyNumberFormat="1" applyFont="1" applyFill="1" applyBorder="1"/>
    <xf numFmtId="0" fontId="0" fillId="6" borderId="0" xfId="0" applyFill="1"/>
    <xf numFmtId="41" fontId="0" fillId="6" borderId="11" xfId="0" applyNumberFormat="1" applyFill="1" applyBorder="1"/>
    <xf numFmtId="0" fontId="4" fillId="6" borderId="14" xfId="0" applyFont="1" applyFill="1" applyBorder="1" applyAlignment="1"/>
    <xf numFmtId="0" fontId="4" fillId="6" borderId="0" xfId="0" applyFont="1" applyFill="1" applyBorder="1" applyAlignment="1"/>
    <xf numFmtId="41" fontId="4" fillId="6" borderId="43" xfId="0" applyNumberFormat="1" applyFont="1" applyFill="1" applyBorder="1" applyAlignment="1">
      <alignment horizontal="center"/>
    </xf>
    <xf numFmtId="41" fontId="4" fillId="6" borderId="44" xfId="0" applyNumberFormat="1" applyFont="1" applyFill="1" applyBorder="1" applyAlignment="1">
      <alignment horizontal="center"/>
    </xf>
    <xf numFmtId="0" fontId="7" fillId="0" borderId="45" xfId="0" applyFont="1"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28" xfId="0" applyBorder="1"/>
    <xf numFmtId="0" fontId="0" fillId="0" borderId="50" xfId="0" applyBorder="1"/>
    <xf numFmtId="0" fontId="42" fillId="0" borderId="0" xfId="0" applyFont="1" applyBorder="1"/>
    <xf numFmtId="165" fontId="0" fillId="0" borderId="51" xfId="0" applyNumberFormat="1" applyBorder="1"/>
    <xf numFmtId="165" fontId="0" fillId="0" borderId="52" xfId="0" applyNumberFormat="1" applyBorder="1"/>
    <xf numFmtId="165" fontId="0" fillId="0" borderId="53" xfId="0" applyNumberFormat="1" applyBorder="1"/>
    <xf numFmtId="0" fontId="0" fillId="0" borderId="54" xfId="0" applyBorder="1"/>
    <xf numFmtId="3" fontId="49" fillId="0" borderId="55" xfId="2" applyNumberFormat="1" applyFont="1" applyBorder="1" applyAlignment="1">
      <alignment horizontal="center" vertical="center" wrapText="1"/>
    </xf>
    <xf numFmtId="3" fontId="49" fillId="0" borderId="56" xfId="2" applyNumberFormat="1" applyFont="1" applyBorder="1" applyAlignment="1">
      <alignment horizontal="center" vertical="center" wrapText="1"/>
    </xf>
    <xf numFmtId="0" fontId="51" fillId="0" borderId="0" xfId="0" applyFont="1" applyFill="1"/>
    <xf numFmtId="0" fontId="0" fillId="0" borderId="28" xfId="0" applyBorder="1" applyAlignment="1">
      <alignment horizontal="center"/>
    </xf>
    <xf numFmtId="0" fontId="0" fillId="7" borderId="52" xfId="0" applyFill="1" applyBorder="1" applyAlignment="1">
      <alignment horizontal="center"/>
    </xf>
    <xf numFmtId="0" fontId="52" fillId="0" borderId="0" xfId="0" applyFont="1" applyAlignment="1">
      <alignment horizontal="left"/>
    </xf>
    <xf numFmtId="0" fontId="52" fillId="0" borderId="0" xfId="0" applyFont="1" applyAlignment="1">
      <alignment horizontal="centerContinuous"/>
    </xf>
    <xf numFmtId="0" fontId="54" fillId="0" borderId="0" xfId="0" applyFont="1" applyBorder="1"/>
    <xf numFmtId="14" fontId="0" fillId="7" borderId="0" xfId="0" applyNumberFormat="1" applyFill="1" applyAlignment="1">
      <alignment vertical="top"/>
    </xf>
    <xf numFmtId="0" fontId="0" fillId="7" borderId="0" xfId="0" applyFill="1" applyAlignment="1">
      <alignment wrapText="1"/>
    </xf>
    <xf numFmtId="0" fontId="0" fillId="0" borderId="0" xfId="0" applyAlignment="1">
      <alignment horizontal="right"/>
    </xf>
    <xf numFmtId="0" fontId="2" fillId="0" borderId="0" xfId="0" applyFont="1" applyAlignment="1">
      <alignment horizontal="centerContinuous"/>
    </xf>
    <xf numFmtId="0" fontId="28" fillId="0" borderId="0" xfId="0" applyFont="1"/>
    <xf numFmtId="165" fontId="0" fillId="0" borderId="0" xfId="1" applyNumberFormat="1" applyFont="1"/>
    <xf numFmtId="165" fontId="0" fillId="0" borderId="0" xfId="1" applyNumberFormat="1" applyFont="1" applyBorder="1"/>
    <xf numFmtId="165" fontId="0" fillId="0" borderId="16" xfId="1" applyNumberFormat="1" applyFont="1" applyBorder="1"/>
    <xf numFmtId="165" fontId="0" fillId="0" borderId="7" xfId="1" applyNumberFormat="1" applyFont="1" applyBorder="1"/>
    <xf numFmtId="165" fontId="0" fillId="0" borderId="31" xfId="1" applyNumberFormat="1" applyFont="1" applyBorder="1"/>
    <xf numFmtId="165" fontId="0" fillId="0" borderId="42" xfId="1" applyNumberFormat="1" applyFont="1" applyBorder="1"/>
    <xf numFmtId="0" fontId="33" fillId="0" borderId="15" xfId="0" applyFont="1" applyBorder="1"/>
    <xf numFmtId="0" fontId="0" fillId="9" borderId="0" xfId="0" applyFill="1"/>
    <xf numFmtId="0" fontId="56" fillId="0" borderId="0" xfId="0" applyFont="1"/>
    <xf numFmtId="0" fontId="2" fillId="0" borderId="3" xfId="0" applyFont="1" applyBorder="1"/>
    <xf numFmtId="0" fontId="2" fillId="0" borderId="3" xfId="0" applyFont="1" applyBorder="1" applyAlignment="1">
      <alignment horizontal="center"/>
    </xf>
    <xf numFmtId="41" fontId="2" fillId="0" borderId="0" xfId="0" applyNumberFormat="1" applyFont="1"/>
    <xf numFmtId="164" fontId="2" fillId="0" borderId="0" xfId="6" applyNumberFormat="1" applyFont="1"/>
    <xf numFmtId="164" fontId="2" fillId="0" borderId="3" xfId="6" applyNumberFormat="1" applyFont="1" applyBorder="1"/>
    <xf numFmtId="0" fontId="52" fillId="0" borderId="0" xfId="0" applyFont="1"/>
    <xf numFmtId="0" fontId="54" fillId="0" borderId="13" xfId="0" applyFont="1" applyBorder="1" applyAlignment="1">
      <alignment horizontal="right"/>
    </xf>
    <xf numFmtId="41" fontId="0" fillId="0" borderId="3" xfId="0" applyNumberFormat="1" applyBorder="1"/>
    <xf numFmtId="0" fontId="0" fillId="0" borderId="13" xfId="0" applyBorder="1"/>
    <xf numFmtId="0" fontId="0" fillId="0" borderId="37" xfId="0" applyBorder="1"/>
    <xf numFmtId="0" fontId="0" fillId="0" borderId="31" xfId="0" applyBorder="1"/>
    <xf numFmtId="0" fontId="0" fillId="0" borderId="5" xfId="0" applyBorder="1"/>
    <xf numFmtId="0" fontId="0" fillId="0" borderId="8" xfId="0" applyBorder="1"/>
    <xf numFmtId="165" fontId="0" fillId="0" borderId="6" xfId="1" applyNumberFormat="1" applyFont="1" applyBorder="1"/>
    <xf numFmtId="0" fontId="33" fillId="0" borderId="62" xfId="0" applyFont="1" applyBorder="1"/>
    <xf numFmtId="0" fontId="0" fillId="0" borderId="58" xfId="0" applyBorder="1"/>
    <xf numFmtId="0" fontId="0" fillId="0" borderId="63" xfId="0" applyBorder="1"/>
    <xf numFmtId="0" fontId="10" fillId="3" borderId="4" xfId="0" applyFont="1" applyFill="1" applyBorder="1" applyAlignment="1">
      <alignment horizontal="center" wrapText="1"/>
    </xf>
    <xf numFmtId="0" fontId="10" fillId="0" borderId="8" xfId="0" applyFont="1" applyBorder="1" applyAlignment="1">
      <alignment wrapText="1"/>
    </xf>
    <xf numFmtId="0" fontId="10" fillId="0" borderId="6" xfId="0" applyFont="1" applyBorder="1" applyAlignment="1">
      <alignment wrapText="1"/>
    </xf>
    <xf numFmtId="0" fontId="11" fillId="0" borderId="6" xfId="0" applyFont="1" applyBorder="1" applyAlignment="1">
      <alignment wrapText="1"/>
    </xf>
    <xf numFmtId="0" fontId="11" fillId="0" borderId="7" xfId="0" applyFont="1" applyBorder="1" applyAlignment="1">
      <alignment horizontal="left" wrapText="1"/>
    </xf>
    <xf numFmtId="0" fontId="11" fillId="0" borderId="7" xfId="0" applyFont="1" applyBorder="1" applyAlignment="1">
      <alignment wrapText="1"/>
    </xf>
    <xf numFmtId="0" fontId="11" fillId="0" borderId="0" xfId="0" applyFont="1" applyBorder="1" applyAlignment="1">
      <alignment wrapText="1"/>
    </xf>
    <xf numFmtId="0" fontId="12" fillId="0" borderId="0" xfId="0" applyFont="1" applyAlignment="1">
      <alignment horizontal="centerContinuous" wrapText="1"/>
    </xf>
    <xf numFmtId="0" fontId="10" fillId="0" borderId="0" xfId="0" applyFont="1" applyAlignment="1">
      <alignment horizontal="centerContinuous" wrapText="1"/>
    </xf>
    <xf numFmtId="0" fontId="14" fillId="0" borderId="0" xfId="0" applyFont="1" applyAlignment="1">
      <alignment horizontal="centerContinuous" wrapText="1"/>
    </xf>
    <xf numFmtId="0" fontId="11" fillId="0" borderId="0" xfId="0" applyFont="1" applyAlignment="1">
      <alignment wrapText="1"/>
    </xf>
    <xf numFmtId="0" fontId="12" fillId="0" borderId="8" xfId="0" applyFont="1" applyBorder="1" applyAlignment="1">
      <alignment horizontal="centerContinuous" wrapText="1"/>
    </xf>
    <xf numFmtId="0" fontId="12" fillId="0" borderId="6" xfId="0" applyFont="1" applyBorder="1" applyAlignment="1">
      <alignment horizontal="centerContinuous" wrapText="1"/>
    </xf>
    <xf numFmtId="0" fontId="10" fillId="0" borderId="6" xfId="0" applyFont="1" applyBorder="1" applyAlignment="1">
      <alignment horizontal="centerContinuous" wrapText="1"/>
    </xf>
    <xf numFmtId="0" fontId="14" fillId="0" borderId="6" xfId="0" applyFont="1" applyBorder="1" applyAlignment="1">
      <alignment horizontal="centerContinuous" wrapText="1"/>
    </xf>
    <xf numFmtId="0" fontId="0" fillId="0" borderId="6" xfId="0" applyBorder="1" applyAlignment="1">
      <alignment wrapText="1"/>
    </xf>
    <xf numFmtId="0" fontId="16" fillId="0" borderId="17" xfId="0" applyFont="1" applyBorder="1" applyAlignment="1">
      <alignment wrapText="1"/>
    </xf>
    <xf numFmtId="0" fontId="0" fillId="0" borderId="0" xfId="0" applyAlignment="1">
      <alignment vertical="top" wrapText="1"/>
    </xf>
    <xf numFmtId="3" fontId="58" fillId="0" borderId="0" xfId="9" applyNumberFormat="1" applyFont="1"/>
    <xf numFmtId="0" fontId="58" fillId="0" borderId="0" xfId="8" applyFont="1"/>
    <xf numFmtId="0" fontId="57" fillId="0" borderId="0" xfId="8"/>
    <xf numFmtId="0" fontId="11" fillId="0" borderId="0" xfId="8" applyFont="1" applyAlignment="1"/>
    <xf numFmtId="0" fontId="11" fillId="0" borderId="0" xfId="8" applyFont="1" applyAlignment="1">
      <alignment horizontal="right"/>
    </xf>
    <xf numFmtId="3" fontId="11" fillId="0" borderId="0" xfId="9" applyNumberFormat="1" applyFont="1" applyBorder="1" applyAlignment="1">
      <alignment horizontal="right"/>
    </xf>
    <xf numFmtId="3" fontId="11" fillId="0" borderId="0" xfId="9" applyNumberFormat="1" applyFont="1" applyBorder="1" applyAlignment="1">
      <alignment horizontal="left"/>
    </xf>
    <xf numFmtId="0" fontId="11" fillId="0" borderId="0" xfId="8" applyFont="1" applyBorder="1" applyAlignment="1"/>
    <xf numFmtId="0" fontId="11" fillId="0" borderId="0" xfId="8" applyFont="1" applyBorder="1" applyAlignment="1">
      <alignment horizontal="right"/>
    </xf>
    <xf numFmtId="0" fontId="11" fillId="0" borderId="0" xfId="8" applyFont="1"/>
    <xf numFmtId="0" fontId="11" fillId="0" borderId="16" xfId="8" applyFont="1" applyBorder="1"/>
    <xf numFmtId="0" fontId="11" fillId="0" borderId="16" xfId="8" applyFont="1" applyBorder="1" applyAlignment="1">
      <alignment horizontal="right"/>
    </xf>
    <xf numFmtId="0" fontId="60" fillId="0" borderId="16" xfId="8" applyFont="1" applyBorder="1"/>
    <xf numFmtId="3" fontId="58" fillId="0" borderId="3" xfId="9" applyNumberFormat="1" applyFont="1" applyBorder="1" applyAlignment="1">
      <alignment horizontal="right"/>
    </xf>
    <xf numFmtId="3" fontId="58" fillId="0" borderId="3" xfId="9" applyNumberFormat="1" applyFont="1" applyBorder="1" applyAlignment="1">
      <alignment horizontal="center"/>
    </xf>
    <xf numFmtId="3" fontId="11" fillId="0" borderId="0" xfId="9" applyNumberFormat="1" applyFont="1" applyAlignment="1">
      <alignment horizontal="right"/>
    </xf>
    <xf numFmtId="3" fontId="11" fillId="0" borderId="0" xfId="9" applyNumberFormat="1" applyFont="1"/>
    <xf numFmtId="3" fontId="58" fillId="0" borderId="0" xfId="9" applyNumberFormat="1" applyFont="1" applyAlignment="1">
      <alignment horizontal="right"/>
    </xf>
    <xf numFmtId="0" fontId="38" fillId="0" borderId="0" xfId="8" applyFont="1"/>
    <xf numFmtId="0" fontId="38" fillId="0" borderId="0" xfId="8" applyFont="1" applyAlignment="1">
      <alignment horizontal="center"/>
    </xf>
    <xf numFmtId="41" fontId="58" fillId="0" borderId="0" xfId="9" applyNumberFormat="1" applyFont="1" applyAlignment="1">
      <alignment horizontal="right"/>
    </xf>
    <xf numFmtId="41" fontId="58" fillId="7" borderId="3" xfId="9" applyNumberFormat="1" applyFont="1" applyFill="1" applyBorder="1" applyAlignment="1">
      <alignment horizontal="right"/>
    </xf>
    <xf numFmtId="41" fontId="58" fillId="0" borderId="0" xfId="9" applyNumberFormat="1" applyFont="1" applyBorder="1" applyAlignment="1">
      <alignment horizontal="right"/>
    </xf>
    <xf numFmtId="41" fontId="58" fillId="11" borderId="3" xfId="9" applyNumberFormat="1" applyFont="1" applyFill="1" applyBorder="1" applyAlignment="1">
      <alignment horizontal="right"/>
    </xf>
    <xf numFmtId="0" fontId="38" fillId="0" borderId="0" xfId="8" applyFont="1" applyFill="1"/>
    <xf numFmtId="3" fontId="58" fillId="7" borderId="3" xfId="9" applyNumberFormat="1" applyFont="1" applyFill="1" applyBorder="1" applyAlignment="1">
      <alignment horizontal="right"/>
    </xf>
    <xf numFmtId="0" fontId="58" fillId="0" borderId="0" xfId="8" applyFont="1" applyFill="1"/>
    <xf numFmtId="3" fontId="58" fillId="0" borderId="0" xfId="9" applyNumberFormat="1" applyFont="1" applyFill="1" applyBorder="1" applyAlignment="1">
      <alignment horizontal="right"/>
    </xf>
    <xf numFmtId="166" fontId="58" fillId="0" borderId="0" xfId="10" applyNumberFormat="1" applyFont="1" applyAlignment="1">
      <alignment horizontal="right"/>
    </xf>
    <xf numFmtId="3" fontId="14" fillId="0" borderId="0" xfId="8" applyNumberFormat="1" applyFont="1" applyAlignment="1">
      <alignment horizontal="centerContinuous"/>
    </xf>
    <xf numFmtId="3" fontId="14" fillId="0" borderId="0" xfId="8" applyNumberFormat="1" applyFont="1" applyAlignment="1">
      <alignment horizontal="center"/>
    </xf>
    <xf numFmtId="3" fontId="15" fillId="0" borderId="0" xfId="8" applyNumberFormat="1" applyFont="1" applyAlignment="1">
      <alignment horizontal="centerContinuous"/>
    </xf>
    <xf numFmtId="3" fontId="15" fillId="0" borderId="0" xfId="8" applyNumberFormat="1" applyFont="1" applyAlignment="1">
      <alignment horizontal="center"/>
    </xf>
    <xf numFmtId="3" fontId="11" fillId="0" borderId="0" xfId="8" applyNumberFormat="1" applyFont="1" applyAlignment="1">
      <alignment horizontal="centerContinuous"/>
    </xf>
    <xf numFmtId="3" fontId="11" fillId="0" borderId="0" xfId="8" applyNumberFormat="1" applyFont="1" applyAlignment="1">
      <alignment horizontal="center"/>
    </xf>
    <xf numFmtId="0" fontId="11" fillId="0" borderId="0" xfId="8" applyFont="1" applyAlignment="1">
      <alignment horizontal="centerContinuous"/>
    </xf>
    <xf numFmtId="3" fontId="11" fillId="0" borderId="0" xfId="9" applyNumberFormat="1" applyFont="1" applyBorder="1" applyAlignment="1">
      <alignment horizontal="centerContinuous"/>
    </xf>
    <xf numFmtId="3" fontId="58" fillId="0" borderId="0" xfId="9" applyNumberFormat="1" applyFont="1" applyBorder="1" applyAlignment="1">
      <alignment horizontal="center"/>
    </xf>
    <xf numFmtId="0" fontId="58" fillId="7" borderId="0" xfId="8" applyFont="1" applyFill="1"/>
    <xf numFmtId="0" fontId="58" fillId="11" borderId="0" xfId="8" applyFont="1" applyFill="1"/>
    <xf numFmtId="3" fontId="58" fillId="7" borderId="0" xfId="9" applyNumberFormat="1" applyFont="1" applyFill="1" applyAlignment="1">
      <alignment horizontal="right"/>
    </xf>
    <xf numFmtId="3" fontId="10" fillId="0" borderId="0" xfId="8" applyNumberFormat="1" applyFont="1" applyAlignment="1">
      <alignment horizontal="left"/>
    </xf>
    <xf numFmtId="0" fontId="58" fillId="0" borderId="0" xfId="8" applyFont="1" applyBorder="1"/>
    <xf numFmtId="0" fontId="38" fillId="0" borderId="0" xfId="8" applyFont="1" applyBorder="1" applyAlignment="1">
      <alignment horizontal="center"/>
    </xf>
    <xf numFmtId="3" fontId="58" fillId="11" borderId="0" xfId="9" applyNumberFormat="1" applyFont="1" applyFill="1" applyAlignment="1">
      <alignment horizontal="right"/>
    </xf>
    <xf numFmtId="3" fontId="58" fillId="8" borderId="0" xfId="9" applyNumberFormat="1" applyFont="1" applyFill="1" applyAlignment="1">
      <alignment horizontal="right"/>
    </xf>
    <xf numFmtId="3" fontId="58" fillId="10" borderId="0" xfId="9" applyNumberFormat="1" applyFont="1" applyFill="1" applyAlignment="1">
      <alignment horizontal="right"/>
    </xf>
    <xf numFmtId="3" fontId="58" fillId="0" borderId="0" xfId="9" applyNumberFormat="1" applyFont="1" applyFill="1" applyAlignment="1">
      <alignment horizontal="right"/>
    </xf>
    <xf numFmtId="0" fontId="38" fillId="0" borderId="0" xfId="8" applyFont="1" applyFill="1" applyAlignment="1">
      <alignment horizontal="center"/>
    </xf>
    <xf numFmtId="41" fontId="58" fillId="0" borderId="0" xfId="9" applyNumberFormat="1" applyFont="1" applyFill="1" applyAlignment="1">
      <alignment horizontal="right"/>
    </xf>
    <xf numFmtId="41" fontId="58" fillId="0" borderId="0" xfId="9" applyNumberFormat="1" applyFont="1" applyFill="1" applyBorder="1" applyAlignment="1">
      <alignment horizontal="right"/>
    </xf>
    <xf numFmtId="41" fontId="58" fillId="0" borderId="16" xfId="9" applyNumberFormat="1" applyFont="1" applyFill="1" applyBorder="1" applyAlignment="1">
      <alignment horizontal="right"/>
    </xf>
    <xf numFmtId="166" fontId="58" fillId="0" borderId="0" xfId="10" applyNumberFormat="1" applyFont="1" applyFill="1" applyAlignment="1">
      <alignment horizontal="right"/>
    </xf>
    <xf numFmtId="0" fontId="14" fillId="0" borderId="0" xfId="8" applyFont="1" applyFill="1"/>
    <xf numFmtId="166" fontId="58" fillId="0" borderId="3" xfId="10" applyNumberFormat="1" applyFont="1" applyFill="1" applyBorder="1" applyAlignment="1">
      <alignment horizontal="right"/>
    </xf>
    <xf numFmtId="3" fontId="58" fillId="0" borderId="16" xfId="9" applyNumberFormat="1" applyFont="1" applyFill="1" applyBorder="1" applyAlignment="1">
      <alignment horizontal="right"/>
    </xf>
    <xf numFmtId="3" fontId="58" fillId="0" borderId="3" xfId="9" applyNumberFormat="1" applyFont="1" applyFill="1" applyBorder="1" applyAlignment="1">
      <alignment horizontal="right"/>
    </xf>
    <xf numFmtId="3" fontId="38" fillId="0" borderId="30" xfId="9" applyNumberFormat="1" applyFont="1" applyFill="1" applyBorder="1" applyAlignment="1">
      <alignment horizontal="right"/>
    </xf>
    <xf numFmtId="3" fontId="10" fillId="0" borderId="0" xfId="8" applyNumberFormat="1" applyFont="1" applyFill="1" applyAlignment="1">
      <alignment horizontal="left"/>
    </xf>
    <xf numFmtId="3" fontId="58" fillId="0" borderId="31" xfId="9" applyNumberFormat="1" applyFont="1" applyFill="1" applyBorder="1" applyAlignment="1">
      <alignment horizontal="right"/>
    </xf>
    <xf numFmtId="0" fontId="38" fillId="7" borderId="0" xfId="8" applyFont="1" applyFill="1"/>
    <xf numFmtId="0" fontId="58" fillId="8" borderId="0" xfId="8" applyFont="1" applyFill="1"/>
    <xf numFmtId="41" fontId="58" fillId="8" borderId="3" xfId="9" applyNumberFormat="1" applyFont="1" applyFill="1" applyBorder="1" applyAlignment="1">
      <alignment horizontal="right"/>
    </xf>
    <xf numFmtId="0" fontId="58" fillId="10" borderId="0" xfId="8" applyFont="1" applyFill="1"/>
    <xf numFmtId="0" fontId="38" fillId="12" borderId="0" xfId="8" applyFont="1" applyFill="1"/>
    <xf numFmtId="0" fontId="58" fillId="12" borderId="0" xfId="8" applyFont="1" applyFill="1"/>
    <xf numFmtId="3" fontId="58" fillId="12" borderId="30" xfId="9" applyNumberFormat="1" applyFont="1" applyFill="1" applyBorder="1" applyAlignment="1">
      <alignment horizontal="right"/>
    </xf>
    <xf numFmtId="3" fontId="58" fillId="12" borderId="31" xfId="9" applyNumberFormat="1" applyFont="1" applyFill="1" applyBorder="1" applyAlignment="1">
      <alignment horizontal="right"/>
    </xf>
    <xf numFmtId="14" fontId="0" fillId="0" borderId="0" xfId="0" applyNumberFormat="1" applyAlignment="1">
      <alignment vertical="top"/>
    </xf>
    <xf numFmtId="165" fontId="0" fillId="0" borderId="61" xfId="1" applyNumberFormat="1" applyFont="1" applyFill="1" applyBorder="1"/>
    <xf numFmtId="0" fontId="14" fillId="0" borderId="13" xfId="0" applyFont="1" applyFill="1" applyBorder="1"/>
    <xf numFmtId="0" fontId="14" fillId="0" borderId="64" xfId="0" applyFont="1" applyFill="1" applyBorder="1"/>
    <xf numFmtId="0" fontId="15" fillId="0" borderId="65" xfId="0" applyFont="1" applyFill="1" applyBorder="1"/>
    <xf numFmtId="165" fontId="15" fillId="0" borderId="29" xfId="7" applyNumberFormat="1" applyFont="1" applyFill="1" applyBorder="1"/>
    <xf numFmtId="0" fontId="15" fillId="0" borderId="14" xfId="0" applyFont="1" applyFill="1" applyBorder="1"/>
    <xf numFmtId="165" fontId="15" fillId="0" borderId="0" xfId="7" applyNumberFormat="1" applyFont="1" applyFill="1" applyBorder="1" applyAlignment="1">
      <alignment horizontal="center"/>
    </xf>
    <xf numFmtId="0" fontId="14" fillId="0" borderId="2" xfId="0" applyFont="1" applyFill="1" applyBorder="1"/>
    <xf numFmtId="165" fontId="15" fillId="0" borderId="3" xfId="7" applyNumberFormat="1" applyFont="1" applyFill="1" applyBorder="1"/>
    <xf numFmtId="0" fontId="14" fillId="0" borderId="37" xfId="0" applyFont="1" applyFill="1" applyBorder="1"/>
    <xf numFmtId="0" fontId="14" fillId="0" borderId="31" xfId="0" applyFont="1" applyFill="1" applyBorder="1" applyAlignment="1">
      <alignment horizontal="center"/>
    </xf>
    <xf numFmtId="0" fontId="61" fillId="0" borderId="0" xfId="0" applyFont="1" applyBorder="1"/>
    <xf numFmtId="0" fontId="2" fillId="0" borderId="1" xfId="4" applyFont="1" applyFill="1" applyBorder="1" applyAlignment="1">
      <alignment horizontal="center" vertical="center" wrapText="1"/>
    </xf>
    <xf numFmtId="0" fontId="2" fillId="0" borderId="57" xfId="0" applyFont="1" applyFill="1" applyBorder="1" applyAlignment="1"/>
    <xf numFmtId="0" fontId="0" fillId="0" borderId="58" xfId="0" applyFont="1" applyFill="1" applyBorder="1"/>
    <xf numFmtId="0" fontId="0" fillId="0" borderId="58" xfId="0" applyFill="1" applyBorder="1"/>
    <xf numFmtId="0" fontId="2" fillId="0" borderId="60" xfId="0" applyFont="1" applyFill="1" applyBorder="1" applyAlignment="1"/>
    <xf numFmtId="0" fontId="0" fillId="0" borderId="3" xfId="0" applyFont="1" applyFill="1" applyBorder="1"/>
    <xf numFmtId="0" fontId="0" fillId="0" borderId="3" xfId="0" applyFill="1" applyBorder="1"/>
    <xf numFmtId="0" fontId="2" fillId="0" borderId="49" xfId="0" applyFont="1" applyFill="1" applyBorder="1" applyAlignment="1"/>
    <xf numFmtId="0" fontId="0" fillId="0" borderId="28" xfId="0" applyFont="1" applyFill="1" applyBorder="1"/>
    <xf numFmtId="0" fontId="0" fillId="0" borderId="28" xfId="0" applyFill="1" applyBorder="1"/>
    <xf numFmtId="0" fontId="0" fillId="0" borderId="28" xfId="0" applyFill="1" applyBorder="1" applyAlignment="1">
      <alignment horizontal="right"/>
    </xf>
    <xf numFmtId="0" fontId="0" fillId="0"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top" wrapText="1"/>
    </xf>
    <xf numFmtId="0" fontId="0" fillId="0" borderId="3" xfId="0" applyBorder="1" applyAlignment="1">
      <alignment horizontal="center"/>
    </xf>
    <xf numFmtId="3" fontId="35" fillId="0" borderId="66" xfId="2" applyNumberFormat="1" applyFont="1" applyFill="1" applyBorder="1" applyAlignment="1">
      <alignment horizontal="center" wrapText="1"/>
    </xf>
    <xf numFmtId="3" fontId="35" fillId="0" borderId="67" xfId="2" applyNumberFormat="1" applyFont="1" applyFill="1" applyBorder="1" applyAlignment="1">
      <alignment horizontal="center" wrapText="1"/>
    </xf>
    <xf numFmtId="3" fontId="35" fillId="0" borderId="68" xfId="2" applyNumberFormat="1" applyFont="1" applyFill="1" applyBorder="1" applyAlignment="1">
      <alignment horizontal="center" wrapText="1"/>
    </xf>
    <xf numFmtId="38" fontId="35" fillId="0" borderId="69" xfId="2" applyNumberFormat="1" applyFont="1" applyBorder="1" applyAlignment="1">
      <alignment horizontal="center" wrapText="1"/>
    </xf>
    <xf numFmtId="3" fontId="35" fillId="0" borderId="12" xfId="2" applyNumberFormat="1" applyFont="1" applyFill="1" applyBorder="1" applyAlignment="1">
      <alignment horizontal="center" wrapText="1"/>
    </xf>
    <xf numFmtId="3" fontId="35" fillId="0" borderId="69" xfId="2" applyNumberFormat="1" applyFont="1" applyFill="1" applyBorder="1" applyAlignment="1">
      <alignment horizontal="center" wrapText="1"/>
    </xf>
    <xf numFmtId="3" fontId="35" fillId="0" borderId="67" xfId="2" applyNumberFormat="1" applyFont="1" applyBorder="1" applyAlignment="1">
      <alignment horizontal="center" wrapText="1"/>
    </xf>
    <xf numFmtId="3" fontId="35" fillId="13" borderId="67" xfId="2" applyNumberFormat="1" applyFont="1" applyFill="1" applyBorder="1" applyAlignment="1">
      <alignment horizontal="center" wrapText="1"/>
    </xf>
    <xf numFmtId="41" fontId="35" fillId="0" borderId="67" xfId="2" applyNumberFormat="1" applyFont="1" applyBorder="1" applyAlignment="1">
      <alignment horizontal="center" wrapText="1"/>
    </xf>
    <xf numFmtId="165" fontId="11" fillId="0" borderId="52" xfId="1" applyNumberFormat="1" applyFont="1" applyFill="1" applyBorder="1"/>
    <xf numFmtId="165" fontId="11" fillId="0" borderId="70" xfId="1" applyNumberFormat="1" applyFont="1" applyFill="1" applyBorder="1"/>
    <xf numFmtId="165" fontId="35" fillId="0" borderId="51" xfId="1" applyNumberFormat="1" applyFont="1" applyBorder="1"/>
    <xf numFmtId="165" fontId="11" fillId="0" borderId="20" xfId="1" applyNumberFormat="1" applyFont="1" applyFill="1" applyBorder="1"/>
    <xf numFmtId="41" fontId="11" fillId="0" borderId="51" xfId="2" applyNumberFormat="1" applyFont="1" applyFill="1" applyBorder="1"/>
    <xf numFmtId="41" fontId="11" fillId="0" borderId="52" xfId="3" applyNumberFormat="1" applyFont="1" applyFill="1" applyBorder="1"/>
    <xf numFmtId="41" fontId="11" fillId="0" borderId="52" xfId="1" applyNumberFormat="1" applyFont="1" applyFill="1" applyBorder="1"/>
    <xf numFmtId="41" fontId="11" fillId="0" borderId="52" xfId="1" applyNumberFormat="1" applyFont="1" applyBorder="1"/>
    <xf numFmtId="41" fontId="11" fillId="0" borderId="52" xfId="3" applyNumberFormat="1" applyFont="1" applyBorder="1"/>
    <xf numFmtId="41" fontId="11" fillId="11" borderId="52" xfId="2" applyNumberFormat="1" applyFont="1" applyFill="1" applyBorder="1"/>
    <xf numFmtId="41" fontId="11" fillId="0" borderId="53" xfId="3" applyNumberFormat="1" applyFont="1" applyBorder="1"/>
    <xf numFmtId="41" fontId="11" fillId="13" borderId="52" xfId="2" applyNumberFormat="1" applyFont="1" applyFill="1" applyBorder="1"/>
    <xf numFmtId="41" fontId="11" fillId="0" borderId="52" xfId="2" applyNumberFormat="1" applyFont="1" applyFill="1" applyBorder="1"/>
    <xf numFmtId="41" fontId="35" fillId="13" borderId="67" xfId="2" applyNumberFormat="1" applyFont="1" applyFill="1" applyBorder="1" applyAlignment="1">
      <alignment horizontal="center" wrapText="1"/>
    </xf>
    <xf numFmtId="41" fontId="11" fillId="14" borderId="52" xfId="3" applyNumberFormat="1" applyFont="1" applyFill="1" applyBorder="1"/>
    <xf numFmtId="41" fontId="0" fillId="0" borderId="53" xfId="0" applyNumberFormat="1" applyBorder="1"/>
    <xf numFmtId="41" fontId="0" fillId="0" borderId="24" xfId="0" applyNumberFormat="1" applyBorder="1"/>
    <xf numFmtId="41" fontId="35" fillId="0" borderId="68" xfId="2" applyNumberFormat="1" applyFont="1" applyFill="1" applyBorder="1" applyAlignment="1">
      <alignment horizontal="center" wrapText="1"/>
    </xf>
    <xf numFmtId="3" fontId="35" fillId="11" borderId="67" xfId="2" applyNumberFormat="1" applyFont="1" applyFill="1" applyBorder="1" applyAlignment="1">
      <alignment horizontal="center" wrapText="1"/>
    </xf>
    <xf numFmtId="0" fontId="0" fillId="0" borderId="2" xfId="0" applyBorder="1"/>
    <xf numFmtId="0" fontId="0" fillId="0" borderId="3" xfId="0" applyBorder="1"/>
    <xf numFmtId="0" fontId="0" fillId="0" borderId="4" xfId="0" applyBorder="1"/>
    <xf numFmtId="41" fontId="15" fillId="0" borderId="18" xfId="3" applyNumberFormat="1" applyFont="1" applyBorder="1" applyProtection="1">
      <protection locked="0"/>
    </xf>
    <xf numFmtId="41" fontId="15" fillId="0" borderId="10" xfId="3" applyNumberFormat="1" applyFont="1" applyBorder="1" applyProtection="1">
      <protection locked="0"/>
    </xf>
    <xf numFmtId="41" fontId="15" fillId="0" borderId="18" xfId="1" applyNumberFormat="1" applyFont="1" applyBorder="1" applyProtection="1">
      <protection locked="0"/>
    </xf>
    <xf numFmtId="0" fontId="14" fillId="0" borderId="0" xfId="0" applyFont="1" applyAlignment="1" applyProtection="1">
      <alignment horizontal="centerContinuous"/>
      <protection locked="0"/>
    </xf>
    <xf numFmtId="0" fontId="14" fillId="0" borderId="1" xfId="0" applyFont="1" applyBorder="1" applyAlignment="1" applyProtection="1">
      <alignment horizontal="center"/>
      <protection locked="0"/>
    </xf>
    <xf numFmtId="41" fontId="15" fillId="0" borderId="10" xfId="1" applyNumberFormat="1" applyFont="1" applyBorder="1" applyAlignment="1" applyProtection="1">
      <alignment horizontal="right"/>
      <protection locked="0"/>
    </xf>
    <xf numFmtId="41" fontId="15" fillId="0" borderId="6" xfId="1" applyNumberFormat="1" applyFont="1" applyBorder="1" applyProtection="1">
      <protection locked="0"/>
    </xf>
    <xf numFmtId="0" fontId="0" fillId="0" borderId="0" xfId="0" applyProtection="1">
      <protection locked="0"/>
    </xf>
    <xf numFmtId="41" fontId="14" fillId="0" borderId="26" xfId="3" applyNumberFormat="1" applyFont="1" applyBorder="1" applyProtection="1">
      <protection locked="0"/>
    </xf>
    <xf numFmtId="41" fontId="15" fillId="0" borderId="20" xfId="1" applyNumberFormat="1" applyFont="1" applyBorder="1" applyProtection="1">
      <protection locked="0"/>
    </xf>
    <xf numFmtId="0" fontId="55" fillId="0" borderId="0" xfId="0" applyFont="1"/>
    <xf numFmtId="0" fontId="64" fillId="0" borderId="0" xfId="0" applyFont="1"/>
    <xf numFmtId="0" fontId="64" fillId="0" borderId="0" xfId="0" applyFont="1" applyAlignment="1">
      <alignment vertical="top" wrapText="1"/>
    </xf>
    <xf numFmtId="0" fontId="0" fillId="0" borderId="52" xfId="0" applyFill="1" applyBorder="1" applyAlignment="1">
      <alignment horizontal="center"/>
    </xf>
    <xf numFmtId="0" fontId="3" fillId="0" borderId="0" xfId="11" applyFont="1" applyAlignment="1">
      <alignment horizontal="centerContinuous"/>
    </xf>
    <xf numFmtId="0" fontId="5" fillId="0" borderId="0" xfId="11" applyFont="1"/>
    <xf numFmtId="0" fontId="2" fillId="0" borderId="0" xfId="11" applyFont="1" applyAlignment="1">
      <alignment horizontal="centerContinuous"/>
    </xf>
    <xf numFmtId="0" fontId="1" fillId="0" borderId="0" xfId="11"/>
    <xf numFmtId="0" fontId="8" fillId="0" borderId="0" xfId="11" applyFont="1" applyAlignment="1">
      <alignment horizontal="centerContinuous"/>
    </xf>
    <xf numFmtId="0" fontId="9" fillId="0" borderId="0" xfId="11" applyFont="1"/>
    <xf numFmtId="0" fontId="6" fillId="0" borderId="0" xfId="11" applyFont="1" applyAlignment="1">
      <alignment horizontal="centerContinuous"/>
    </xf>
    <xf numFmtId="0" fontId="7" fillId="0" borderId="0" xfId="11" applyFont="1"/>
    <xf numFmtId="0" fontId="2" fillId="3" borderId="2" xfId="11" applyFont="1" applyFill="1" applyBorder="1" applyAlignment="1">
      <alignment horizontal="left"/>
    </xf>
    <xf numFmtId="0" fontId="3" fillId="3" borderId="3" xfId="11" applyFont="1" applyFill="1" applyBorder="1" applyAlignment="1">
      <alignment horizontal="center"/>
    </xf>
    <xf numFmtId="0" fontId="2" fillId="0" borderId="1" xfId="11" applyFont="1" applyBorder="1" applyAlignment="1">
      <alignment horizontal="center" wrapText="1"/>
    </xf>
    <xf numFmtId="0" fontId="2" fillId="0" borderId="0" xfId="11" applyFont="1" applyAlignment="1">
      <alignment wrapText="1"/>
    </xf>
    <xf numFmtId="0" fontId="1" fillId="0" borderId="22" xfId="11" applyBorder="1"/>
    <xf numFmtId="0" fontId="1" fillId="0" borderId="22" xfId="11" applyBorder="1" applyAlignment="1">
      <alignment horizontal="center"/>
    </xf>
    <xf numFmtId="0" fontId="1" fillId="0" borderId="11" xfId="11" applyBorder="1" applyAlignment="1">
      <alignment horizontal="center"/>
    </xf>
    <xf numFmtId="169" fontId="1" fillId="0" borderId="11" xfId="11" applyNumberFormat="1" applyBorder="1" applyAlignment="1">
      <alignment horizontal="center"/>
    </xf>
    <xf numFmtId="0" fontId="1" fillId="0" borderId="14" xfId="11" applyBorder="1" applyAlignment="1">
      <alignment horizontal="center"/>
    </xf>
    <xf numFmtId="165" fontId="0" fillId="0" borderId="11" xfId="1" applyNumberFormat="1" applyFont="1" applyBorder="1"/>
    <xf numFmtId="0" fontId="2" fillId="3" borderId="2" xfId="11" applyFont="1" applyFill="1" applyBorder="1" applyAlignment="1">
      <alignment horizontal="center"/>
    </xf>
    <xf numFmtId="0" fontId="2" fillId="3" borderId="1" xfId="11" applyFont="1" applyFill="1" applyBorder="1" applyAlignment="1">
      <alignment horizontal="left"/>
    </xf>
    <xf numFmtId="0" fontId="1" fillId="0" borderId="6" xfId="11" applyBorder="1" applyAlignment="1">
      <alignment horizontal="center"/>
    </xf>
    <xf numFmtId="0" fontId="2" fillId="0" borderId="12" xfId="11" applyFont="1" applyBorder="1"/>
    <xf numFmtId="0" fontId="2" fillId="0" borderId="12" xfId="11" applyFont="1" applyBorder="1" applyAlignment="1">
      <alignment horizontal="center"/>
    </xf>
    <xf numFmtId="166" fontId="2" fillId="0" borderId="12" xfId="3" applyNumberFormat="1" applyFont="1" applyBorder="1"/>
    <xf numFmtId="0" fontId="2" fillId="0" borderId="0" xfId="11" applyFont="1"/>
    <xf numFmtId="0" fontId="2" fillId="0" borderId="1" xfId="11" applyFont="1" applyBorder="1" applyAlignment="1">
      <alignment horizontal="left"/>
    </xf>
    <xf numFmtId="0" fontId="2" fillId="0" borderId="2" xfId="11" applyFont="1" applyBorder="1" applyAlignment="1">
      <alignment horizontal="left"/>
    </xf>
    <xf numFmtId="0" fontId="65" fillId="1" borderId="1" xfId="11" applyFont="1" applyFill="1" applyBorder="1" applyAlignment="1">
      <alignment horizontal="center"/>
    </xf>
    <xf numFmtId="15" fontId="2" fillId="0" borderId="4" xfId="11" applyNumberFormat="1" applyFont="1" applyBorder="1" applyAlignment="1">
      <alignment horizontal="centerContinuous"/>
    </xf>
    <xf numFmtId="0" fontId="2" fillId="0" borderId="4" xfId="11" applyFont="1" applyBorder="1" applyAlignment="1">
      <alignment horizontal="right"/>
    </xf>
    <xf numFmtId="0" fontId="3" fillId="3" borderId="4" xfId="11" applyFont="1" applyFill="1" applyBorder="1" applyAlignment="1">
      <alignment horizontal="center"/>
    </xf>
    <xf numFmtId="0" fontId="2" fillId="0" borderId="4" xfId="0" applyFont="1" applyBorder="1" applyAlignment="1">
      <alignment horizontal="right"/>
    </xf>
    <xf numFmtId="41" fontId="15" fillId="0" borderId="6" xfId="3" applyNumberFormat="1" applyFont="1" applyBorder="1"/>
    <xf numFmtId="0" fontId="32" fillId="2" borderId="6" xfId="0" applyFont="1" applyFill="1" applyBorder="1" applyAlignment="1">
      <alignment horizontal="left"/>
    </xf>
    <xf numFmtId="0" fontId="32" fillId="2" borderId="1" xfId="0" applyFont="1" applyFill="1" applyBorder="1" applyAlignment="1">
      <alignment horizontal="left"/>
    </xf>
    <xf numFmtId="0" fontId="14" fillId="0" borderId="22" xfId="0" applyFont="1" applyFill="1" applyBorder="1"/>
    <xf numFmtId="41" fontId="14" fillId="0" borderId="22" xfId="3" applyNumberFormat="1" applyFont="1" applyFill="1" applyBorder="1"/>
    <xf numFmtId="0" fontId="32" fillId="0" borderId="22" xfId="0" applyFont="1" applyFill="1" applyBorder="1" applyAlignment="1">
      <alignment horizontal="left"/>
    </xf>
    <xf numFmtId="0" fontId="14" fillId="0" borderId="72" xfId="0" applyFont="1" applyFill="1" applyBorder="1" applyAlignment="1">
      <alignment horizontal="center"/>
    </xf>
    <xf numFmtId="165" fontId="15" fillId="0" borderId="73" xfId="7" applyNumberFormat="1" applyFont="1" applyFill="1" applyBorder="1"/>
    <xf numFmtId="165" fontId="15" fillId="0" borderId="11" xfId="7" applyNumberFormat="1" applyFont="1" applyFill="1" applyBorder="1"/>
    <xf numFmtId="165" fontId="15" fillId="0" borderId="1" xfId="7" applyNumberFormat="1" applyFont="1" applyFill="1" applyBorder="1"/>
    <xf numFmtId="41" fontId="14" fillId="0" borderId="74" xfId="3" applyNumberFormat="1" applyFont="1" applyFill="1" applyBorder="1"/>
    <xf numFmtId="0" fontId="14" fillId="0" borderId="74" xfId="0" applyFont="1" applyFill="1" applyBorder="1" applyAlignment="1">
      <alignment horizontal="center"/>
    </xf>
    <xf numFmtId="0" fontId="54" fillId="0" borderId="5" xfId="0" applyFont="1" applyBorder="1" applyAlignment="1">
      <alignment horizontal="right"/>
    </xf>
    <xf numFmtId="0" fontId="15" fillId="0" borderId="0" xfId="0" applyFont="1" applyFill="1" applyBorder="1" applyAlignment="1">
      <alignment horizontal="right"/>
    </xf>
    <xf numFmtId="0" fontId="0" fillId="0" borderId="31" xfId="0" applyBorder="1" applyAlignment="1">
      <alignment horizontal="right"/>
    </xf>
    <xf numFmtId="3" fontId="35" fillId="0" borderId="75" xfId="2" applyNumberFormat="1" applyFont="1" applyBorder="1" applyAlignment="1">
      <alignment horizontal="center" vertical="center" wrapText="1"/>
    </xf>
    <xf numFmtId="3" fontId="35" fillId="0" borderId="56" xfId="2" applyNumberFormat="1" applyFont="1" applyBorder="1" applyAlignment="1">
      <alignment horizontal="center" vertical="center" wrapText="1"/>
    </xf>
    <xf numFmtId="3" fontId="35" fillId="0" borderId="55" xfId="2" applyNumberFormat="1" applyFont="1" applyBorder="1" applyAlignment="1">
      <alignment horizontal="center" vertical="center" wrapText="1"/>
    </xf>
    <xf numFmtId="165" fontId="0" fillId="0" borderId="76" xfId="0" applyNumberFormat="1" applyBorder="1"/>
    <xf numFmtId="0" fontId="0" fillId="0" borderId="64" xfId="0" applyBorder="1"/>
    <xf numFmtId="0" fontId="14" fillId="0" borderId="40" xfId="0" applyFont="1" applyBorder="1"/>
    <xf numFmtId="0" fontId="14" fillId="0" borderId="9" xfId="0" applyFont="1" applyBorder="1"/>
    <xf numFmtId="0" fontId="14" fillId="0" borderId="33" xfId="0" applyFont="1" applyBorder="1"/>
    <xf numFmtId="41" fontId="14" fillId="0" borderId="71" xfId="3" applyNumberFormat="1" applyFont="1" applyBorder="1"/>
    <xf numFmtId="0" fontId="32" fillId="2" borderId="4" xfId="0" applyFont="1" applyFill="1" applyBorder="1" applyAlignment="1">
      <alignment horizontal="left"/>
    </xf>
    <xf numFmtId="0" fontId="14" fillId="0" borderId="14" xfId="0" applyFont="1" applyBorder="1"/>
    <xf numFmtId="0" fontId="15" fillId="0" borderId="32" xfId="0" applyFont="1" applyBorder="1" applyAlignment="1"/>
    <xf numFmtId="0" fontId="15" fillId="0" borderId="10" xfId="0" applyFont="1" applyBorder="1" applyAlignment="1"/>
    <xf numFmtId="0" fontId="15" fillId="0" borderId="33" xfId="0" applyFont="1" applyBorder="1" applyAlignment="1">
      <alignment horizontal="left"/>
    </xf>
    <xf numFmtId="0" fontId="15" fillId="0" borderId="18" xfId="0" applyFont="1" applyBorder="1" applyAlignment="1">
      <alignment horizontal="left"/>
    </xf>
    <xf numFmtId="0" fontId="15" fillId="0" borderId="33" xfId="0" applyFont="1" applyFill="1" applyBorder="1" applyAlignment="1"/>
    <xf numFmtId="0" fontId="15" fillId="0" borderId="18" xfId="0" applyFont="1" applyFill="1" applyBorder="1" applyAlignment="1"/>
    <xf numFmtId="0" fontId="15" fillId="0" borderId="10" xfId="0" applyFont="1" applyFill="1" applyBorder="1" applyAlignment="1"/>
    <xf numFmtId="0" fontId="15" fillId="0" borderId="10" xfId="0" applyFont="1" applyBorder="1" applyAlignment="1">
      <alignment horizontal="left"/>
    </xf>
    <xf numFmtId="0" fontId="14" fillId="0" borderId="10" xfId="0" applyFont="1" applyBorder="1"/>
    <xf numFmtId="41" fontId="15" fillId="0" borderId="0" xfId="0" applyNumberFormat="1" applyFont="1" applyBorder="1"/>
    <xf numFmtId="41" fontId="7" fillId="0" borderId="31" xfId="0" applyNumberFormat="1" applyFont="1" applyBorder="1"/>
    <xf numFmtId="0" fontId="66" fillId="0" borderId="0" xfId="0" applyFont="1" applyBorder="1"/>
    <xf numFmtId="0" fontId="0" fillId="0" borderId="34" xfId="0" applyFont="1" applyBorder="1"/>
    <xf numFmtId="0" fontId="2" fillId="0" borderId="0" xfId="11" applyFont="1" applyAlignment="1">
      <alignment horizontal="center"/>
    </xf>
    <xf numFmtId="0" fontId="15" fillId="7" borderId="14" xfId="0" applyFont="1" applyFill="1" applyBorder="1" applyAlignment="1">
      <alignment horizontal="right"/>
    </xf>
    <xf numFmtId="0" fontId="15" fillId="7" borderId="0" xfId="0" applyFont="1" applyFill="1" applyBorder="1" applyAlignment="1">
      <alignment horizontal="right"/>
    </xf>
    <xf numFmtId="41" fontId="15" fillId="7" borderId="0" xfId="0" applyNumberFormat="1" applyFont="1" applyFill="1" applyBorder="1"/>
    <xf numFmtId="0" fontId="66" fillId="7" borderId="0" xfId="0" applyFont="1" applyFill="1" applyBorder="1"/>
    <xf numFmtId="0" fontId="15" fillId="0" borderId="21" xfId="0" applyFont="1" applyBorder="1"/>
    <xf numFmtId="0" fontId="15" fillId="0" borderId="26" xfId="0" applyFont="1" applyBorder="1" applyAlignment="1">
      <alignment horizontal="center"/>
    </xf>
    <xf numFmtId="0" fontId="14" fillId="0" borderId="27" xfId="0" applyFont="1" applyBorder="1" applyAlignment="1">
      <alignment horizontal="center"/>
    </xf>
    <xf numFmtId="168" fontId="2" fillId="0" borderId="1" xfId="11" applyNumberFormat="1" applyFont="1" applyBorder="1" applyAlignment="1">
      <alignment horizontal="center"/>
    </xf>
    <xf numFmtId="41" fontId="11" fillId="13" borderId="77" xfId="1" applyNumberFormat="1" applyFont="1" applyFill="1" applyBorder="1"/>
    <xf numFmtId="41" fontId="11" fillId="0" borderId="77" xfId="2" applyNumberFormat="1" applyFont="1" applyFill="1" applyBorder="1"/>
    <xf numFmtId="0" fontId="23" fillId="12" borderId="2" xfId="0" applyFont="1" applyFill="1" applyBorder="1"/>
    <xf numFmtId="41" fontId="0" fillId="12" borderId="4" xfId="0" applyNumberFormat="1" applyFill="1" applyBorder="1"/>
    <xf numFmtId="0" fontId="0" fillId="12" borderId="2" xfId="0" applyFill="1" applyBorder="1"/>
    <xf numFmtId="0" fontId="14" fillId="0" borderId="0" xfId="0" applyFont="1" applyAlignment="1">
      <alignment horizontal="center"/>
    </xf>
    <xf numFmtId="0" fontId="14" fillId="0" borderId="4" xfId="0" applyFont="1" applyBorder="1" applyAlignment="1">
      <alignment horizontal="center"/>
    </xf>
    <xf numFmtId="0" fontId="0" fillId="0" borderId="3" xfId="0" applyBorder="1" applyAlignment="1">
      <alignment horizontal="center"/>
    </xf>
    <xf numFmtId="170" fontId="2" fillId="0" borderId="3" xfId="0" applyNumberFormat="1" applyFont="1" applyBorder="1"/>
    <xf numFmtId="0" fontId="2" fillId="0" borderId="2" xfId="0" applyFont="1" applyBorder="1"/>
    <xf numFmtId="0" fontId="2" fillId="0" borderId="4" xfId="0" applyFont="1" applyBorder="1"/>
    <xf numFmtId="0" fontId="2" fillId="0" borderId="14" xfId="0" applyFont="1" applyBorder="1"/>
    <xf numFmtId="0" fontId="2" fillId="0" borderId="6" xfId="0" applyFont="1" applyBorder="1"/>
    <xf numFmtId="0" fontId="2" fillId="0" borderId="15" xfId="0" applyFont="1" applyBorder="1"/>
    <xf numFmtId="41" fontId="2" fillId="0" borderId="16" xfId="0" applyNumberFormat="1" applyFont="1" applyBorder="1"/>
    <xf numFmtId="0" fontId="67" fillId="0" borderId="0" xfId="0" applyFont="1"/>
    <xf numFmtId="14" fontId="67" fillId="0" borderId="0" xfId="0" applyNumberFormat="1" applyFont="1"/>
    <xf numFmtId="0" fontId="68" fillId="0" borderId="0" xfId="0" applyFont="1"/>
    <xf numFmtId="0" fontId="69" fillId="0" borderId="0" xfId="0" applyFont="1" applyFill="1" applyBorder="1"/>
    <xf numFmtId="166" fontId="7" fillId="0" borderId="0" xfId="0" applyNumberFormat="1" applyFont="1" applyBorder="1"/>
    <xf numFmtId="0" fontId="0" fillId="0" borderId="3" xfId="0" applyBorder="1" applyAlignment="1">
      <alignment horizontal="center"/>
    </xf>
    <xf numFmtId="0" fontId="0" fillId="0" borderId="4" xfId="0" applyBorder="1" applyAlignment="1">
      <alignment horizontal="center"/>
    </xf>
    <xf numFmtId="0" fontId="72" fillId="0" borderId="13" xfId="0" applyFont="1" applyFill="1" applyBorder="1"/>
    <xf numFmtId="167" fontId="14" fillId="0" borderId="52" xfId="0" applyNumberFormat="1" applyFont="1" applyBorder="1" applyAlignment="1" applyProtection="1">
      <alignment horizontal="centerContinuous"/>
      <protection locked="0"/>
    </xf>
    <xf numFmtId="0" fontId="0" fillId="0" borderId="0" xfId="0" applyAlignment="1">
      <alignment vertical="top" wrapText="1"/>
    </xf>
    <xf numFmtId="0" fontId="14" fillId="0" borderId="4"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0" fillId="0" borderId="31" xfId="0" applyBorder="1" applyAlignment="1">
      <alignment horizontal="center" vertical="center" wrapText="1"/>
    </xf>
    <xf numFmtId="0" fontId="73" fillId="0" borderId="0" xfId="0" applyFont="1" applyFill="1" applyBorder="1" applyAlignment="1">
      <alignment horizontal="center" vertical="center" wrapText="1"/>
    </xf>
    <xf numFmtId="0" fontId="2" fillId="0" borderId="31" xfId="0" applyFont="1" applyBorder="1"/>
    <xf numFmtId="0" fontId="0" fillId="9" borderId="31" xfId="0" applyFill="1" applyBorder="1"/>
    <xf numFmtId="0" fontId="2" fillId="0" borderId="16" xfId="0" applyFont="1" applyBorder="1"/>
    <xf numFmtId="10" fontId="0" fillId="9" borderId="0" xfId="6" applyNumberFormat="1" applyFont="1" applyFill="1"/>
    <xf numFmtId="10" fontId="0" fillId="0" borderId="0" xfId="6" applyNumberFormat="1" applyFont="1"/>
    <xf numFmtId="10" fontId="0" fillId="0" borderId="3" xfId="6" applyNumberFormat="1" applyFont="1" applyBorder="1"/>
    <xf numFmtId="164" fontId="0" fillId="0" borderId="0" xfId="6" applyNumberFormat="1" applyFont="1" applyBorder="1"/>
    <xf numFmtId="0" fontId="2" fillId="0" borderId="16" xfId="0" applyFont="1" applyBorder="1" applyAlignment="1">
      <alignment horizontal="center" wrapText="1"/>
    </xf>
    <xf numFmtId="41" fontId="2" fillId="0" borderId="16" xfId="0" applyNumberFormat="1" applyFont="1" applyBorder="1" applyAlignment="1">
      <alignment wrapText="1"/>
    </xf>
    <xf numFmtId="0" fontId="0" fillId="0" borderId="0" xfId="0" applyAlignment="1">
      <alignment horizontal="center"/>
    </xf>
    <xf numFmtId="0" fontId="0" fillId="0" borderId="23" xfId="0" applyBorder="1"/>
    <xf numFmtId="10" fontId="0" fillId="0" borderId="23" xfId="0" applyNumberFormat="1" applyBorder="1" applyAlignment="1">
      <alignment horizontal="center"/>
    </xf>
    <xf numFmtId="165" fontId="0" fillId="0" borderId="23" xfId="1" applyNumberFormat="1" applyFont="1" applyBorder="1"/>
    <xf numFmtId="10" fontId="0" fillId="0" borderId="23" xfId="6" applyNumberFormat="1" applyFont="1" applyBorder="1"/>
    <xf numFmtId="171" fontId="0" fillId="0" borderId="0" xfId="6" applyNumberFormat="1" applyFont="1"/>
    <xf numFmtId="164" fontId="0" fillId="0" borderId="0" xfId="6" applyNumberFormat="1" applyFont="1" applyAlignment="1">
      <alignment horizontal="center"/>
    </xf>
    <xf numFmtId="0" fontId="0" fillId="15" borderId="0" xfId="0" applyFill="1"/>
    <xf numFmtId="164" fontId="0" fillId="15" borderId="0" xfId="6" applyNumberFormat="1" applyFont="1" applyFill="1"/>
    <xf numFmtId="165" fontId="0" fillId="0" borderId="0" xfId="1" applyNumberFormat="1" applyFont="1" applyAlignment="1">
      <alignment horizontal="center"/>
    </xf>
    <xf numFmtId="0" fontId="0" fillId="0" borderId="24" xfId="0" applyBorder="1"/>
    <xf numFmtId="0" fontId="0" fillId="0" borderId="24" xfId="0" applyBorder="1" applyAlignment="1">
      <alignment horizontal="center"/>
    </xf>
    <xf numFmtId="165" fontId="0" fillId="0" borderId="24" xfId="1" applyNumberFormat="1" applyFont="1" applyBorder="1"/>
    <xf numFmtId="10" fontId="0" fillId="0" borderId="24" xfId="6" applyNumberFormat="1" applyFont="1" applyBorder="1"/>
    <xf numFmtId="165" fontId="0" fillId="0" borderId="3" xfId="1" applyNumberFormat="1" applyFont="1" applyBorder="1"/>
    <xf numFmtId="165" fontId="0" fillId="0" borderId="31" xfId="0" applyNumberFormat="1" applyBorder="1"/>
    <xf numFmtId="165" fontId="0" fillId="0" borderId="0" xfId="0" applyNumberFormat="1"/>
    <xf numFmtId="0" fontId="2" fillId="0" borderId="3" xfId="0" applyFont="1" applyBorder="1" applyAlignment="1">
      <alignment vertical="top" wrapText="1"/>
    </xf>
    <xf numFmtId="0" fontId="0" fillId="0" borderId="24" xfId="0" applyBorder="1" applyAlignment="1">
      <alignment horizontal="center" vertical="center"/>
    </xf>
    <xf numFmtId="0" fontId="73" fillId="0" borderId="24" xfId="0" applyFont="1" applyBorder="1" applyAlignment="1">
      <alignment vertical="center"/>
    </xf>
    <xf numFmtId="0" fontId="0" fillId="0" borderId="24" xfId="0" applyBorder="1" applyAlignment="1">
      <alignment horizontal="center" vertical="top"/>
    </xf>
    <xf numFmtId="165" fontId="0" fillId="0" borderId="24" xfId="1" applyNumberFormat="1" applyFont="1" applyBorder="1" applyAlignment="1">
      <alignment horizontal="center" vertical="top"/>
    </xf>
    <xf numFmtId="0" fontId="73" fillId="0" borderId="24" xfId="0" applyFont="1" applyBorder="1" applyAlignment="1">
      <alignment vertical="top"/>
    </xf>
    <xf numFmtId="165" fontId="0" fillId="0" borderId="78" xfId="1" applyNumberFormat="1" applyFont="1" applyBorder="1" applyAlignment="1">
      <alignment horizontal="center" vertical="top"/>
    </xf>
    <xf numFmtId="0" fontId="73" fillId="0" borderId="78" xfId="0" applyFont="1" applyBorder="1" applyAlignment="1">
      <alignment vertical="top"/>
    </xf>
    <xf numFmtId="0" fontId="73" fillId="0" borderId="79" xfId="0" applyFont="1" applyBorder="1" applyAlignment="1">
      <alignment vertical="top"/>
    </xf>
    <xf numFmtId="165" fontId="0" fillId="0" borderId="3" xfId="1" applyNumberFormat="1" applyFont="1" applyBorder="1" applyAlignment="1">
      <alignment horizontal="center"/>
    </xf>
    <xf numFmtId="0" fontId="0" fillId="0" borderId="0" xfId="0" applyBorder="1" applyAlignment="1">
      <alignment vertical="top" wrapText="1"/>
    </xf>
    <xf numFmtId="165" fontId="28" fillId="7" borderId="0" xfId="1" applyNumberFormat="1" applyFont="1" applyFill="1" applyBorder="1"/>
    <xf numFmtId="0" fontId="0" fillId="0" borderId="3" xfId="0" applyBorder="1" applyAlignment="1">
      <alignment horizontal="center" vertical="center"/>
    </xf>
    <xf numFmtId="41" fontId="0" fillId="0" borderId="3" xfId="0" applyNumberFormat="1" applyBorder="1" applyAlignment="1">
      <alignment horizontal="center" vertical="center"/>
    </xf>
    <xf numFmtId="0" fontId="73" fillId="0" borderId="3" xfId="0" applyFont="1" applyBorder="1" applyAlignment="1">
      <alignment vertical="center"/>
    </xf>
    <xf numFmtId="41" fontId="0" fillId="0" borderId="0" xfId="0" applyNumberFormat="1" applyBorder="1" applyAlignment="1">
      <alignment horizontal="center" vertical="center"/>
    </xf>
    <xf numFmtId="41" fontId="74" fillId="0" borderId="3" xfId="0" applyNumberFormat="1" applyFont="1" applyFill="1" applyBorder="1" applyAlignment="1">
      <alignment horizontal="center" vertical="center"/>
    </xf>
    <xf numFmtId="0" fontId="75" fillId="0" borderId="3" xfId="0" applyFont="1" applyBorder="1" applyAlignment="1">
      <alignment vertical="center"/>
    </xf>
    <xf numFmtId="165" fontId="0" fillId="0" borderId="23" xfId="1" applyNumberFormat="1" applyFont="1" applyBorder="1" applyAlignment="1">
      <alignment horizontal="center" vertical="top"/>
    </xf>
    <xf numFmtId="0" fontId="73" fillId="0" borderId="23" xfId="0" applyFont="1" applyBorder="1" applyAlignment="1">
      <alignment vertical="top"/>
    </xf>
    <xf numFmtId="0" fontId="73" fillId="0" borderId="0" xfId="0" applyFont="1"/>
    <xf numFmtId="0" fontId="0" fillId="0" borderId="0" xfId="0" applyFill="1" applyBorder="1" applyAlignment="1">
      <alignment horizontal="center" vertical="top"/>
    </xf>
    <xf numFmtId="165" fontId="0" fillId="0" borderId="0" xfId="1" applyNumberFormat="1" applyFont="1" applyFill="1" applyBorder="1" applyAlignment="1">
      <alignment horizontal="center" vertical="top"/>
    </xf>
    <xf numFmtId="0" fontId="73" fillId="0" borderId="0" xfId="0" applyFont="1" applyFill="1" applyBorder="1" applyAlignment="1">
      <alignment vertical="top"/>
    </xf>
    <xf numFmtId="165" fontId="0" fillId="16" borderId="3" xfId="1" applyNumberFormat="1" applyFont="1" applyFill="1" applyBorder="1" applyAlignment="1">
      <alignment vertical="top"/>
    </xf>
    <xf numFmtId="165" fontId="0" fillId="0" borderId="3" xfId="0" applyNumberFormat="1" applyBorder="1"/>
    <xf numFmtId="165" fontId="0" fillId="0" borderId="4" xfId="1" applyNumberFormat="1" applyFont="1" applyBorder="1"/>
    <xf numFmtId="0" fontId="2" fillId="0" borderId="13" xfId="0" applyFont="1" applyBorder="1"/>
    <xf numFmtId="0" fontId="0" fillId="0" borderId="5" xfId="0" applyBorder="1" applyAlignment="1">
      <alignment horizontal="center"/>
    </xf>
    <xf numFmtId="41" fontId="0" fillId="0" borderId="8" xfId="0" applyNumberFormat="1" applyBorder="1" applyAlignment="1">
      <alignment horizontal="center"/>
    </xf>
    <xf numFmtId="0" fontId="0" fillId="0" borderId="40" xfId="0" applyBorder="1"/>
    <xf numFmtId="0" fontId="0" fillId="0" borderId="25" xfId="0" applyBorder="1"/>
    <xf numFmtId="41" fontId="0" fillId="0" borderId="9" xfId="0" applyNumberFormat="1" applyBorder="1"/>
    <xf numFmtId="0" fontId="0" fillId="0" borderId="33" xfId="0" applyBorder="1"/>
    <xf numFmtId="41" fontId="0" fillId="0" borderId="18" xfId="0" applyNumberFormat="1" applyBorder="1"/>
    <xf numFmtId="0" fontId="0" fillId="0" borderId="80" xfId="0" applyBorder="1"/>
    <xf numFmtId="0" fontId="0" fillId="0" borderId="79" xfId="0" applyBorder="1"/>
    <xf numFmtId="10" fontId="0" fillId="0" borderId="27" xfId="0" applyNumberFormat="1" applyBorder="1"/>
    <xf numFmtId="0" fontId="0" fillId="0" borderId="40" xfId="0" applyBorder="1" applyAlignment="1">
      <alignment horizontal="left" wrapText="1"/>
    </xf>
    <xf numFmtId="165" fontId="0" fillId="0" borderId="9" xfId="0" applyNumberFormat="1" applyBorder="1"/>
    <xf numFmtId="0" fontId="0" fillId="0" borderId="33" xfId="0" applyBorder="1" applyAlignment="1">
      <alignment horizontal="left" wrapText="1"/>
    </xf>
    <xf numFmtId="165" fontId="0" fillId="0" borderId="18" xfId="0" applyNumberFormat="1" applyBorder="1"/>
    <xf numFmtId="0" fontId="0" fillId="0" borderId="80" xfId="0" applyBorder="1" applyAlignment="1">
      <alignment horizontal="left" wrapText="1"/>
    </xf>
    <xf numFmtId="165" fontId="0" fillId="0" borderId="27" xfId="0" applyNumberFormat="1" applyBorder="1"/>
    <xf numFmtId="0" fontId="0" fillId="0" borderId="2" xfId="0" applyBorder="1" applyAlignment="1">
      <alignment horizontal="left" wrapText="1"/>
    </xf>
    <xf numFmtId="165" fontId="0" fillId="0" borderId="4" xfId="0" applyNumberFormat="1" applyBorder="1"/>
    <xf numFmtId="0" fontId="0" fillId="0" borderId="32" xfId="0" applyBorder="1" applyAlignment="1">
      <alignment horizontal="left" wrapText="1"/>
    </xf>
    <xf numFmtId="165" fontId="0" fillId="0" borderId="10" xfId="0" applyNumberFormat="1" applyBorder="1"/>
    <xf numFmtId="0" fontId="0" fillId="0" borderId="23" xfId="0" applyBorder="1" applyAlignment="1">
      <alignment horizontal="right"/>
    </xf>
    <xf numFmtId="0" fontId="0" fillId="0" borderId="24" xfId="0" applyBorder="1" applyAlignment="1">
      <alignment horizontal="right"/>
    </xf>
    <xf numFmtId="0" fontId="0" fillId="0" borderId="78" xfId="0" applyBorder="1"/>
    <xf numFmtId="0" fontId="0" fillId="0" borderId="79" xfId="0" applyBorder="1" applyAlignment="1">
      <alignment horizontal="right"/>
    </xf>
    <xf numFmtId="0" fontId="0" fillId="0" borderId="37" xfId="0" applyFill="1" applyBorder="1" applyAlignment="1">
      <alignment horizontal="left" wrapText="1"/>
    </xf>
    <xf numFmtId="165" fontId="0" fillId="0" borderId="42" xfId="0" applyNumberFormat="1" applyBorder="1"/>
    <xf numFmtId="164" fontId="0" fillId="9" borderId="0" xfId="6" applyNumberFormat="1" applyFont="1" applyFill="1"/>
    <xf numFmtId="164" fontId="0" fillId="9" borderId="0" xfId="6" applyNumberFormat="1" applyFont="1" applyFill="1" applyAlignment="1">
      <alignment horizontal="center"/>
    </xf>
    <xf numFmtId="0" fontId="0" fillId="0" borderId="1" xfId="0" applyBorder="1"/>
    <xf numFmtId="0" fontId="0" fillId="0" borderId="42" xfId="0" applyBorder="1" applyAlignment="1">
      <alignment horizontal="centerContinuous" wrapText="1"/>
    </xf>
    <xf numFmtId="0" fontId="10" fillId="0" borderId="37" xfId="0" applyFont="1" applyBorder="1" applyAlignment="1">
      <alignment horizontal="centerContinuous" wrapText="1"/>
    </xf>
    <xf numFmtId="0" fontId="10" fillId="0" borderId="16" xfId="0" applyFont="1" applyBorder="1" applyAlignment="1">
      <alignment horizontal="centerContinuous" wrapText="1"/>
    </xf>
    <xf numFmtId="0" fontId="0" fillId="0" borderId="16" xfId="0" applyBorder="1" applyAlignment="1">
      <alignment horizontal="centerContinuous" wrapText="1"/>
    </xf>
    <xf numFmtId="0" fontId="0" fillId="0" borderId="13" xfId="0" applyFont="1" applyBorder="1"/>
    <xf numFmtId="0" fontId="0" fillId="0" borderId="31" xfId="0" applyBorder="1" applyAlignment="1">
      <alignment horizontal="left" vertical="center"/>
    </xf>
    <xf numFmtId="0" fontId="73" fillId="0" borderId="25" xfId="0" applyFont="1" applyBorder="1" applyAlignment="1">
      <alignment vertical="top" wrapText="1"/>
    </xf>
    <xf numFmtId="0" fontId="73" fillId="0" borderId="24" xfId="0" applyFont="1" applyBorder="1" applyAlignment="1">
      <alignment vertical="top" wrapText="1"/>
    </xf>
    <xf numFmtId="0" fontId="73" fillId="0" borderId="78" xfId="0" applyFont="1" applyBorder="1" applyAlignment="1">
      <alignment vertical="top" wrapText="1"/>
    </xf>
    <xf numFmtId="43" fontId="28" fillId="0" borderId="3" xfId="1" applyNumberFormat="1" applyFont="1" applyFill="1" applyBorder="1"/>
    <xf numFmtId="165" fontId="0" fillId="0" borderId="27" xfId="1" applyNumberFormat="1" applyFont="1" applyBorder="1"/>
    <xf numFmtId="0" fontId="68" fillId="0" borderId="2" xfId="0" applyFont="1" applyBorder="1"/>
    <xf numFmtId="0" fontId="2" fillId="0" borderId="13" xfId="0" applyFont="1" applyBorder="1" applyAlignment="1">
      <alignment horizontal="centerContinuous"/>
    </xf>
    <xf numFmtId="0" fontId="2" fillId="0" borderId="5" xfId="0" applyFont="1" applyBorder="1" applyAlignment="1">
      <alignment horizontal="centerContinuous"/>
    </xf>
    <xf numFmtId="0" fontId="2" fillId="0" borderId="8" xfId="0" applyFont="1" applyBorder="1" applyAlignment="1">
      <alignment horizontal="centerContinuous"/>
    </xf>
    <xf numFmtId="0" fontId="2" fillId="0" borderId="2" xfId="0" applyFont="1"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0" fillId="0" borderId="4" xfId="0" applyBorder="1" applyAlignment="1">
      <alignment horizontal="center" wrapText="1"/>
    </xf>
    <xf numFmtId="0" fontId="0" fillId="0" borderId="3" xfId="0" applyBorder="1" applyAlignment="1">
      <alignment horizontal="center" wrapText="1"/>
    </xf>
    <xf numFmtId="0" fontId="0" fillId="0" borderId="3" xfId="0" applyFill="1" applyBorder="1" applyAlignment="1">
      <alignment horizontal="center" wrapText="1"/>
    </xf>
    <xf numFmtId="0" fontId="0" fillId="0" borderId="1" xfId="0" applyBorder="1" applyAlignment="1">
      <alignment horizontal="center" wrapText="1"/>
    </xf>
    <xf numFmtId="41" fontId="0" fillId="0" borderId="25" xfId="0" applyNumberFormat="1" applyBorder="1"/>
    <xf numFmtId="10" fontId="0" fillId="0" borderId="25" xfId="0" applyNumberFormat="1" applyBorder="1" applyAlignment="1">
      <alignment horizontal="center"/>
    </xf>
    <xf numFmtId="165" fontId="0" fillId="0" borderId="25" xfId="1" applyNumberFormat="1" applyFont="1" applyBorder="1" applyAlignment="1">
      <alignment horizontal="center" wrapText="1"/>
    </xf>
    <xf numFmtId="164" fontId="0" fillId="0" borderId="25" xfId="6" applyNumberFormat="1" applyFont="1" applyBorder="1" applyAlignment="1">
      <alignment horizontal="center"/>
    </xf>
    <xf numFmtId="165" fontId="0" fillId="0" borderId="25" xfId="1" applyNumberFormat="1" applyFont="1" applyBorder="1"/>
    <xf numFmtId="165" fontId="0" fillId="0" borderId="9" xfId="1" applyNumberFormat="1" applyFont="1" applyBorder="1"/>
    <xf numFmtId="165" fontId="0" fillId="0" borderId="19" xfId="1" applyNumberFormat="1" applyFont="1" applyBorder="1"/>
    <xf numFmtId="164" fontId="0" fillId="0" borderId="9" xfId="6" applyNumberFormat="1" applyFont="1" applyFill="1" applyBorder="1"/>
    <xf numFmtId="0" fontId="66" fillId="0" borderId="0" xfId="0" applyFont="1" applyAlignment="1">
      <alignment horizontal="center"/>
    </xf>
    <xf numFmtId="0" fontId="76" fillId="2" borderId="6" xfId="0" applyFont="1" applyFill="1" applyBorder="1" applyAlignment="1">
      <alignment horizontal="left"/>
    </xf>
    <xf numFmtId="0" fontId="76" fillId="2" borderId="1" xfId="0" applyFont="1" applyFill="1" applyBorder="1" applyAlignment="1">
      <alignment horizontal="left"/>
    </xf>
    <xf numFmtId="0" fontId="76" fillId="2" borderId="10" xfId="0" applyFont="1" applyFill="1" applyBorder="1" applyAlignment="1">
      <alignment horizontal="left"/>
    </xf>
    <xf numFmtId="0" fontId="76" fillId="2" borderId="4" xfId="0" applyFont="1" applyFill="1" applyBorder="1" applyAlignment="1">
      <alignment horizontal="left"/>
    </xf>
    <xf numFmtId="0" fontId="74" fillId="0" borderId="0" xfId="0" applyFont="1"/>
    <xf numFmtId="0" fontId="0" fillId="9" borderId="3" xfId="0" applyFill="1" applyBorder="1"/>
    <xf numFmtId="0" fontId="0" fillId="0" borderId="23" xfId="0" applyBorder="1" applyAlignment="1">
      <alignment horizontal="center" vertical="top"/>
    </xf>
    <xf numFmtId="0" fontId="0" fillId="0" borderId="3" xfId="0" applyBorder="1" applyAlignment="1">
      <alignment horizontal="left" vertical="center"/>
    </xf>
    <xf numFmtId="0" fontId="0" fillId="0" borderId="37" xfId="0" applyBorder="1" applyAlignment="1">
      <alignment horizontal="left" wrapText="1"/>
    </xf>
    <xf numFmtId="0" fontId="0" fillId="0" borderId="58" xfId="0" applyBorder="1" applyAlignment="1">
      <alignment horizontal="left" wrapText="1"/>
    </xf>
    <xf numFmtId="165" fontId="0" fillId="0" borderId="58" xfId="0" applyNumberFormat="1" applyBorder="1"/>
    <xf numFmtId="0" fontId="2" fillId="0" borderId="31" xfId="0" applyFont="1" applyBorder="1" applyAlignment="1">
      <alignment horizontal="left" vertical="center"/>
    </xf>
    <xf numFmtId="0" fontId="2" fillId="0" borderId="2" xfId="0" applyFont="1" applyBorder="1" applyAlignment="1">
      <alignment horizontal="left" wrapText="1"/>
    </xf>
    <xf numFmtId="0" fontId="14" fillId="0" borderId="1" xfId="0" applyNumberFormat="1" applyFont="1" applyBorder="1" applyAlignment="1" applyProtection="1">
      <alignment horizontal="left"/>
      <protection locked="0"/>
    </xf>
    <xf numFmtId="0" fontId="15" fillId="17" borderId="0" xfId="0" applyFont="1" applyFill="1"/>
    <xf numFmtId="0" fontId="14" fillId="17" borderId="3" xfId="0" applyFont="1" applyFill="1" applyBorder="1" applyAlignment="1">
      <alignment horizontal="left"/>
    </xf>
    <xf numFmtId="0" fontId="14" fillId="17" borderId="2" xfId="0" applyFont="1" applyFill="1" applyBorder="1" applyAlignment="1">
      <alignment horizontal="center"/>
    </xf>
    <xf numFmtId="0" fontId="14" fillId="17" borderId="4" xfId="0" applyFont="1" applyFill="1" applyBorder="1" applyAlignment="1">
      <alignment horizontal="center"/>
    </xf>
    <xf numFmtId="0" fontId="14" fillId="17" borderId="4" xfId="0" applyFont="1" applyFill="1" applyBorder="1" applyAlignment="1">
      <alignment horizontal="left"/>
    </xf>
    <xf numFmtId="0" fontId="0" fillId="17" borderId="0" xfId="0" applyFill="1"/>
    <xf numFmtId="1" fontId="2" fillId="0" borderId="1" xfId="11" applyNumberFormat="1" applyFont="1" applyBorder="1" applyAlignment="1">
      <alignment horizontal="center"/>
    </xf>
    <xf numFmtId="0" fontId="2" fillId="17" borderId="1" xfId="11" applyFont="1" applyFill="1" applyBorder="1" applyAlignment="1">
      <alignment horizontal="center"/>
    </xf>
    <xf numFmtId="0" fontId="2" fillId="17" borderId="1" xfId="0" applyFont="1" applyFill="1" applyBorder="1" applyAlignment="1">
      <alignment horizontal="left"/>
    </xf>
    <xf numFmtId="0" fontId="14" fillId="17" borderId="0" xfId="0" applyFont="1" applyFill="1" applyAlignment="1">
      <alignment horizontal="centerContinuous"/>
    </xf>
    <xf numFmtId="0" fontId="10" fillId="17" borderId="0" xfId="0" applyFont="1" applyFill="1" applyAlignment="1">
      <alignment horizontal="centerContinuous"/>
    </xf>
    <xf numFmtId="0" fontId="14" fillId="17" borderId="3" xfId="0" applyFont="1" applyFill="1" applyBorder="1" applyAlignment="1">
      <alignment horizontal="center"/>
    </xf>
    <xf numFmtId="0" fontId="15" fillId="17" borderId="0" xfId="0" applyFont="1" applyFill="1" applyBorder="1"/>
    <xf numFmtId="0" fontId="14" fillId="17" borderId="2" xfId="0" applyFont="1" applyFill="1" applyBorder="1" applyAlignment="1">
      <alignment horizontal="centerContinuous"/>
    </xf>
    <xf numFmtId="0" fontId="14" fillId="17" borderId="4" xfId="0" applyFont="1" applyFill="1" applyBorder="1" applyAlignment="1">
      <alignment horizontal="centerContinuous"/>
    </xf>
    <xf numFmtId="0" fontId="14" fillId="17" borderId="40" xfId="0" applyFont="1" applyFill="1" applyBorder="1"/>
    <xf numFmtId="0" fontId="14" fillId="17" borderId="9" xfId="0" applyFont="1" applyFill="1" applyBorder="1"/>
    <xf numFmtId="0" fontId="14" fillId="17" borderId="33" xfId="0" applyFont="1" applyFill="1" applyBorder="1"/>
    <xf numFmtId="0" fontId="14" fillId="17" borderId="18" xfId="0" applyFont="1" applyFill="1" applyBorder="1"/>
    <xf numFmtId="0" fontId="0" fillId="17" borderId="0" xfId="0" applyFill="1" applyBorder="1"/>
    <xf numFmtId="0" fontId="14" fillId="17" borderId="2" xfId="0" applyFont="1" applyFill="1" applyBorder="1"/>
    <xf numFmtId="0" fontId="14" fillId="17" borderId="4" xfId="0" applyFont="1" applyFill="1" applyBorder="1"/>
    <xf numFmtId="0" fontId="14" fillId="17" borderId="14" xfId="0" applyFont="1" applyFill="1" applyBorder="1"/>
    <xf numFmtId="0" fontId="14" fillId="17" borderId="6" xfId="0" applyFont="1" applyFill="1" applyBorder="1"/>
    <xf numFmtId="0" fontId="15" fillId="17" borderId="32" xfId="0" applyFont="1" applyFill="1" applyBorder="1" applyAlignment="1"/>
    <xf numFmtId="0" fontId="15" fillId="17" borderId="10" xfId="0" applyFont="1" applyFill="1" applyBorder="1" applyAlignment="1"/>
    <xf numFmtId="0" fontId="15" fillId="17" borderId="33" xfId="0" applyFont="1" applyFill="1" applyBorder="1"/>
    <xf numFmtId="0" fontId="15" fillId="17" borderId="24" xfId="0" applyFont="1" applyFill="1" applyBorder="1"/>
    <xf numFmtId="0" fontId="15" fillId="17" borderId="33" xfId="0" applyFont="1" applyFill="1" applyBorder="1" applyAlignment="1">
      <alignment horizontal="left"/>
    </xf>
    <xf numFmtId="0" fontId="15" fillId="17" borderId="18" xfId="0" applyFont="1" applyFill="1" applyBorder="1" applyAlignment="1">
      <alignment horizontal="left"/>
    </xf>
    <xf numFmtId="0" fontId="15" fillId="17" borderId="33" xfId="0" applyFont="1" applyFill="1" applyBorder="1" applyAlignment="1"/>
    <xf numFmtId="0" fontId="15" fillId="17" borderId="18" xfId="0" applyFont="1" applyFill="1" applyBorder="1" applyAlignment="1"/>
    <xf numFmtId="0" fontId="15" fillId="17" borderId="10" xfId="0" applyFont="1" applyFill="1" applyBorder="1" applyAlignment="1">
      <alignment horizontal="left"/>
    </xf>
    <xf numFmtId="0" fontId="14" fillId="17" borderId="32" xfId="0" applyFont="1" applyFill="1" applyBorder="1"/>
    <xf numFmtId="0" fontId="14" fillId="17" borderId="10" xfId="0" applyFont="1" applyFill="1" applyBorder="1"/>
    <xf numFmtId="0" fontId="14" fillId="17" borderId="0" xfId="0" applyFont="1" applyFill="1" applyBorder="1"/>
    <xf numFmtId="0" fontId="0" fillId="0" borderId="0" xfId="0" applyAlignment="1">
      <alignment vertical="top" wrapText="1"/>
    </xf>
    <xf numFmtId="164" fontId="0" fillId="0" borderId="23" xfId="0" applyNumberFormat="1" applyBorder="1" applyAlignment="1">
      <alignment horizontal="center"/>
    </xf>
    <xf numFmtId="0" fontId="77" fillId="0" borderId="0" xfId="0" applyFont="1" applyAlignment="1">
      <alignment horizontal="centerContinuous"/>
    </xf>
    <xf numFmtId="0" fontId="1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xf>
    <xf numFmtId="165" fontId="0" fillId="18" borderId="23" xfId="1" applyNumberFormat="1" applyFont="1" applyFill="1" applyBorder="1" applyAlignment="1">
      <alignment horizontal="center" vertical="top"/>
    </xf>
    <xf numFmtId="165" fontId="0" fillId="18" borderId="24" xfId="1" applyNumberFormat="1" applyFont="1" applyFill="1" applyBorder="1" applyAlignment="1">
      <alignment horizontal="center" vertical="top"/>
    </xf>
    <xf numFmtId="165" fontId="0" fillId="18" borderId="0" xfId="1" applyNumberFormat="1" applyFont="1" applyFill="1" applyBorder="1" applyAlignment="1">
      <alignment horizontal="center" vertical="top"/>
    </xf>
    <xf numFmtId="165" fontId="0" fillId="18" borderId="3" xfId="1" applyNumberFormat="1" applyFont="1" applyFill="1" applyBorder="1" applyAlignment="1">
      <alignment vertical="top"/>
    </xf>
    <xf numFmtId="0" fontId="2" fillId="0" borderId="0" xfId="0" applyFont="1" applyAlignment="1">
      <alignment vertical="top"/>
    </xf>
    <xf numFmtId="0" fontId="0" fillId="0" borderId="52" xfId="0" applyBorder="1"/>
    <xf numFmtId="0" fontId="78" fillId="0" borderId="0" xfId="0" applyFont="1"/>
    <xf numFmtId="165" fontId="0" fillId="16" borderId="10" xfId="0" applyNumberFormat="1" applyFill="1" applyBorder="1"/>
    <xf numFmtId="37" fontId="0" fillId="0" borderId="0" xfId="0" applyNumberFormat="1" applyAlignment="1">
      <alignment horizontal="left"/>
    </xf>
    <xf numFmtId="0" fontId="0" fillId="0" borderId="0" xfId="0" applyAlignment="1">
      <alignment horizontal="center" wrapText="1"/>
    </xf>
    <xf numFmtId="165" fontId="0" fillId="0" borderId="81" xfId="0" applyNumberFormat="1" applyBorder="1"/>
    <xf numFmtId="0" fontId="0" fillId="0" borderId="31" xfId="0" applyBorder="1" applyAlignment="1">
      <alignment horizontal="center" wrapText="1"/>
    </xf>
    <xf numFmtId="0" fontId="0" fillId="0" borderId="37" xfId="0" applyBorder="1" applyAlignment="1">
      <alignment horizontal="center" wrapText="1"/>
    </xf>
    <xf numFmtId="165" fontId="0" fillId="0" borderId="12" xfId="0" applyNumberFormat="1" applyBorder="1"/>
    <xf numFmtId="0" fontId="0" fillId="0" borderId="42" xfId="0" applyBorder="1" applyAlignment="1">
      <alignment horizontal="center" wrapText="1"/>
    </xf>
    <xf numFmtId="0" fontId="79" fillId="0" borderId="0" xfId="0" applyFont="1" applyAlignment="1">
      <alignment horizontal="centerContinuous" vertical="center"/>
    </xf>
    <xf numFmtId="0" fontId="80" fillId="0" borderId="0" xfId="0" applyFont="1" applyAlignment="1">
      <alignment horizontal="centerContinuous"/>
    </xf>
    <xf numFmtId="0" fontId="0" fillId="0" borderId="0" xfId="0" applyAlignment="1">
      <alignment vertical="top" wrapText="1"/>
    </xf>
    <xf numFmtId="0" fontId="55" fillId="0" borderId="34" xfId="0" applyFont="1" applyBorder="1"/>
    <xf numFmtId="14" fontId="74" fillId="0" borderId="0" xfId="0" applyNumberFormat="1" applyFont="1" applyAlignment="1">
      <alignment vertical="top" wrapText="1"/>
    </xf>
    <xf numFmtId="0" fontId="74" fillId="0" borderId="0" xfId="0" applyFont="1" applyAlignment="1">
      <alignment vertical="top" wrapText="1"/>
    </xf>
    <xf numFmtId="41" fontId="81" fillId="0" borderId="6" xfId="15" applyNumberFormat="1" applyBorder="1"/>
    <xf numFmtId="164" fontId="0" fillId="0" borderId="23" xfId="6" applyNumberFormat="1" applyFont="1" applyBorder="1" applyAlignment="1">
      <alignment horizontal="center"/>
    </xf>
    <xf numFmtId="164" fontId="0" fillId="0" borderId="24" xfId="6" applyNumberFormat="1" applyFont="1" applyBorder="1" applyAlignment="1">
      <alignment horizontal="center"/>
    </xf>
    <xf numFmtId="165" fontId="0" fillId="0" borderId="24" xfId="1" applyNumberFormat="1" applyFont="1" applyBorder="1" applyAlignment="1">
      <alignment horizontal="center"/>
    </xf>
    <xf numFmtId="0" fontId="74" fillId="0" borderId="24" xfId="0" applyFont="1" applyBorder="1" applyAlignment="1">
      <alignment vertical="top" wrapText="1"/>
    </xf>
    <xf numFmtId="0" fontId="74" fillId="0" borderId="78" xfId="0" applyFont="1" applyBorder="1" applyAlignment="1">
      <alignment vertical="top" wrapText="1"/>
    </xf>
    <xf numFmtId="41" fontId="28" fillId="0" borderId="11" xfId="1" applyNumberFormat="1" applyFont="1" applyFill="1" applyBorder="1" applyAlignment="1">
      <alignment vertical="center"/>
    </xf>
    <xf numFmtId="0" fontId="0" fillId="0" borderId="14" xfId="0" applyFill="1" applyBorder="1" applyAlignment="1">
      <alignment vertical="center"/>
    </xf>
    <xf numFmtId="0" fontId="0" fillId="0" borderId="0" xfId="0" applyFill="1" applyBorder="1" applyAlignment="1">
      <alignment vertical="center"/>
    </xf>
    <xf numFmtId="0" fontId="22" fillId="0" borderId="6" xfId="0" applyFont="1" applyFill="1" applyBorder="1" applyAlignment="1">
      <alignment horizontal="right" vertical="center"/>
    </xf>
    <xf numFmtId="0" fontId="43" fillId="0" borderId="0" xfId="0" applyFont="1" applyFill="1" applyBorder="1" applyAlignment="1">
      <alignment vertical="center"/>
    </xf>
    <xf numFmtId="0" fontId="0" fillId="0" borderId="6" xfId="0" applyFill="1" applyBorder="1" applyAlignment="1">
      <alignment vertical="center"/>
    </xf>
    <xf numFmtId="41" fontId="2" fillId="0" borderId="1" xfId="0" applyNumberFormat="1" applyFont="1" applyFill="1" applyBorder="1" applyAlignment="1">
      <alignment vertical="center"/>
    </xf>
    <xf numFmtId="41" fontId="2" fillId="0" borderId="12" xfId="0" applyNumberFormat="1" applyFont="1" applyFill="1" applyBorder="1" applyAlignment="1">
      <alignment vertical="center"/>
    </xf>
    <xf numFmtId="41" fontId="2" fillId="0" borderId="22" xfId="0" applyNumberFormat="1" applyFont="1" applyFill="1" applyBorder="1" applyAlignment="1">
      <alignment vertical="center"/>
    </xf>
    <xf numFmtId="41" fontId="2" fillId="0" borderId="7" xfId="0" applyNumberFormat="1" applyFont="1" applyFill="1" applyBorder="1" applyAlignment="1">
      <alignment vertical="center"/>
    </xf>
    <xf numFmtId="41" fontId="2" fillId="0" borderId="1" xfId="1" applyNumberFormat="1" applyFont="1" applyFill="1" applyBorder="1" applyAlignment="1">
      <alignment vertical="center"/>
    </xf>
    <xf numFmtId="41" fontId="2" fillId="0" borderId="11" xfId="0" applyNumberFormat="1" applyFont="1" applyFill="1" applyBorder="1" applyAlignment="1">
      <alignment vertical="center"/>
    </xf>
    <xf numFmtId="0" fontId="0" fillId="0" borderId="0" xfId="0" applyFill="1" applyAlignment="1">
      <alignment vertical="center"/>
    </xf>
    <xf numFmtId="41" fontId="24" fillId="0" borderId="1" xfId="4" applyNumberFormat="1" applyFont="1" applyFill="1" applyBorder="1" applyAlignment="1">
      <alignment horizontal="center" vertical="center"/>
    </xf>
    <xf numFmtId="41" fontId="24" fillId="0" borderId="1" xfId="4" quotePrefix="1" applyNumberFormat="1" applyFont="1" applyFill="1" applyBorder="1" applyAlignment="1">
      <alignment horizontal="center" vertical="center"/>
    </xf>
    <xf numFmtId="49" fontId="24" fillId="0" borderId="1" xfId="4" quotePrefix="1" applyNumberFormat="1" applyFont="1" applyFill="1" applyBorder="1" applyAlignment="1">
      <alignment horizontal="center" vertical="center"/>
    </xf>
    <xf numFmtId="41" fontId="24" fillId="0" borderId="1" xfId="4" applyNumberFormat="1" applyFont="1" applyFill="1" applyBorder="1" applyAlignment="1">
      <alignment vertical="center"/>
    </xf>
    <xf numFmtId="165" fontId="24" fillId="0" borderId="1" xfId="1" applyNumberFormat="1" applyFont="1" applyFill="1" applyBorder="1" applyAlignment="1">
      <alignment vertical="center"/>
    </xf>
    <xf numFmtId="14" fontId="0" fillId="0" borderId="0" xfId="0" applyNumberFormat="1" applyFill="1" applyAlignment="1">
      <alignment vertical="top" wrapText="1"/>
    </xf>
    <xf numFmtId="41" fontId="0" fillId="0" borderId="0" xfId="0" applyNumberFormat="1" applyFont="1"/>
    <xf numFmtId="44" fontId="14" fillId="0" borderId="7" xfId="3" applyFont="1" applyBorder="1"/>
    <xf numFmtId="44" fontId="14" fillId="0" borderId="4" xfId="3" applyFont="1" applyBorder="1"/>
    <xf numFmtId="0" fontId="12" fillId="0" borderId="0" xfId="0" applyFont="1" applyFill="1" applyAlignment="1">
      <alignment horizontal="centerContinuous"/>
    </xf>
    <xf numFmtId="165" fontId="0" fillId="0" borderId="82" xfId="1" applyNumberFormat="1" applyFont="1" applyFill="1" applyBorder="1"/>
    <xf numFmtId="165" fontId="0" fillId="0" borderId="59" xfId="1" applyNumberFormat="1" applyFont="1" applyFill="1" applyBorder="1"/>
    <xf numFmtId="167" fontId="11" fillId="0" borderId="0" xfId="9" applyNumberFormat="1" applyFont="1" applyBorder="1" applyAlignment="1">
      <alignment horizontal="right"/>
    </xf>
    <xf numFmtId="0" fontId="14" fillId="0" borderId="2" xfId="0" applyFont="1" applyBorder="1" applyAlignment="1">
      <alignment horizontal="center"/>
    </xf>
    <xf numFmtId="0" fontId="0" fillId="0" borderId="3" xfId="0" applyBorder="1" applyAlignment="1">
      <alignment horizontal="center"/>
    </xf>
    <xf numFmtId="165" fontId="15" fillId="0" borderId="74" xfId="7" applyNumberFormat="1" applyFont="1" applyFill="1" applyBorder="1"/>
    <xf numFmtId="14" fontId="0" fillId="0" borderId="34" xfId="0" applyNumberFormat="1" applyBorder="1"/>
    <xf numFmtId="14" fontId="2" fillId="0" borderId="0" xfId="0" applyNumberFormat="1" applyFont="1"/>
    <xf numFmtId="165" fontId="0" fillId="0" borderId="52" xfId="0" applyNumberFormat="1" applyFill="1" applyBorder="1" applyAlignment="1">
      <alignment horizontal="center"/>
    </xf>
    <xf numFmtId="0" fontId="2" fillId="0" borderId="0" xfId="0" applyFont="1" applyFill="1" applyAlignment="1">
      <alignment vertical="center"/>
    </xf>
    <xf numFmtId="41" fontId="25" fillId="0" borderId="1" xfId="4" applyNumberFormat="1" applyFont="1" applyFill="1" applyBorder="1" applyAlignment="1">
      <alignment horizontal="center" vertical="center"/>
    </xf>
    <xf numFmtId="0" fontId="0" fillId="0" borderId="0" xfId="0" applyAlignment="1">
      <alignment horizontal="right"/>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83" xfId="0" applyFont="1" applyFill="1" applyBorder="1" applyAlignment="1"/>
    <xf numFmtId="0" fontId="0" fillId="0" borderId="16" xfId="0" applyFont="1" applyFill="1" applyBorder="1"/>
    <xf numFmtId="0" fontId="0" fillId="0" borderId="16" xfId="0" applyFill="1" applyBorder="1"/>
    <xf numFmtId="165" fontId="0" fillId="0" borderId="84" xfId="1" applyNumberFormat="1" applyFont="1" applyFill="1" applyBorder="1"/>
    <xf numFmtId="0" fontId="54" fillId="17" borderId="33" xfId="0" applyFont="1" applyFill="1" applyBorder="1" applyAlignment="1">
      <alignment horizontal="left"/>
    </xf>
    <xf numFmtId="0" fontId="54" fillId="0" borderId="33" xfId="0" applyFont="1" applyBorder="1" applyAlignment="1">
      <alignment horizontal="left"/>
    </xf>
    <xf numFmtId="0" fontId="11" fillId="7" borderId="6" xfId="0" applyFont="1" applyFill="1" applyBorder="1"/>
    <xf numFmtId="14" fontId="1" fillId="0" borderId="0" xfId="11" applyNumberFormat="1"/>
    <xf numFmtId="14" fontId="58" fillId="0" borderId="0" xfId="8" applyNumberFormat="1" applyFont="1"/>
    <xf numFmtId="14" fontId="14" fillId="2" borderId="4" xfId="0" applyNumberFormat="1" applyFont="1" applyFill="1" applyBorder="1" applyAlignment="1">
      <alignment horizontal="centerContinuous"/>
    </xf>
    <xf numFmtId="14" fontId="0" fillId="9" borderId="31" xfId="0" applyNumberFormat="1" applyFill="1" applyBorder="1"/>
    <xf numFmtId="0" fontId="38" fillId="0" borderId="37" xfId="0" applyFont="1" applyBorder="1" applyAlignment="1">
      <alignment horizontal="centerContinuous" wrapText="1"/>
    </xf>
    <xf numFmtId="0" fontId="82" fillId="0" borderId="42" xfId="0" applyFont="1" applyBorder="1" applyAlignment="1">
      <alignment horizontal="centerContinuous" wrapText="1"/>
    </xf>
    <xf numFmtId="0" fontId="0" fillId="0" borderId="0" xfId="0" applyAlignment="1">
      <alignment horizontal="right"/>
    </xf>
    <xf numFmtId="0" fontId="6" fillId="0" borderId="0" xfId="0" applyFont="1" applyFill="1" applyAlignment="1">
      <alignment horizontal="centerContinuous" vertical="center"/>
    </xf>
    <xf numFmtId="0" fontId="6" fillId="0" borderId="0" xfId="0" applyFont="1" applyFill="1" applyAlignment="1">
      <alignment horizontal="centerContinuous"/>
    </xf>
    <xf numFmtId="0" fontId="2" fillId="0" borderId="0" xfId="0" applyFont="1" applyFill="1" applyAlignment="1">
      <alignment horizontal="left"/>
    </xf>
    <xf numFmtId="1" fontId="2" fillId="0" borderId="1" xfId="0" applyNumberFormat="1" applyFont="1" applyFill="1" applyBorder="1" applyAlignment="1">
      <alignment horizontal="left"/>
    </xf>
    <xf numFmtId="0" fontId="2" fillId="0" borderId="0" xfId="0" applyFont="1" applyFill="1" applyBorder="1" applyAlignment="1">
      <alignment horizontal="left"/>
    </xf>
    <xf numFmtId="0" fontId="2" fillId="0" borderId="0" xfId="0" applyFont="1" applyFill="1" applyAlignment="1">
      <alignment horizontal="centerContinuous"/>
    </xf>
    <xf numFmtId="167" fontId="2" fillId="0" borderId="2" xfId="0" applyNumberFormat="1" applyFont="1" applyFill="1" applyBorder="1" applyAlignment="1">
      <alignment horizontal="left"/>
    </xf>
    <xf numFmtId="167" fontId="2" fillId="0" borderId="4" xfId="0" applyNumberFormat="1"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4"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2" fillId="0" borderId="13" xfId="0" applyFont="1" applyFill="1" applyBorder="1" applyAlignment="1">
      <alignment horizontal="lef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41" fontId="0" fillId="0" borderId="22" xfId="0" applyNumberFormat="1" applyFill="1" applyBorder="1" applyAlignment="1">
      <alignment vertical="center"/>
    </xf>
    <xf numFmtId="0" fontId="2" fillId="0" borderId="13" xfId="0" applyFont="1" applyFill="1" applyBorder="1" applyAlignment="1">
      <alignment vertical="center"/>
    </xf>
    <xf numFmtId="0" fontId="2" fillId="0" borderId="5" xfId="0" applyFont="1" applyFill="1" applyBorder="1" applyAlignment="1">
      <alignment vertical="center"/>
    </xf>
    <xf numFmtId="0" fontId="22" fillId="0" borderId="8" xfId="0" applyFont="1" applyFill="1" applyBorder="1" applyAlignment="1">
      <alignment horizontal="righ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41" fontId="2" fillId="0" borderId="0" xfId="0" applyNumberFormat="1" applyFont="1" applyFill="1" applyBorder="1" applyAlignment="1">
      <alignment vertical="center"/>
    </xf>
    <xf numFmtId="0" fontId="2" fillId="19" borderId="14" xfId="0" applyFont="1" applyFill="1" applyBorder="1" applyAlignment="1">
      <alignment vertical="center"/>
    </xf>
    <xf numFmtId="0" fontId="2" fillId="19" borderId="0" xfId="0" applyFont="1" applyFill="1" applyBorder="1" applyAlignment="1">
      <alignment vertical="center"/>
    </xf>
    <xf numFmtId="0" fontId="2" fillId="19" borderId="4" xfId="0" applyFont="1" applyFill="1" applyBorder="1" applyAlignment="1">
      <alignment vertical="center"/>
    </xf>
    <xf numFmtId="41" fontId="2" fillId="19" borderId="12" xfId="0" applyNumberFormat="1" applyFont="1" applyFill="1" applyBorder="1" applyAlignment="1">
      <alignment vertical="center"/>
    </xf>
    <xf numFmtId="41" fontId="2" fillId="19" borderId="15" xfId="0" applyNumberFormat="1" applyFont="1" applyFill="1" applyBorder="1" applyAlignment="1">
      <alignment vertical="center"/>
    </xf>
    <xf numFmtId="41" fontId="2" fillId="19" borderId="7" xfId="0" applyNumberFormat="1" applyFont="1" applyFill="1" applyBorder="1" applyAlignment="1">
      <alignment vertical="center"/>
    </xf>
    <xf numFmtId="0" fontId="2" fillId="19" borderId="15" xfId="0" applyFont="1" applyFill="1" applyBorder="1" applyAlignment="1">
      <alignment vertical="center"/>
    </xf>
    <xf numFmtId="0" fontId="2" fillId="19" borderId="16" xfId="0" applyFont="1" applyFill="1" applyBorder="1" applyAlignment="1">
      <alignment vertical="center"/>
    </xf>
    <xf numFmtId="0" fontId="22" fillId="19" borderId="7" xfId="0" applyFont="1" applyFill="1" applyBorder="1" applyAlignment="1">
      <alignment horizontal="right" vertical="center"/>
    </xf>
    <xf numFmtId="0" fontId="2" fillId="19" borderId="8" xfId="0" applyFont="1" applyFill="1" applyBorder="1" applyAlignment="1">
      <alignment vertical="center"/>
    </xf>
    <xf numFmtId="0" fontId="6" fillId="8" borderId="2" xfId="0" applyFont="1" applyFill="1" applyBorder="1" applyAlignment="1">
      <alignment horizontal="centerContinuous"/>
    </xf>
    <xf numFmtId="0" fontId="6" fillId="8" borderId="3" xfId="0" applyFont="1" applyFill="1" applyBorder="1" applyAlignment="1">
      <alignment horizontal="centerContinuous"/>
    </xf>
    <xf numFmtId="0" fontId="6" fillId="8" borderId="4" xfId="0" applyFont="1" applyFill="1" applyBorder="1" applyAlignment="1">
      <alignment horizontal="centerContinuous"/>
    </xf>
    <xf numFmtId="0" fontId="2" fillId="8" borderId="2" xfId="0" applyFont="1" applyFill="1" applyBorder="1" applyAlignment="1">
      <alignment vertical="center"/>
    </xf>
    <xf numFmtId="0" fontId="2" fillId="8" borderId="3" xfId="0" applyFont="1" applyFill="1" applyBorder="1" applyAlignment="1">
      <alignment vertical="center"/>
    </xf>
    <xf numFmtId="0" fontId="2" fillId="8" borderId="4" xfId="0" applyFont="1" applyFill="1" applyBorder="1" applyAlignment="1">
      <alignment vertical="center"/>
    </xf>
    <xf numFmtId="172" fontId="2" fillId="8" borderId="12" xfId="0" applyNumberFormat="1" applyFont="1" applyFill="1" applyBorder="1" applyAlignment="1">
      <alignment horizontal="center" vertical="center"/>
    </xf>
    <xf numFmtId="172" fontId="2" fillId="8" borderId="1" xfId="0" applyNumberFormat="1" applyFont="1" applyFill="1" applyBorder="1" applyAlignment="1">
      <alignment horizontal="center" vertical="center"/>
    </xf>
    <xf numFmtId="172" fontId="2" fillId="8" borderId="0" xfId="0" applyNumberFormat="1" applyFont="1" applyFill="1" applyBorder="1" applyAlignment="1">
      <alignment horizontal="centerContinuous" vertical="center"/>
    </xf>
    <xf numFmtId="172" fontId="2" fillId="8" borderId="37" xfId="0" applyNumberFormat="1" applyFont="1" applyFill="1" applyBorder="1" applyAlignment="1">
      <alignment horizontal="centerContinuous" vertical="center"/>
    </xf>
    <xf numFmtId="172" fontId="2" fillId="8" borderId="42" xfId="0" applyNumberFormat="1" applyFont="1" applyFill="1" applyBorder="1" applyAlignment="1">
      <alignment horizontal="centerContinuous" vertical="center"/>
    </xf>
    <xf numFmtId="172" fontId="2" fillId="8" borderId="7" xfId="0" applyNumberFormat="1" applyFont="1" applyFill="1" applyBorder="1" applyAlignment="1">
      <alignment horizontal="center" vertical="center"/>
    </xf>
    <xf numFmtId="172" fontId="2" fillId="8" borderId="12" xfId="0" applyNumberFormat="1" applyFont="1" applyFill="1" applyBorder="1" applyAlignment="1">
      <alignment vertical="center"/>
    </xf>
    <xf numFmtId="172" fontId="2" fillId="8" borderId="3" xfId="0" applyNumberFormat="1" applyFont="1" applyFill="1" applyBorder="1" applyAlignment="1">
      <alignment horizontal="centerContinuous" vertical="center"/>
    </xf>
    <xf numFmtId="172" fontId="2" fillId="8" borderId="2" xfId="0" applyNumberFormat="1" applyFont="1" applyFill="1" applyBorder="1" applyAlignment="1">
      <alignment horizontal="centerContinuous" vertical="center"/>
    </xf>
    <xf numFmtId="172" fontId="2" fillId="8" borderId="4" xfId="0" applyNumberFormat="1" applyFont="1" applyFill="1" applyBorder="1" applyAlignment="1">
      <alignment horizontal="centerContinuous" vertical="center"/>
    </xf>
    <xf numFmtId="172" fontId="2" fillId="8" borderId="4" xfId="0" applyNumberFormat="1" applyFont="1" applyFill="1" applyBorder="1" applyAlignment="1">
      <alignment horizontal="center" vertical="center"/>
    </xf>
    <xf numFmtId="172" fontId="2" fillId="8" borderId="1" xfId="0" applyNumberFormat="1" applyFont="1" applyFill="1" applyBorder="1" applyAlignment="1">
      <alignment vertical="center"/>
    </xf>
    <xf numFmtId="0" fontId="41" fillId="0" borderId="2" xfId="5" applyFont="1" applyBorder="1" applyAlignment="1">
      <alignment wrapText="1"/>
    </xf>
    <xf numFmtId="0" fontId="41" fillId="0" borderId="3" xfId="5" applyFont="1" applyBorder="1" applyAlignment="1">
      <alignment wrapText="1"/>
    </xf>
    <xf numFmtId="0" fontId="41" fillId="0" borderId="4" xfId="5" applyFont="1" applyBorder="1" applyAlignment="1"/>
    <xf numFmtId="0" fontId="41" fillId="0" borderId="2" xfId="5" applyFont="1" applyBorder="1" applyAlignment="1"/>
    <xf numFmtId="0" fontId="41" fillId="0" borderId="3" xfId="5" applyFont="1" applyBorder="1" applyAlignment="1"/>
    <xf numFmtId="0" fontId="14" fillId="0" borderId="2" xfId="5" applyFont="1" applyBorder="1" applyAlignment="1">
      <alignment horizontal="left"/>
    </xf>
    <xf numFmtId="0" fontId="34" fillId="0" borderId="4" xfId="5" applyBorder="1" applyAlignment="1"/>
    <xf numFmtId="0" fontId="12" fillId="0" borderId="0" xfId="0" applyFont="1" applyAlignment="1">
      <alignment horizontal="center"/>
    </xf>
    <xf numFmtId="0" fontId="14" fillId="0" borderId="0" xfId="0" applyFont="1" applyAlignment="1">
      <alignment horizontal="center"/>
    </xf>
    <xf numFmtId="0" fontId="14" fillId="0" borderId="52" xfId="0" applyFont="1" applyBorder="1" applyAlignment="1">
      <alignment horizontal="left"/>
    </xf>
    <xf numFmtId="0" fontId="0" fillId="0" borderId="52" xfId="0" applyBorder="1" applyAlignment="1">
      <alignment horizontal="left"/>
    </xf>
    <xf numFmtId="0" fontId="14" fillId="0" borderId="70" xfId="0" applyFont="1" applyBorder="1" applyAlignment="1"/>
    <xf numFmtId="0" fontId="0" fillId="0" borderId="76" xfId="0" applyBorder="1" applyAlignment="1"/>
    <xf numFmtId="0" fontId="14" fillId="17" borderId="53" xfId="0" applyNumberFormat="1" applyFont="1" applyFill="1" applyBorder="1" applyAlignment="1" applyProtection="1">
      <alignment horizontal="left"/>
      <protection locked="0"/>
    </xf>
    <xf numFmtId="0" fontId="0" fillId="0" borderId="51" xfId="0" applyBorder="1" applyAlignment="1">
      <alignment horizontal="left"/>
    </xf>
    <xf numFmtId="0" fontId="14" fillId="0" borderId="2" xfId="0" applyNumberFormat="1" applyFont="1" applyBorder="1" applyAlignment="1">
      <alignment horizontal="left"/>
    </xf>
    <xf numFmtId="0" fontId="14" fillId="0" borderId="4" xfId="0" applyNumberFormat="1" applyFont="1" applyBorder="1" applyAlignment="1">
      <alignment horizontal="left"/>
    </xf>
    <xf numFmtId="0" fontId="14" fillId="0" borderId="1" xfId="0" applyFont="1" applyBorder="1" applyAlignment="1">
      <alignment horizontal="left"/>
    </xf>
    <xf numFmtId="0" fontId="7" fillId="0" borderId="1" xfId="0" applyFont="1" applyBorder="1" applyAlignment="1"/>
    <xf numFmtId="0" fontId="14" fillId="0" borderId="2" xfId="0" applyNumberFormat="1" applyFont="1" applyBorder="1" applyAlignment="1" applyProtection="1">
      <alignment horizontal="left"/>
      <protection locked="0"/>
    </xf>
    <xf numFmtId="0" fontId="14" fillId="0" borderId="4" xfId="0" applyNumberFormat="1" applyFont="1" applyBorder="1" applyAlignment="1" applyProtection="1">
      <alignment horizontal="left"/>
      <protection locked="0"/>
    </xf>
    <xf numFmtId="0" fontId="14" fillId="0" borderId="53" xfId="0" applyFont="1" applyBorder="1" applyAlignment="1" applyProtection="1">
      <alignment horizontal="left"/>
      <protection locked="0"/>
    </xf>
    <xf numFmtId="0" fontId="15" fillId="0" borderId="0" xfId="0" applyFont="1" applyAlignment="1"/>
    <xf numFmtId="0" fontId="14" fillId="0" borderId="15" xfId="0" applyNumberFormat="1" applyFont="1" applyBorder="1" applyAlignment="1" applyProtection="1">
      <alignment horizontal="left"/>
      <protection locked="0"/>
    </xf>
    <xf numFmtId="0" fontId="14" fillId="0" borderId="2" xfId="0" applyFont="1" applyBorder="1" applyAlignment="1" applyProtection="1">
      <alignment horizontal="left"/>
      <protection locked="0"/>
    </xf>
    <xf numFmtId="0" fontId="14" fillId="0" borderId="4" xfId="0" applyFont="1" applyBorder="1" applyAlignment="1" applyProtection="1">
      <alignment horizontal="left"/>
      <protection locked="0"/>
    </xf>
    <xf numFmtId="0" fontId="0" fillId="0" borderId="1" xfId="0" applyBorder="1" applyAlignment="1">
      <alignment horizontal="left"/>
    </xf>
    <xf numFmtId="0" fontId="14" fillId="0" borderId="1" xfId="0" applyFont="1" applyBorder="1" applyAlignment="1"/>
    <xf numFmtId="0" fontId="0" fillId="0" borderId="1" xfId="0" applyBorder="1" applyAlignment="1"/>
    <xf numFmtId="0" fontId="69" fillId="0" borderId="0" xfId="0" applyFont="1" applyAlignment="1">
      <alignment horizontal="justify" vertical="top"/>
    </xf>
    <xf numFmtId="0" fontId="69" fillId="0" borderId="0" xfId="0" applyFont="1" applyAlignment="1">
      <alignment vertical="top"/>
    </xf>
    <xf numFmtId="0" fontId="68" fillId="0" borderId="0" xfId="0" applyFont="1" applyAlignment="1">
      <alignment vertical="top" wrapText="1"/>
    </xf>
    <xf numFmtId="0" fontId="0" fillId="0" borderId="0" xfId="0" applyAlignment="1">
      <alignment vertical="top" wrapText="1"/>
    </xf>
    <xf numFmtId="0" fontId="14" fillId="0" borderId="2" xfId="0" applyFont="1" applyBorder="1" applyAlignment="1">
      <alignment horizontal="center"/>
    </xf>
    <xf numFmtId="0" fontId="14" fillId="0" borderId="4" xfId="0" applyFont="1" applyBorder="1" applyAlignment="1">
      <alignment horizontal="center"/>
    </xf>
    <xf numFmtId="0" fontId="74" fillId="0" borderId="3" xfId="0" applyFont="1" applyBorder="1" applyAlignment="1">
      <alignment vertical="top" wrapText="1"/>
    </xf>
    <xf numFmtId="0" fontId="55" fillId="0" borderId="3" xfId="0" applyFont="1" applyBorder="1" applyAlignment="1">
      <alignment vertical="top" wrapText="1"/>
    </xf>
    <xf numFmtId="0" fontId="64" fillId="0" borderId="3" xfId="0" applyFont="1" applyBorder="1" applyAlignment="1">
      <alignment vertical="top" wrapText="1"/>
    </xf>
    <xf numFmtId="0" fontId="0" fillId="0" borderId="24" xfId="0" applyBorder="1" applyAlignment="1">
      <alignment vertical="top" wrapText="1"/>
    </xf>
    <xf numFmtId="0" fontId="0" fillId="0" borderId="78" xfId="0" applyBorder="1" applyAlignment="1">
      <alignment vertical="top" wrapText="1"/>
    </xf>
    <xf numFmtId="0" fontId="0" fillId="0" borderId="3" xfId="0" applyBorder="1" applyAlignment="1">
      <alignment vertical="top" wrapText="1"/>
    </xf>
    <xf numFmtId="0" fontId="2" fillId="0" borderId="3" xfId="0" applyFont="1" applyBorder="1" applyAlignment="1">
      <alignment vertical="center" wrapText="1"/>
    </xf>
    <xf numFmtId="0" fontId="2" fillId="0" borderId="16" xfId="0" applyFont="1" applyBorder="1" applyAlignment="1">
      <alignment vertical="center" wrapText="1"/>
    </xf>
    <xf numFmtId="0" fontId="0" fillId="0" borderId="16" xfId="0" applyBorder="1" applyAlignment="1">
      <alignment vertical="center" wrapText="1"/>
    </xf>
    <xf numFmtId="0" fontId="0" fillId="0" borderId="23" xfId="0" applyBorder="1" applyAlignment="1">
      <alignment vertical="top" wrapText="1"/>
    </xf>
    <xf numFmtId="0" fontId="0" fillId="0" borderId="3" xfId="0" applyBorder="1" applyAlignment="1">
      <alignment vertical="center" wrapText="1"/>
    </xf>
    <xf numFmtId="0" fontId="27" fillId="0" borderId="2" xfId="0" applyFont="1" applyBorder="1" applyAlignment="1"/>
    <xf numFmtId="0" fontId="27" fillId="0" borderId="3" xfId="0" applyFont="1" applyBorder="1" applyAlignment="1"/>
    <xf numFmtId="0" fontId="27" fillId="0" borderId="4" xfId="0" applyFont="1" applyBorder="1" applyAlignment="1"/>
    <xf numFmtId="0" fontId="7" fillId="0" borderId="0" xfId="0" applyFont="1" applyBorder="1" applyAlignment="1">
      <alignment vertical="top" wrapText="1"/>
    </xf>
    <xf numFmtId="0" fontId="14" fillId="17" borderId="2" xfId="0" applyFont="1" applyFill="1" applyBorder="1" applyAlignment="1">
      <alignment horizontal="left"/>
    </xf>
    <xf numFmtId="0" fontId="0" fillId="17" borderId="3" xfId="0" applyFill="1" applyBorder="1" applyAlignment="1"/>
    <xf numFmtId="41" fontId="4" fillId="0" borderId="43" xfId="0" applyNumberFormat="1" applyFont="1" applyFill="1" applyBorder="1" applyAlignment="1">
      <alignment horizontal="center"/>
    </xf>
    <xf numFmtId="41" fontId="4" fillId="0" borderId="44" xfId="0" applyNumberFormat="1" applyFont="1" applyFill="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4" fillId="0" borderId="4" xfId="0" applyFont="1" applyBorder="1" applyAlignment="1">
      <alignment horizontal="left"/>
    </xf>
    <xf numFmtId="167" fontId="4" fillId="0" borderId="2" xfId="0" applyNumberFormat="1" applyFont="1" applyBorder="1" applyAlignment="1">
      <alignment horizontal="left"/>
    </xf>
    <xf numFmtId="167" fontId="4" fillId="0" borderId="4" xfId="0" applyNumberFormat="1" applyFont="1" applyBorder="1" applyAlignment="1">
      <alignment horizontal="left"/>
    </xf>
    <xf numFmtId="3" fontId="14" fillId="0" borderId="0" xfId="8" applyNumberFormat="1" applyFont="1" applyAlignment="1">
      <alignment horizontal="center"/>
    </xf>
    <xf numFmtId="0" fontId="11" fillId="0" borderId="0" xfId="8" applyFont="1" applyAlignment="1"/>
    <xf numFmtId="41" fontId="2" fillId="19" borderId="2" xfId="0" applyNumberFormat="1" applyFont="1" applyFill="1" applyBorder="1" applyAlignment="1">
      <alignment horizontal="center" vertical="center"/>
    </xf>
    <xf numFmtId="41" fontId="2" fillId="19" borderId="4" xfId="0" applyNumberFormat="1" applyFont="1" applyFill="1" applyBorder="1" applyAlignment="1">
      <alignment horizontal="center" vertical="center"/>
    </xf>
    <xf numFmtId="41" fontId="4" fillId="5" borderId="43" xfId="0" applyNumberFormat="1" applyFont="1" applyFill="1" applyBorder="1" applyAlignment="1">
      <alignment horizontal="center"/>
    </xf>
    <xf numFmtId="41" fontId="4" fillId="5" borderId="44" xfId="0" applyNumberFormat="1" applyFont="1" applyFill="1" applyBorder="1" applyAlignment="1">
      <alignment horizontal="center"/>
    </xf>
    <xf numFmtId="0" fontId="4" fillId="0" borderId="14" xfId="4" applyFont="1" applyBorder="1" applyAlignment="1">
      <alignment horizontal="right"/>
    </xf>
    <xf numFmtId="0" fontId="0" fillId="0" borderId="0" xfId="0" applyAlignment="1">
      <alignment horizontal="right"/>
    </xf>
    <xf numFmtId="0" fontId="4" fillId="0" borderId="2" xfId="4" applyFont="1" applyBorder="1" applyAlignment="1">
      <alignment horizontal="center"/>
    </xf>
    <xf numFmtId="0" fontId="4" fillId="0" borderId="3" xfId="4" applyFont="1" applyBorder="1" applyAlignment="1">
      <alignment horizontal="center"/>
    </xf>
    <xf numFmtId="0" fontId="4" fillId="0" borderId="4" xfId="4" applyFont="1" applyBorder="1" applyAlignment="1">
      <alignment horizontal="center"/>
    </xf>
    <xf numFmtId="41" fontId="6" fillId="0" borderId="0" xfId="0" applyNumberFormat="1" applyFont="1" applyFill="1" applyBorder="1" applyAlignment="1">
      <alignment horizontal="center"/>
    </xf>
    <xf numFmtId="0" fontId="6" fillId="0" borderId="2" xfId="0" applyFont="1" applyBorder="1" applyAlignment="1">
      <alignment horizontal="left"/>
    </xf>
    <xf numFmtId="0" fontId="6" fillId="0" borderId="3"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6" fillId="0" borderId="0" xfId="0" applyFont="1" applyBorder="1" applyAlignment="1">
      <alignment horizontal="left"/>
    </xf>
    <xf numFmtId="167" fontId="6" fillId="0" borderId="0" xfId="0" applyNumberFormat="1" applyFont="1" applyBorder="1" applyAlignment="1">
      <alignment horizontal="left"/>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2" xfId="11" applyFont="1" applyBorder="1" applyAlignment="1">
      <alignment horizontal="right"/>
    </xf>
    <xf numFmtId="0" fontId="0" fillId="0" borderId="3" xfId="0" applyBorder="1" applyAlignment="1">
      <alignment horizontal="right"/>
    </xf>
  </cellXfs>
  <cellStyles count="16">
    <cellStyle name="Comma" xfId="1" builtinId="3"/>
    <cellStyle name="Comma 2" xfId="7" xr:uid="{00000000-0005-0000-0000-000001000000}"/>
    <cellStyle name="Comma 3" xfId="9" xr:uid="{00000000-0005-0000-0000-000002000000}"/>
    <cellStyle name="Comma_DB-1-2" xfId="2" xr:uid="{00000000-0005-0000-0000-000003000000}"/>
    <cellStyle name="Currency" xfId="3" builtinId="4"/>
    <cellStyle name="Currency 2" xfId="10" xr:uid="{00000000-0005-0000-0000-000005000000}"/>
    <cellStyle name="Hyperlink" xfId="15" builtinId="8"/>
    <cellStyle name="Normal" xfId="0" builtinId="0"/>
    <cellStyle name="Normal 2" xfId="8" xr:uid="{00000000-0005-0000-0000-000008000000}"/>
    <cellStyle name="Normal 2 2" xfId="12" xr:uid="{00000000-0005-0000-0000-000009000000}"/>
    <cellStyle name="Normal 2 3" xfId="13" xr:uid="{00000000-0005-0000-0000-00000A000000}"/>
    <cellStyle name="Normal 3" xfId="11" xr:uid="{00000000-0005-0000-0000-00000B000000}"/>
    <cellStyle name="Normal 3 2" xfId="14" xr:uid="{00000000-0005-0000-0000-00000C000000}"/>
    <cellStyle name="Normal_FY06 SRA3 Forms - New Schedule G" xfId="4" xr:uid="{00000000-0005-0000-0000-00000D000000}"/>
    <cellStyle name="Normal_SRA3 - Stimulas Budget Forms - For Consideration" xfId="5" xr:uid="{00000000-0005-0000-0000-00000E000000}"/>
    <cellStyle name="Percent" xfId="6" builtinId="5"/>
  </cellStyles>
  <dxfs count="0"/>
  <tableStyles count="0" defaultTableStyle="TableStyleMedium2" defaultPivotStyle="PivotStyleLight16"/>
  <colors>
    <mruColors>
      <color rgb="FF45FA3C"/>
      <color rgb="FFFFCC99"/>
      <color rgb="FF00FA71"/>
      <color rgb="FF0000FF"/>
      <color rgb="FF000099"/>
      <color rgb="FFA7E8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9556" name="Line 1">
          <a:extLst>
            <a:ext uri="{FF2B5EF4-FFF2-40B4-BE49-F238E27FC236}">
              <a16:creationId xmlns:a16="http://schemas.microsoft.com/office/drawing/2014/main" id="{00000000-0008-0000-1700-0000644C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295275</xdr:colOff>
      <xdr:row>10</xdr:row>
      <xdr:rowOff>600075</xdr:rowOff>
    </xdr:from>
    <xdr:to>
      <xdr:col>11</xdr:col>
      <xdr:colOff>123825</xdr:colOff>
      <xdr:row>30</xdr:row>
      <xdr:rowOff>161925</xdr:rowOff>
    </xdr:to>
    <xdr:sp macro="" textlink="">
      <xdr:nvSpPr>
        <xdr:cNvPr id="19557" name="Line 97">
          <a:extLst>
            <a:ext uri="{FF2B5EF4-FFF2-40B4-BE49-F238E27FC236}">
              <a16:creationId xmlns:a16="http://schemas.microsoft.com/office/drawing/2014/main" id="{00000000-0008-0000-1700-0000654C0000}"/>
            </a:ext>
          </a:extLst>
        </xdr:cNvPr>
        <xdr:cNvSpPr>
          <a:spLocks noChangeShapeType="1"/>
        </xdr:cNvSpPr>
      </xdr:nvSpPr>
      <xdr:spPr bwMode="auto">
        <a:xfrm flipV="1">
          <a:off x="2105025" y="2324100"/>
          <a:ext cx="8058150" cy="4810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11</xdr:row>
      <xdr:rowOff>190500</xdr:rowOff>
    </xdr:from>
    <xdr:to>
      <xdr:col>11</xdr:col>
      <xdr:colOff>276225</xdr:colOff>
      <xdr:row>30</xdr:row>
      <xdr:rowOff>219075</xdr:rowOff>
    </xdr:to>
    <xdr:sp macro="" textlink="">
      <xdr:nvSpPr>
        <xdr:cNvPr id="19558" name="Line 98">
          <a:extLst>
            <a:ext uri="{FF2B5EF4-FFF2-40B4-BE49-F238E27FC236}">
              <a16:creationId xmlns:a16="http://schemas.microsoft.com/office/drawing/2014/main" id="{00000000-0008-0000-1700-0000664C0000}"/>
            </a:ext>
          </a:extLst>
        </xdr:cNvPr>
        <xdr:cNvSpPr>
          <a:spLocks noChangeShapeType="1"/>
        </xdr:cNvSpPr>
      </xdr:nvSpPr>
      <xdr:spPr bwMode="auto">
        <a:xfrm>
          <a:off x="1447800" y="2562225"/>
          <a:ext cx="8867775" cy="4629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12</xdr:row>
      <xdr:rowOff>104775</xdr:rowOff>
    </xdr:from>
    <xdr:to>
      <xdr:col>9</xdr:col>
      <xdr:colOff>38100</xdr:colOff>
      <xdr:row>16</xdr:row>
      <xdr:rowOff>9525</xdr:rowOff>
    </xdr:to>
    <xdr:sp macro="" textlink="">
      <xdr:nvSpPr>
        <xdr:cNvPr id="19555" name="Text Box 99">
          <a:extLst>
            <a:ext uri="{FF2B5EF4-FFF2-40B4-BE49-F238E27FC236}">
              <a16:creationId xmlns:a16="http://schemas.microsoft.com/office/drawing/2014/main" id="{00000000-0008-0000-1700-0000634C0000}"/>
            </a:ext>
          </a:extLst>
        </xdr:cNvPr>
        <xdr:cNvSpPr txBox="1">
          <a:spLocks noChangeArrowheads="1"/>
        </xdr:cNvSpPr>
      </xdr:nvSpPr>
      <xdr:spPr bwMode="auto">
        <a:xfrm>
          <a:off x="4181475" y="2771775"/>
          <a:ext cx="3905250"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endParaRPr lang="en-US" sz="1600" b="0" i="0" u="none" strike="noStrike" baseline="0">
            <a:solidFill>
              <a:srgbClr val="FF0000"/>
            </a:solidFill>
            <a:latin typeface="Palatino"/>
          </a:endParaRPr>
        </a:p>
        <a:p>
          <a:pPr algn="ctr" rtl="0">
            <a:defRPr sz="1000"/>
          </a:pPr>
          <a:r>
            <a:rPr lang="en-US" sz="1600" b="0" i="0" u="none" strike="noStrike" baseline="0">
              <a:solidFill>
                <a:srgbClr val="FF0000"/>
              </a:solidFill>
              <a:latin typeface="Palatino"/>
            </a:rPr>
            <a:t>Do Not Use in FY2011</a:t>
          </a:r>
          <a:endParaRPr 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21525" name="Line 1">
          <a:extLst>
            <a:ext uri="{FF2B5EF4-FFF2-40B4-BE49-F238E27FC236}">
              <a16:creationId xmlns:a16="http://schemas.microsoft.com/office/drawing/2014/main" id="{00000000-0008-0000-1800-00001554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723900</xdr:colOff>
      <xdr:row>12</xdr:row>
      <xdr:rowOff>95250</xdr:rowOff>
    </xdr:from>
    <xdr:to>
      <xdr:col>1</xdr:col>
      <xdr:colOff>66675</xdr:colOff>
      <xdr:row>12</xdr:row>
      <xdr:rowOff>95250</xdr:rowOff>
    </xdr:to>
    <xdr:sp macro="" textlink="">
      <xdr:nvSpPr>
        <xdr:cNvPr id="13314" name="Line 1">
          <a:extLst>
            <a:ext uri="{FF2B5EF4-FFF2-40B4-BE49-F238E27FC236}">
              <a16:creationId xmlns:a16="http://schemas.microsoft.com/office/drawing/2014/main" id="{00000000-0008-0000-1900-000002340000}"/>
            </a:ext>
          </a:extLst>
        </xdr:cNvPr>
        <xdr:cNvSpPr>
          <a:spLocks noChangeShapeType="1"/>
        </xdr:cNvSpPr>
      </xdr:nvSpPr>
      <xdr:spPr bwMode="auto">
        <a:xfrm>
          <a:off x="723900" y="22098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19050</xdr:rowOff>
    </xdr:from>
    <xdr:to>
      <xdr:col>11</xdr:col>
      <xdr:colOff>1038225</xdr:colOff>
      <xdr:row>24</xdr:row>
      <xdr:rowOff>161925</xdr:rowOff>
    </xdr:to>
    <xdr:cxnSp macro="">
      <xdr:nvCxnSpPr>
        <xdr:cNvPr id="3" name="Straight Connector 2">
          <a:extLst>
            <a:ext uri="{FF2B5EF4-FFF2-40B4-BE49-F238E27FC236}">
              <a16:creationId xmlns:a16="http://schemas.microsoft.com/office/drawing/2014/main" id="{00000000-0008-0000-1900-000003000000}"/>
            </a:ext>
          </a:extLst>
        </xdr:cNvPr>
        <xdr:cNvCxnSpPr/>
      </xdr:nvCxnSpPr>
      <xdr:spPr bwMode="auto">
        <a:xfrm>
          <a:off x="19050" y="19050"/>
          <a:ext cx="10039350" cy="4962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0</xdr:row>
      <xdr:rowOff>28575</xdr:rowOff>
    </xdr:from>
    <xdr:to>
      <xdr:col>12</xdr:col>
      <xdr:colOff>0</xdr:colOff>
      <xdr:row>25</xdr:row>
      <xdr:rowOff>9525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bwMode="auto">
        <a:xfrm flipH="1">
          <a:off x="0" y="28575"/>
          <a:ext cx="10067925" cy="4991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704850</xdr:colOff>
      <xdr:row>4</xdr:row>
      <xdr:rowOff>76200</xdr:rowOff>
    </xdr:from>
    <xdr:to>
      <xdr:col>8</xdr:col>
      <xdr:colOff>171450</xdr:colOff>
      <xdr:row>7</xdr:row>
      <xdr:rowOff>76200</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3724275" y="781050"/>
          <a:ext cx="28956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Do Not Use - See Revised Worksheet Named </a:t>
          </a:r>
        </a:p>
        <a:p>
          <a:r>
            <a:rPr lang="en-US" sz="1100">
              <a:solidFill>
                <a:srgbClr val="FF0000"/>
              </a:solidFill>
            </a:rPr>
            <a:t>"Schedule F and 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B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66675</xdr:rowOff>
    </xdr:from>
    <xdr:to>
      <xdr:col>7</xdr:col>
      <xdr:colOff>495300</xdr:colOff>
      <xdr:row>26</xdr:row>
      <xdr:rowOff>133350</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bwMode="auto">
        <a:xfrm>
          <a:off x="190500" y="66675"/>
          <a:ext cx="8020050" cy="52482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19050</xdr:colOff>
      <xdr:row>0</xdr:row>
      <xdr:rowOff>38100</xdr:rowOff>
    </xdr:from>
    <xdr:to>
      <xdr:col>7</xdr:col>
      <xdr:colOff>476250</xdr:colOff>
      <xdr:row>26</xdr:row>
      <xdr:rowOff>161925</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bwMode="auto">
        <a:xfrm flipH="1">
          <a:off x="19050" y="38100"/>
          <a:ext cx="8172450" cy="5305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2867025</xdr:colOff>
      <xdr:row>4</xdr:row>
      <xdr:rowOff>66675</xdr:rowOff>
    </xdr:from>
    <xdr:to>
      <xdr:col>4</xdr:col>
      <xdr:colOff>219075</xdr:colOff>
      <xdr:row>8</xdr:row>
      <xdr:rowOff>19050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3019425" y="904875"/>
          <a:ext cx="28003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Moved this worksheet to bottom of Schedule 1 - May 7, 2012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1190625</xdr:colOff>
      <xdr:row>9</xdr:row>
      <xdr:rowOff>152400</xdr:rowOff>
    </xdr:from>
    <xdr:to>
      <xdr:col>2</xdr:col>
      <xdr:colOff>466725</xdr:colOff>
      <xdr:row>42</xdr:row>
      <xdr:rowOff>276225</xdr:rowOff>
    </xdr:to>
    <xdr:sp macro="" textlink="">
      <xdr:nvSpPr>
        <xdr:cNvPr id="10244" name="Line 2">
          <a:extLst>
            <a:ext uri="{FF2B5EF4-FFF2-40B4-BE49-F238E27FC236}">
              <a16:creationId xmlns:a16="http://schemas.microsoft.com/office/drawing/2014/main" id="{00000000-0008-0000-0F00-000004280000}"/>
            </a:ext>
          </a:extLst>
        </xdr:cNvPr>
        <xdr:cNvSpPr>
          <a:spLocks noChangeShapeType="1"/>
        </xdr:cNvSpPr>
      </xdr:nvSpPr>
      <xdr:spPr bwMode="auto">
        <a:xfrm>
          <a:off x="1190625" y="1762125"/>
          <a:ext cx="5772150" cy="7477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752475</xdr:colOff>
      <xdr:row>9</xdr:row>
      <xdr:rowOff>114300</xdr:rowOff>
    </xdr:from>
    <xdr:to>
      <xdr:col>2</xdr:col>
      <xdr:colOff>657225</xdr:colOff>
      <xdr:row>43</xdr:row>
      <xdr:rowOff>123825</xdr:rowOff>
    </xdr:to>
    <xdr:sp macro="" textlink="">
      <xdr:nvSpPr>
        <xdr:cNvPr id="10245" name="Line 3">
          <a:extLst>
            <a:ext uri="{FF2B5EF4-FFF2-40B4-BE49-F238E27FC236}">
              <a16:creationId xmlns:a16="http://schemas.microsoft.com/office/drawing/2014/main" id="{00000000-0008-0000-0F00-000005280000}"/>
            </a:ext>
          </a:extLst>
        </xdr:cNvPr>
        <xdr:cNvSpPr>
          <a:spLocks noChangeShapeType="1"/>
        </xdr:cNvSpPr>
      </xdr:nvSpPr>
      <xdr:spPr bwMode="auto">
        <a:xfrm flipV="1">
          <a:off x="752475" y="1724025"/>
          <a:ext cx="6400800" cy="765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28575</xdr:colOff>
      <xdr:row>40</xdr:row>
      <xdr:rowOff>114300</xdr:rowOff>
    </xdr:from>
    <xdr:ext cx="295722" cy="112403"/>
    <xdr:sp macro="" textlink="">
      <xdr:nvSpPr>
        <xdr:cNvPr id="3090" name="Text 2">
          <a:extLst>
            <a:ext uri="{FF2B5EF4-FFF2-40B4-BE49-F238E27FC236}">
              <a16:creationId xmlns:a16="http://schemas.microsoft.com/office/drawing/2014/main" id="{00000000-0008-0000-1100-0000120C0000}"/>
            </a:ext>
          </a:extLst>
        </xdr:cNvPr>
        <xdr:cNvSpPr txBox="1">
          <a:spLocks noChangeArrowheads="1"/>
        </xdr:cNvSpPr>
      </xdr:nvSpPr>
      <xdr:spPr bwMode="auto">
        <a:xfrm>
          <a:off x="28575" y="6575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11</a:t>
          </a:r>
          <a:endParaRPr lang="en-US"/>
        </a:p>
      </xdr:txBody>
    </xdr:sp>
    <xdr:clientData/>
  </xdr:oneCellAnchor>
  <xdr:oneCellAnchor>
    <xdr:from>
      <xdr:col>0</xdr:col>
      <xdr:colOff>28575</xdr:colOff>
      <xdr:row>82</xdr:row>
      <xdr:rowOff>114300</xdr:rowOff>
    </xdr:from>
    <xdr:ext cx="295722" cy="112403"/>
    <xdr:sp macro="" textlink="">
      <xdr:nvSpPr>
        <xdr:cNvPr id="3091" name="Text 3">
          <a:extLst>
            <a:ext uri="{FF2B5EF4-FFF2-40B4-BE49-F238E27FC236}">
              <a16:creationId xmlns:a16="http://schemas.microsoft.com/office/drawing/2014/main" id="{00000000-0008-0000-1100-0000130C0000}"/>
            </a:ext>
          </a:extLst>
        </xdr:cNvPr>
        <xdr:cNvSpPr txBox="1">
          <a:spLocks noChangeArrowheads="1"/>
        </xdr:cNvSpPr>
      </xdr:nvSpPr>
      <xdr:spPr bwMode="auto">
        <a:xfrm>
          <a:off x="28575" y="133540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12</a:t>
          </a:r>
          <a:endParaRPr lang="en-US"/>
        </a:p>
      </xdr:txBody>
    </xdr:sp>
    <xdr:clientData/>
  </xdr:oneCellAnchor>
  <xdr:oneCellAnchor>
    <xdr:from>
      <xdr:col>0</xdr:col>
      <xdr:colOff>0</xdr:colOff>
      <xdr:row>126</xdr:row>
      <xdr:rowOff>66675</xdr:rowOff>
    </xdr:from>
    <xdr:ext cx="295722" cy="112403"/>
    <xdr:sp macro="" textlink="">
      <xdr:nvSpPr>
        <xdr:cNvPr id="3092" name="Text 4">
          <a:extLst>
            <a:ext uri="{FF2B5EF4-FFF2-40B4-BE49-F238E27FC236}">
              <a16:creationId xmlns:a16="http://schemas.microsoft.com/office/drawing/2014/main" id="{00000000-0008-0000-1100-0000140C0000}"/>
            </a:ext>
          </a:extLst>
        </xdr:cNvPr>
        <xdr:cNvSpPr txBox="1">
          <a:spLocks noChangeArrowheads="1"/>
        </xdr:cNvSpPr>
      </xdr:nvSpPr>
      <xdr:spPr bwMode="auto">
        <a:xfrm>
          <a:off x="0" y="20402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13</a:t>
          </a:r>
          <a:endParaRPr lang="en-US"/>
        </a:p>
      </xdr:txBody>
    </xdr:sp>
    <xdr:clientData/>
  </xdr:oneCellAnchor>
  <xdr:oneCellAnchor>
    <xdr:from>
      <xdr:col>0</xdr:col>
      <xdr:colOff>0</xdr:colOff>
      <xdr:row>173</xdr:row>
      <xdr:rowOff>66675</xdr:rowOff>
    </xdr:from>
    <xdr:ext cx="295722" cy="112403"/>
    <xdr:sp macro="" textlink="">
      <xdr:nvSpPr>
        <xdr:cNvPr id="3093" name="Text 5">
          <a:extLst>
            <a:ext uri="{FF2B5EF4-FFF2-40B4-BE49-F238E27FC236}">
              <a16:creationId xmlns:a16="http://schemas.microsoft.com/office/drawing/2014/main" id="{00000000-0008-0000-1100-0000150C0000}"/>
            </a:ext>
          </a:extLst>
        </xdr:cNvPr>
        <xdr:cNvSpPr txBox="1">
          <a:spLocks noChangeArrowheads="1"/>
        </xdr:cNvSpPr>
      </xdr:nvSpPr>
      <xdr:spPr bwMode="auto">
        <a:xfrm>
          <a:off x="0" y="27625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14</a:t>
          </a:r>
          <a:endParaRPr lang="en-US"/>
        </a:p>
      </xdr:txBody>
    </xdr:sp>
    <xdr:clientData/>
  </xdr:oneCellAnchor>
  <xdr:oneCellAnchor>
    <xdr:from>
      <xdr:col>0</xdr:col>
      <xdr:colOff>28575</xdr:colOff>
      <xdr:row>219</xdr:row>
      <xdr:rowOff>76200</xdr:rowOff>
    </xdr:from>
    <xdr:ext cx="295722" cy="112403"/>
    <xdr:sp macro="" textlink="">
      <xdr:nvSpPr>
        <xdr:cNvPr id="3094" name="Text 6">
          <a:extLst>
            <a:ext uri="{FF2B5EF4-FFF2-40B4-BE49-F238E27FC236}">
              <a16:creationId xmlns:a16="http://schemas.microsoft.com/office/drawing/2014/main" id="{00000000-0008-0000-1100-0000160C0000}"/>
            </a:ext>
          </a:extLst>
        </xdr:cNvPr>
        <xdr:cNvSpPr txBox="1">
          <a:spLocks noChangeArrowheads="1"/>
        </xdr:cNvSpPr>
      </xdr:nvSpPr>
      <xdr:spPr bwMode="auto">
        <a:xfrm>
          <a:off x="28575" y="348424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15</a:t>
          </a:r>
          <a:endParaRPr lang="en-US"/>
        </a:p>
      </xdr:txBody>
    </xdr:sp>
    <xdr:clientData/>
  </xdr:oneCellAnchor>
  <xdr:oneCellAnchor>
    <xdr:from>
      <xdr:col>0</xdr:col>
      <xdr:colOff>0</xdr:colOff>
      <xdr:row>260</xdr:row>
      <xdr:rowOff>114300</xdr:rowOff>
    </xdr:from>
    <xdr:ext cx="295722" cy="112403"/>
    <xdr:sp macro="" textlink="">
      <xdr:nvSpPr>
        <xdr:cNvPr id="3095" name="Text 7">
          <a:extLst>
            <a:ext uri="{FF2B5EF4-FFF2-40B4-BE49-F238E27FC236}">
              <a16:creationId xmlns:a16="http://schemas.microsoft.com/office/drawing/2014/main" id="{00000000-0008-0000-1100-0000170C0000}"/>
            </a:ext>
          </a:extLst>
        </xdr:cNvPr>
        <xdr:cNvSpPr txBox="1">
          <a:spLocks noChangeArrowheads="1"/>
        </xdr:cNvSpPr>
      </xdr:nvSpPr>
      <xdr:spPr bwMode="auto">
        <a:xfrm>
          <a:off x="0" y="41468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16</a:t>
          </a:r>
          <a:endParaRPr lang="en-US"/>
        </a:p>
      </xdr:txBody>
    </xdr:sp>
    <xdr:clientData/>
  </xdr:oneCellAnchor>
  <xdr:oneCellAnchor>
    <xdr:from>
      <xdr:col>0</xdr:col>
      <xdr:colOff>0</xdr:colOff>
      <xdr:row>301</xdr:row>
      <xdr:rowOff>114300</xdr:rowOff>
    </xdr:from>
    <xdr:ext cx="295722" cy="112403"/>
    <xdr:sp macro="" textlink="">
      <xdr:nvSpPr>
        <xdr:cNvPr id="3096" name="Text 8">
          <a:extLst>
            <a:ext uri="{FF2B5EF4-FFF2-40B4-BE49-F238E27FC236}">
              <a16:creationId xmlns:a16="http://schemas.microsoft.com/office/drawing/2014/main" id="{00000000-0008-0000-1100-0000180C0000}"/>
            </a:ext>
          </a:extLst>
        </xdr:cNvPr>
        <xdr:cNvSpPr txBox="1">
          <a:spLocks noChangeArrowheads="1"/>
        </xdr:cNvSpPr>
      </xdr:nvSpPr>
      <xdr:spPr bwMode="auto">
        <a:xfrm>
          <a:off x="0" y="48088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17</a:t>
          </a:r>
          <a:endParaRPr lang="en-US"/>
        </a:p>
      </xdr:txBody>
    </xdr:sp>
    <xdr:clientData/>
  </xdr:oneCellAnchor>
  <xdr:oneCellAnchor>
    <xdr:from>
      <xdr:col>0</xdr:col>
      <xdr:colOff>0</xdr:colOff>
      <xdr:row>344</xdr:row>
      <xdr:rowOff>123825</xdr:rowOff>
    </xdr:from>
    <xdr:ext cx="295722" cy="112403"/>
    <xdr:sp macro="" textlink="">
      <xdr:nvSpPr>
        <xdr:cNvPr id="3097" name="Text 9">
          <a:extLst>
            <a:ext uri="{FF2B5EF4-FFF2-40B4-BE49-F238E27FC236}">
              <a16:creationId xmlns:a16="http://schemas.microsoft.com/office/drawing/2014/main" id="{00000000-0008-0000-1100-0000190C0000}"/>
            </a:ext>
          </a:extLst>
        </xdr:cNvPr>
        <xdr:cNvSpPr txBox="1">
          <a:spLocks noChangeArrowheads="1"/>
        </xdr:cNvSpPr>
      </xdr:nvSpPr>
      <xdr:spPr bwMode="auto">
        <a:xfrm>
          <a:off x="0" y="5500370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18</a:t>
          </a:r>
          <a:endParaRPr lang="en-US"/>
        </a:p>
      </xdr:txBody>
    </xdr:sp>
    <xdr:clientData/>
  </xdr:oneCellAnchor>
  <xdr:oneCellAnchor>
    <xdr:from>
      <xdr:col>0</xdr:col>
      <xdr:colOff>28575</xdr:colOff>
      <xdr:row>390</xdr:row>
      <xdr:rowOff>142875</xdr:rowOff>
    </xdr:from>
    <xdr:ext cx="295722" cy="112403"/>
    <xdr:sp macro="" textlink="">
      <xdr:nvSpPr>
        <xdr:cNvPr id="3098" name="Text 10">
          <a:extLst>
            <a:ext uri="{FF2B5EF4-FFF2-40B4-BE49-F238E27FC236}">
              <a16:creationId xmlns:a16="http://schemas.microsoft.com/office/drawing/2014/main" id="{00000000-0008-0000-1100-00001A0C0000}"/>
            </a:ext>
          </a:extLst>
        </xdr:cNvPr>
        <xdr:cNvSpPr txBox="1">
          <a:spLocks noChangeArrowheads="1"/>
        </xdr:cNvSpPr>
      </xdr:nvSpPr>
      <xdr:spPr bwMode="auto">
        <a:xfrm>
          <a:off x="28575" y="623411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19</a:t>
          </a:r>
          <a:endParaRPr lang="en-US"/>
        </a:p>
      </xdr:txBody>
    </xdr:sp>
    <xdr:clientData/>
  </xdr:oneCellAnchor>
  <xdr:oneCellAnchor>
    <xdr:from>
      <xdr:col>0</xdr:col>
      <xdr:colOff>28575</xdr:colOff>
      <xdr:row>435</xdr:row>
      <xdr:rowOff>114300</xdr:rowOff>
    </xdr:from>
    <xdr:ext cx="295722" cy="112403"/>
    <xdr:sp macro="" textlink="">
      <xdr:nvSpPr>
        <xdr:cNvPr id="3099" name="Text 11">
          <a:extLst>
            <a:ext uri="{FF2B5EF4-FFF2-40B4-BE49-F238E27FC236}">
              <a16:creationId xmlns:a16="http://schemas.microsoft.com/office/drawing/2014/main" id="{00000000-0008-0000-1100-00001B0C0000}"/>
            </a:ext>
          </a:extLst>
        </xdr:cNvPr>
        <xdr:cNvSpPr txBox="1">
          <a:spLocks noChangeArrowheads="1"/>
        </xdr:cNvSpPr>
      </xdr:nvSpPr>
      <xdr:spPr bwMode="auto">
        <a:xfrm>
          <a:off x="28575" y="69472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20</a:t>
          </a:r>
          <a:endParaRPr lang="en-US"/>
        </a:p>
      </xdr:txBody>
    </xdr:sp>
    <xdr:clientData/>
  </xdr:oneCellAnchor>
  <xdr:oneCellAnchor>
    <xdr:from>
      <xdr:col>0</xdr:col>
      <xdr:colOff>28575</xdr:colOff>
      <xdr:row>479</xdr:row>
      <xdr:rowOff>114300</xdr:rowOff>
    </xdr:from>
    <xdr:ext cx="295722" cy="112403"/>
    <xdr:sp macro="" textlink="">
      <xdr:nvSpPr>
        <xdr:cNvPr id="3100" name="Text 12">
          <a:extLst>
            <a:ext uri="{FF2B5EF4-FFF2-40B4-BE49-F238E27FC236}">
              <a16:creationId xmlns:a16="http://schemas.microsoft.com/office/drawing/2014/main" id="{00000000-0008-0000-1100-00001C0C0000}"/>
            </a:ext>
          </a:extLst>
        </xdr:cNvPr>
        <xdr:cNvSpPr txBox="1">
          <a:spLocks noChangeArrowheads="1"/>
        </xdr:cNvSpPr>
      </xdr:nvSpPr>
      <xdr:spPr bwMode="auto">
        <a:xfrm>
          <a:off x="28575" y="76457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21</a:t>
          </a:r>
          <a:endParaRPr lang="en-US"/>
        </a:p>
      </xdr:txBody>
    </xdr:sp>
    <xdr:clientData/>
  </xdr:oneCellAnchor>
  <xdr:oneCellAnchor>
    <xdr:from>
      <xdr:col>0</xdr:col>
      <xdr:colOff>28575</xdr:colOff>
      <xdr:row>525</xdr:row>
      <xdr:rowOff>114300</xdr:rowOff>
    </xdr:from>
    <xdr:ext cx="295722" cy="112403"/>
    <xdr:sp macro="" textlink="">
      <xdr:nvSpPr>
        <xdr:cNvPr id="3101" name="Text 13">
          <a:extLst>
            <a:ext uri="{FF2B5EF4-FFF2-40B4-BE49-F238E27FC236}">
              <a16:creationId xmlns:a16="http://schemas.microsoft.com/office/drawing/2014/main" id="{00000000-0008-0000-1100-00001D0C0000}"/>
            </a:ext>
          </a:extLst>
        </xdr:cNvPr>
        <xdr:cNvSpPr txBox="1">
          <a:spLocks noChangeArrowheads="1"/>
        </xdr:cNvSpPr>
      </xdr:nvSpPr>
      <xdr:spPr bwMode="auto">
        <a:xfrm>
          <a:off x="28575" y="83791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22</a:t>
          </a:r>
          <a:endParaRPr lang="en-US"/>
        </a:p>
      </xdr:txBody>
    </xdr:sp>
    <xdr:clientData/>
  </xdr:oneCellAnchor>
  <xdr:oneCellAnchor>
    <xdr:from>
      <xdr:col>3</xdr:col>
      <xdr:colOff>3829050</xdr:colOff>
      <xdr:row>573</xdr:row>
      <xdr:rowOff>76200</xdr:rowOff>
    </xdr:from>
    <xdr:ext cx="295722" cy="112403"/>
    <xdr:sp macro="" textlink="">
      <xdr:nvSpPr>
        <xdr:cNvPr id="3102" name="Text 14">
          <a:extLst>
            <a:ext uri="{FF2B5EF4-FFF2-40B4-BE49-F238E27FC236}">
              <a16:creationId xmlns:a16="http://schemas.microsoft.com/office/drawing/2014/main" id="{00000000-0008-0000-1100-00001E0C0000}"/>
            </a:ext>
          </a:extLst>
        </xdr:cNvPr>
        <xdr:cNvSpPr txBox="1">
          <a:spLocks noChangeArrowheads="1"/>
        </xdr:cNvSpPr>
      </xdr:nvSpPr>
      <xdr:spPr bwMode="auto">
        <a:xfrm>
          <a:off x="5241925" y="915320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23</a:t>
          </a:r>
          <a:endParaRPr lang="en-US"/>
        </a:p>
      </xdr:txBody>
    </xdr:sp>
    <xdr:clientData/>
  </xdr:oneCellAnchor>
  <xdr:oneCellAnchor>
    <xdr:from>
      <xdr:col>0</xdr:col>
      <xdr:colOff>0</xdr:colOff>
      <xdr:row>620</xdr:row>
      <xdr:rowOff>0</xdr:rowOff>
    </xdr:from>
    <xdr:ext cx="295722" cy="112403"/>
    <xdr:sp macro="" textlink="">
      <xdr:nvSpPr>
        <xdr:cNvPr id="3103" name="Text 15">
          <a:extLst>
            <a:ext uri="{FF2B5EF4-FFF2-40B4-BE49-F238E27FC236}">
              <a16:creationId xmlns:a16="http://schemas.microsoft.com/office/drawing/2014/main" id="{00000000-0008-0000-1100-00001F0C0000}"/>
            </a:ext>
          </a:extLst>
        </xdr:cNvPr>
        <xdr:cNvSpPr txBox="1">
          <a:spLocks noChangeArrowheads="1"/>
        </xdr:cNvSpPr>
      </xdr:nvSpPr>
      <xdr:spPr bwMode="auto">
        <a:xfrm>
          <a:off x="0" y="101938667"/>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24</a:t>
          </a:r>
          <a:endParaRPr lang="en-US"/>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6535" name="Line 1">
          <a:extLst>
            <a:ext uri="{FF2B5EF4-FFF2-40B4-BE49-F238E27FC236}">
              <a16:creationId xmlns:a16="http://schemas.microsoft.com/office/drawing/2014/main" id="{00000000-0008-0000-1200-00009740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1152525</xdr:colOff>
      <xdr:row>12</xdr:row>
      <xdr:rowOff>85725</xdr:rowOff>
    </xdr:from>
    <xdr:to>
      <xdr:col>9</xdr:col>
      <xdr:colOff>914400</xdr:colOff>
      <xdr:row>22</xdr:row>
      <xdr:rowOff>9525</xdr:rowOff>
    </xdr:to>
    <xdr:sp macro="" textlink="">
      <xdr:nvSpPr>
        <xdr:cNvPr id="16536" name="Line 148">
          <a:extLst>
            <a:ext uri="{FF2B5EF4-FFF2-40B4-BE49-F238E27FC236}">
              <a16:creationId xmlns:a16="http://schemas.microsoft.com/office/drawing/2014/main" id="{00000000-0008-0000-1200-000098400000}"/>
            </a:ext>
          </a:extLst>
        </xdr:cNvPr>
        <xdr:cNvSpPr>
          <a:spLocks noChangeShapeType="1"/>
        </xdr:cNvSpPr>
      </xdr:nvSpPr>
      <xdr:spPr bwMode="auto">
        <a:xfrm>
          <a:off x="2962275" y="2752725"/>
          <a:ext cx="6000750" cy="2247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12</xdr:row>
      <xdr:rowOff>104775</xdr:rowOff>
    </xdr:from>
    <xdr:to>
      <xdr:col>10</xdr:col>
      <xdr:colOff>352425</xdr:colOff>
      <xdr:row>22</xdr:row>
      <xdr:rowOff>85725</xdr:rowOff>
    </xdr:to>
    <xdr:sp macro="" textlink="">
      <xdr:nvSpPr>
        <xdr:cNvPr id="16537" name="Line 149">
          <a:extLst>
            <a:ext uri="{FF2B5EF4-FFF2-40B4-BE49-F238E27FC236}">
              <a16:creationId xmlns:a16="http://schemas.microsoft.com/office/drawing/2014/main" id="{00000000-0008-0000-1200-000099400000}"/>
            </a:ext>
          </a:extLst>
        </xdr:cNvPr>
        <xdr:cNvSpPr>
          <a:spLocks noChangeShapeType="1"/>
        </xdr:cNvSpPr>
      </xdr:nvSpPr>
      <xdr:spPr bwMode="auto">
        <a:xfrm flipV="1">
          <a:off x="3257550" y="2771775"/>
          <a:ext cx="6096000" cy="2305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0</xdr:rowOff>
    </xdr:from>
    <xdr:to>
      <xdr:col>8</xdr:col>
      <xdr:colOff>685800</xdr:colOff>
      <xdr:row>14</xdr:row>
      <xdr:rowOff>76200</xdr:rowOff>
    </xdr:to>
    <xdr:sp macro="" textlink="">
      <xdr:nvSpPr>
        <xdr:cNvPr id="16534" name="Text Box 150">
          <a:extLst>
            <a:ext uri="{FF2B5EF4-FFF2-40B4-BE49-F238E27FC236}">
              <a16:creationId xmlns:a16="http://schemas.microsoft.com/office/drawing/2014/main" id="{00000000-0008-0000-1200-000096400000}"/>
            </a:ext>
          </a:extLst>
        </xdr:cNvPr>
        <xdr:cNvSpPr txBox="1">
          <a:spLocks noChangeArrowheads="1"/>
        </xdr:cNvSpPr>
      </xdr:nvSpPr>
      <xdr:spPr bwMode="auto">
        <a:xfrm>
          <a:off x="4752975" y="2667000"/>
          <a:ext cx="308610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Palatino"/>
            </a:rPr>
            <a:t>Not Used in FY2011 - Because Need for Fund 490</a:t>
          </a:r>
        </a:p>
        <a:p>
          <a:pPr algn="ctr" rtl="0">
            <a:defRPr sz="1000"/>
          </a:pPr>
          <a:r>
            <a:rPr lang="en-US" sz="1000" b="1" i="0" u="none" strike="noStrike" baseline="0">
              <a:solidFill>
                <a:srgbClr val="FF0000"/>
              </a:solidFill>
              <a:latin typeface="Palatino"/>
            </a:rPr>
            <a:t>Stimulus Funding</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47625</xdr:colOff>
      <xdr:row>11</xdr:row>
      <xdr:rowOff>171450</xdr:rowOff>
    </xdr:from>
    <xdr:to>
      <xdr:col>4</xdr:col>
      <xdr:colOff>3790950</xdr:colOff>
      <xdr:row>33</xdr:row>
      <xdr:rowOff>123825</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6648450" y="2028825"/>
          <a:ext cx="37433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rgbClr val="0070C0"/>
              </a:solidFill>
            </a:rPr>
            <a:t>This worksheet will be reported in most cases from your</a:t>
          </a:r>
          <a:r>
            <a:rPr lang="en-US" sz="1600" baseline="0">
              <a:solidFill>
                <a:srgbClr val="0070C0"/>
              </a:solidFill>
            </a:rPr>
            <a:t> human resources software.  Each teaching, professional and non professional position will be reported by function and department.  Each function will have a recap summary of total salaries budgeted for teaching, professional and non professional salaries and at the end of the worksheet will be a salary recap of the total E&amp;G Part 1 budget.</a:t>
          </a:r>
        </a:p>
        <a:p>
          <a:endParaRPr lang="en-US"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219075</xdr:colOff>
      <xdr:row>7</xdr:row>
      <xdr:rowOff>123825</xdr:rowOff>
    </xdr:from>
    <xdr:to>
      <xdr:col>9</xdr:col>
      <xdr:colOff>0</xdr:colOff>
      <xdr:row>22</xdr:row>
      <xdr:rowOff>104775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6867525" y="1333500"/>
          <a:ext cx="2714625" cy="265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rgbClr val="0070C0"/>
              </a:solidFill>
            </a:rPr>
            <a:t>This report will be run from your accounting or budgeting software</a:t>
          </a:r>
          <a:r>
            <a:rPr lang="en-US" sz="1600" baseline="0">
              <a:solidFill>
                <a:srgbClr val="0070C0"/>
              </a:solidFill>
            </a:rPr>
            <a:t> using the 12 object codes used in Schedule B.  </a:t>
          </a:r>
        </a:p>
        <a:p>
          <a:r>
            <a:rPr lang="en-US" sz="1600" baseline="0">
              <a:solidFill>
                <a:srgbClr val="0070C0"/>
              </a:solidFill>
            </a:rPr>
            <a:t>The amounts reported for teaching, professional and non professional salaries will agree with the amounts reported on Schedule E-1</a:t>
          </a:r>
          <a:endParaRPr lang="en-US" sz="1600">
            <a:solidFill>
              <a:srgbClr val="0070C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8604" name="Line 1">
          <a:extLst>
            <a:ext uri="{FF2B5EF4-FFF2-40B4-BE49-F238E27FC236}">
              <a16:creationId xmlns:a16="http://schemas.microsoft.com/office/drawing/2014/main" id="{00000000-0008-0000-1600-0000AC48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12700</xdr:colOff>
      <xdr:row>1</xdr:row>
      <xdr:rowOff>12700</xdr:rowOff>
    </xdr:from>
    <xdr:to>
      <xdr:col>13</xdr:col>
      <xdr:colOff>749300</xdr:colOff>
      <xdr:row>27</xdr:row>
      <xdr:rowOff>0</xdr:rowOff>
    </xdr:to>
    <xdr:cxnSp macro="">
      <xdr:nvCxnSpPr>
        <xdr:cNvPr id="3" name="Straight Connector 2">
          <a:extLst>
            <a:ext uri="{FF2B5EF4-FFF2-40B4-BE49-F238E27FC236}">
              <a16:creationId xmlns:a16="http://schemas.microsoft.com/office/drawing/2014/main" id="{00000000-0008-0000-1600-000003000000}"/>
            </a:ext>
          </a:extLst>
        </xdr:cNvPr>
        <xdr:cNvCxnSpPr/>
      </xdr:nvCxnSpPr>
      <xdr:spPr bwMode="auto">
        <a:xfrm>
          <a:off x="12700" y="101600"/>
          <a:ext cx="11849100" cy="64389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12700</xdr:colOff>
      <xdr:row>0</xdr:row>
      <xdr:rowOff>25400</xdr:rowOff>
    </xdr:from>
    <xdr:to>
      <xdr:col>14</xdr:col>
      <xdr:colOff>0</xdr:colOff>
      <xdr:row>29</xdr:row>
      <xdr:rowOff>50800</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bwMode="auto">
        <a:xfrm flipH="1">
          <a:off x="12700" y="25400"/>
          <a:ext cx="11874500" cy="6896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546100</xdr:colOff>
      <xdr:row>2</xdr:row>
      <xdr:rowOff>139700</xdr:rowOff>
    </xdr:from>
    <xdr:to>
      <xdr:col>7</xdr:col>
      <xdr:colOff>774700</xdr:colOff>
      <xdr:row>6</xdr:row>
      <xdr:rowOff>127000</xdr:rowOff>
    </xdr:to>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495800" y="469900"/>
          <a:ext cx="2628900"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See New Schedule F with tab named</a:t>
          </a:r>
        </a:p>
        <a:p>
          <a:r>
            <a:rPr lang="en-US" sz="1100">
              <a:solidFill>
                <a:srgbClr val="FF0000"/>
              </a:solidFill>
            </a:rPr>
            <a:t>"Schedule F and 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Fiscal\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1%20-%20Budget%20SRA3%20-%20All%20Years\Budget%20SRA3%20FY2015\4%20-%20Use%20of%20Reserves%20-%20New%204-24-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ikec\Local%20Settings\Temporary%20Internet%20Files\Content.Outlook\UEYQUX9Y\Schedule%20E-1%20and%20E-2%20-%204-9-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C - I"/>
      <sheetName val="Reserves In Development"/>
      <sheetName val="Reserves In Development (2)"/>
      <sheetName val="Reserve Requirements-Uses (3)"/>
      <sheetName val="C - Reserve Narative"/>
      <sheetName val="Reserve Worksheet"/>
      <sheetName val="C - Reserve Summary - All Inst"/>
    </sheetNames>
    <sheetDataSet>
      <sheetData sheetId="0">
        <row r="33">
          <cell r="B33">
            <v>49272390</v>
          </cell>
        </row>
        <row r="47">
          <cell r="B47">
            <v>760340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E1"/>
      <sheetName val="SCHED-E2"/>
    </sheetNames>
    <sheetDataSet>
      <sheetData sheetId="0">
        <row r="203">
          <cell r="C203">
            <v>3212000</v>
          </cell>
        </row>
        <row r="204">
          <cell r="C204">
            <v>1550670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9"/>
  <sheetViews>
    <sheetView workbookViewId="0">
      <selection activeCell="B11" sqref="B9:B11"/>
    </sheetView>
  </sheetViews>
  <sheetFormatPr defaultRowHeight="13.2"/>
  <cols>
    <col min="1" max="1" width="9.44140625" bestFit="1" customWidth="1"/>
    <col min="2" max="2" width="83.109375" customWidth="1"/>
  </cols>
  <sheetData>
    <row r="2" spans="1:2">
      <c r="A2" s="100">
        <v>38467</v>
      </c>
      <c r="B2" t="s">
        <v>317</v>
      </c>
    </row>
    <row r="3" spans="1:2">
      <c r="A3" s="100">
        <v>38467</v>
      </c>
      <c r="B3" t="s">
        <v>318</v>
      </c>
    </row>
    <row r="4" spans="1:2" ht="26.4">
      <c r="A4" s="101"/>
      <c r="B4" s="101" t="s">
        <v>319</v>
      </c>
    </row>
    <row r="5" spans="1:2" ht="26.4">
      <c r="A5" s="101"/>
      <c r="B5" s="101" t="s">
        <v>320</v>
      </c>
    </row>
    <row r="6" spans="1:2">
      <c r="A6" s="101"/>
      <c r="B6" s="101"/>
    </row>
    <row r="7" spans="1:2">
      <c r="A7" s="101"/>
      <c r="B7" s="101"/>
    </row>
    <row r="8" spans="1:2">
      <c r="A8" s="101"/>
      <c r="B8" s="101"/>
    </row>
    <row r="9" spans="1:2">
      <c r="A9" s="101"/>
      <c r="B9" s="101"/>
    </row>
    <row r="10" spans="1:2">
      <c r="A10" s="101"/>
      <c r="B10" s="101"/>
    </row>
    <row r="11" spans="1:2">
      <c r="A11" s="101"/>
      <c r="B11" s="101"/>
    </row>
    <row r="12" spans="1:2">
      <c r="A12" s="101"/>
      <c r="B12" s="101"/>
    </row>
    <row r="13" spans="1:2">
      <c r="A13" s="101"/>
      <c r="B13" s="101"/>
    </row>
    <row r="14" spans="1:2">
      <c r="A14" s="101"/>
      <c r="B14" s="101"/>
    </row>
    <row r="15" spans="1:2">
      <c r="A15" s="101"/>
      <c r="B15" s="101"/>
    </row>
    <row r="16" spans="1:2">
      <c r="A16" s="101"/>
      <c r="B16" s="101"/>
    </row>
    <row r="17" spans="1:2">
      <c r="A17" s="101"/>
      <c r="B17" s="101"/>
    </row>
    <row r="18" spans="1:2">
      <c r="A18" s="101"/>
      <c r="B18" s="101"/>
    </row>
    <row r="19" spans="1:2">
      <c r="A19" s="101"/>
      <c r="B19" s="101"/>
    </row>
    <row r="20" spans="1:2">
      <c r="A20" s="101"/>
      <c r="B20" s="101"/>
    </row>
    <row r="21" spans="1:2">
      <c r="A21" s="101"/>
      <c r="B21" s="101"/>
    </row>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row r="29" spans="1:2">
      <c r="A29" s="101"/>
      <c r="B29" s="101"/>
    </row>
  </sheetData>
  <customSheetViews>
    <customSheetView guid="{B0D17E88-828B-4823-ACAC-0E30538F57BB}" state="hidden">
      <selection activeCell="B11" sqref="B9:B11"/>
      <pageMargins left="0.75" right="0.75" top="1" bottom="1" header="0.5" footer="0.5"/>
      <headerFooter alignWithMargins="0"/>
    </customSheetView>
  </customSheetViews>
  <phoneticPr fontId="2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45"/>
  <sheetViews>
    <sheetView workbookViewId="0"/>
  </sheetViews>
  <sheetFormatPr defaultRowHeight="13.2"/>
  <cols>
    <col min="1" max="1" width="3.109375" customWidth="1"/>
    <col min="2" max="2" width="4.109375" customWidth="1"/>
    <col min="3" max="3" width="88.33203125" customWidth="1"/>
  </cols>
  <sheetData>
    <row r="3" spans="1:3" ht="15.6">
      <c r="A3" s="982" t="s">
        <v>675</v>
      </c>
      <c r="B3" s="982"/>
      <c r="C3" s="983"/>
    </row>
    <row r="4" spans="1:3" ht="15.6">
      <c r="A4" s="982" t="s">
        <v>771</v>
      </c>
      <c r="B4" s="982"/>
      <c r="C4" s="983"/>
    </row>
    <row r="5" spans="1:3">
      <c r="A5" s="824"/>
    </row>
    <row r="6" spans="1:3">
      <c r="A6" s="824"/>
    </row>
    <row r="7" spans="1:3">
      <c r="A7" s="986">
        <v>1</v>
      </c>
      <c r="B7" s="1" t="s">
        <v>845</v>
      </c>
      <c r="C7" s="1"/>
    </row>
    <row r="8" spans="1:3">
      <c r="A8" s="824"/>
      <c r="C8" t="s">
        <v>778</v>
      </c>
    </row>
    <row r="9" spans="1:3">
      <c r="A9" s="824"/>
    </row>
    <row r="10" spans="1:3">
      <c r="A10" s="986">
        <v>2</v>
      </c>
      <c r="B10" s="1" t="s">
        <v>779</v>
      </c>
      <c r="C10" s="1"/>
    </row>
    <row r="11" spans="1:3">
      <c r="A11" s="824"/>
      <c r="B11" t="s">
        <v>680</v>
      </c>
      <c r="C11" t="s">
        <v>865</v>
      </c>
    </row>
    <row r="12" spans="1:3">
      <c r="A12" s="824"/>
      <c r="B12" t="s">
        <v>681</v>
      </c>
      <c r="C12" t="s">
        <v>866</v>
      </c>
    </row>
    <row r="13" spans="1:3">
      <c r="A13" s="824"/>
    </row>
    <row r="14" spans="1:3">
      <c r="A14" s="986">
        <v>3</v>
      </c>
      <c r="B14" s="1" t="s">
        <v>789</v>
      </c>
      <c r="C14" s="1"/>
    </row>
    <row r="15" spans="1:3" ht="39.6">
      <c r="A15" s="984"/>
      <c r="B15" s="979" t="s">
        <v>680</v>
      </c>
      <c r="C15" s="979" t="s">
        <v>846</v>
      </c>
    </row>
    <row r="16" spans="1:3" ht="39.6">
      <c r="A16" s="984"/>
      <c r="B16" s="979" t="s">
        <v>681</v>
      </c>
      <c r="C16" s="979" t="s">
        <v>781</v>
      </c>
    </row>
    <row r="17" spans="1:3" ht="26.4">
      <c r="A17" s="984"/>
      <c r="B17" s="979" t="s">
        <v>691</v>
      </c>
      <c r="C17" s="979" t="s">
        <v>790</v>
      </c>
    </row>
    <row r="18" spans="1:3" ht="26.4">
      <c r="A18" s="984"/>
      <c r="B18" s="979" t="s">
        <v>692</v>
      </c>
      <c r="C18" s="979" t="s">
        <v>792</v>
      </c>
    </row>
    <row r="19" spans="1:3">
      <c r="A19" s="984"/>
      <c r="B19" s="979"/>
      <c r="C19" s="979"/>
    </row>
    <row r="20" spans="1:3">
      <c r="A20" s="985">
        <v>4</v>
      </c>
      <c r="B20" s="991" t="s">
        <v>783</v>
      </c>
      <c r="C20" s="991"/>
    </row>
    <row r="21" spans="1:3">
      <c r="A21" s="984"/>
      <c r="B21" s="979" t="s">
        <v>680</v>
      </c>
      <c r="C21" s="979" t="s">
        <v>791</v>
      </c>
    </row>
    <row r="22" spans="1:3">
      <c r="A22" s="984"/>
      <c r="B22" s="979" t="s">
        <v>681</v>
      </c>
      <c r="C22" s="979" t="s">
        <v>784</v>
      </c>
    </row>
    <row r="23" spans="1:3" ht="95.4" customHeight="1">
      <c r="A23" s="984"/>
      <c r="B23" s="979"/>
      <c r="C23" s="979" t="s">
        <v>794</v>
      </c>
    </row>
    <row r="24" spans="1:3">
      <c r="A24" s="984"/>
      <c r="B24" s="979"/>
      <c r="C24" s="655" t="s">
        <v>785</v>
      </c>
    </row>
    <row r="25" spans="1:3" ht="43.95" customHeight="1">
      <c r="A25" s="984"/>
      <c r="B25" s="979"/>
      <c r="C25" s="979" t="s">
        <v>829</v>
      </c>
    </row>
    <row r="26" spans="1:3" ht="41.4" customHeight="1">
      <c r="A26" s="984"/>
      <c r="B26" s="979"/>
      <c r="C26" s="979" t="s">
        <v>793</v>
      </c>
    </row>
    <row r="27" spans="1:3" ht="26.4">
      <c r="A27" s="984"/>
      <c r="B27" s="979"/>
      <c r="C27" s="979" t="s">
        <v>786</v>
      </c>
    </row>
    <row r="28" spans="1:3">
      <c r="A28" s="984"/>
      <c r="B28" s="979"/>
      <c r="C28" s="979"/>
    </row>
    <row r="29" spans="1:3">
      <c r="A29" s="824"/>
    </row>
    <row r="30" spans="1:3">
      <c r="A30" s="824"/>
    </row>
    <row r="31" spans="1:3">
      <c r="A31" s="824"/>
    </row>
    <row r="32" spans="1:3">
      <c r="A32" s="824"/>
    </row>
    <row r="33" spans="1:1">
      <c r="A33" s="824"/>
    </row>
    <row r="34" spans="1:1">
      <c r="A34" s="824"/>
    </row>
    <row r="35" spans="1:1">
      <c r="A35" s="824"/>
    </row>
    <row r="36" spans="1:1">
      <c r="A36" s="824"/>
    </row>
    <row r="37" spans="1:1">
      <c r="A37" s="824"/>
    </row>
    <row r="38" spans="1:1">
      <c r="A38" s="824"/>
    </row>
    <row r="39" spans="1:1">
      <c r="A39" s="824"/>
    </row>
    <row r="40" spans="1:1">
      <c r="A40" s="824"/>
    </row>
    <row r="41" spans="1:1">
      <c r="A41" s="824"/>
    </row>
    <row r="42" spans="1:1">
      <c r="A42" s="824"/>
    </row>
    <row r="43" spans="1:1">
      <c r="A43" s="824"/>
    </row>
    <row r="44" spans="1:1">
      <c r="A44" s="824"/>
    </row>
    <row r="45" spans="1:1">
      <c r="A45" s="82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6"/>
  <sheetViews>
    <sheetView zoomScale="91" zoomScaleNormal="91" workbookViewId="0">
      <selection activeCell="C20" sqref="C20"/>
    </sheetView>
  </sheetViews>
  <sheetFormatPr defaultRowHeight="13.2"/>
  <cols>
    <col min="1" max="1" width="5.109375" customWidth="1"/>
    <col min="2" max="2" width="5.77734375" customWidth="1"/>
    <col min="3" max="3" width="68.33203125" customWidth="1"/>
    <col min="4" max="5" width="14.109375" customWidth="1"/>
    <col min="6" max="6" width="12.109375" customWidth="1"/>
    <col min="7" max="7" width="15.33203125" customWidth="1"/>
    <col min="8" max="8" width="46" customWidth="1"/>
    <col min="9" max="9" width="21.33203125" bestFit="1" customWidth="1"/>
  </cols>
  <sheetData>
    <row r="1" spans="1:8" ht="15.6">
      <c r="A1" s="4" t="s">
        <v>674</v>
      </c>
      <c r="B1" s="94"/>
      <c r="C1" s="94"/>
      <c r="D1" s="94"/>
      <c r="E1" s="94"/>
      <c r="F1" s="94"/>
    </row>
    <row r="2" spans="1:8" ht="5.4" customHeight="1">
      <c r="A2" s="4"/>
      <c r="B2" s="94"/>
      <c r="C2" s="94"/>
    </row>
    <row r="3" spans="1:8" ht="17.399999999999999">
      <c r="A3" s="20" t="s">
        <v>847</v>
      </c>
      <c r="B3" s="18"/>
      <c r="C3" s="18"/>
      <c r="D3" s="94"/>
      <c r="E3" s="94"/>
      <c r="F3" s="94"/>
    </row>
    <row r="4" spans="1:8" ht="17.399999999999999">
      <c r="A4" s="20" t="s">
        <v>1</v>
      </c>
      <c r="B4" s="18"/>
      <c r="C4" s="18"/>
      <c r="D4" s="94"/>
      <c r="E4" s="94"/>
      <c r="F4" s="94"/>
    </row>
    <row r="5" spans="1:8" ht="4.95" customHeight="1">
      <c r="A5" s="16"/>
      <c r="B5" s="16"/>
      <c r="C5" s="16"/>
      <c r="D5" s="94"/>
      <c r="E5" s="94"/>
      <c r="F5" s="94"/>
    </row>
    <row r="6" spans="1:8" ht="15.6">
      <c r="A6" s="20" t="s">
        <v>675</v>
      </c>
      <c r="B6" s="20"/>
      <c r="C6" s="20"/>
      <c r="D6" s="94"/>
      <c r="E6" s="94"/>
      <c r="F6" s="94"/>
    </row>
    <row r="7" spans="1:8" ht="14.4" customHeight="1">
      <c r="A7" s="20" t="s">
        <v>771</v>
      </c>
      <c r="B7" s="20"/>
      <c r="C7" s="20"/>
      <c r="D7" s="94"/>
      <c r="E7" s="94"/>
      <c r="F7" s="94"/>
    </row>
    <row r="8" spans="1:8" ht="22.2" customHeight="1">
      <c r="A8" s="1003" t="s">
        <v>800</v>
      </c>
      <c r="B8" s="981"/>
      <c r="C8" s="1002"/>
      <c r="D8" s="981"/>
      <c r="E8" s="981"/>
      <c r="F8" s="981"/>
    </row>
    <row r="9" spans="1:8" ht="28.95" customHeight="1" thickBot="1">
      <c r="A9" s="899" t="s">
        <v>312</v>
      </c>
      <c r="B9" s="898"/>
      <c r="C9" s="903" t="s">
        <v>737</v>
      </c>
      <c r="D9" s="813" t="s">
        <v>676</v>
      </c>
      <c r="E9" s="813" t="s">
        <v>658</v>
      </c>
      <c r="F9" s="813" t="s">
        <v>677</v>
      </c>
      <c r="G9" s="814"/>
      <c r="H9" s="814" t="s">
        <v>334</v>
      </c>
    </row>
    <row r="10" spans="1:8" ht="6" customHeight="1"/>
    <row r="11" spans="1:8" ht="13.8" thickBot="1">
      <c r="A11" s="538">
        <v>1</v>
      </c>
      <c r="B11" s="538"/>
      <c r="C11" s="815" t="s">
        <v>845</v>
      </c>
      <c r="D11" s="816"/>
      <c r="E11" s="334">
        <f>'[3]Schedule C - I'!B47</f>
        <v>760340</v>
      </c>
      <c r="F11" s="816"/>
      <c r="H11" t="s">
        <v>678</v>
      </c>
    </row>
    <row r="12" spans="1:8" ht="8.4" customHeight="1"/>
    <row r="13" spans="1:8">
      <c r="A13" s="817">
        <v>2</v>
      </c>
      <c r="B13" s="817"/>
      <c r="C13" s="817" t="s">
        <v>679</v>
      </c>
      <c r="D13" s="339"/>
      <c r="E13" s="339"/>
      <c r="F13" s="339"/>
    </row>
    <row r="14" spans="1:8">
      <c r="B14" t="s">
        <v>680</v>
      </c>
      <c r="C14" t="s">
        <v>867</v>
      </c>
      <c r="D14" s="818"/>
      <c r="E14" s="125">
        <f>'[3]Schedule C - I'!B33</f>
        <v>49272390</v>
      </c>
      <c r="F14" s="819">
        <v>1</v>
      </c>
      <c r="H14" t="s">
        <v>678</v>
      </c>
    </row>
    <row r="15" spans="1:8">
      <c r="B15" t="s">
        <v>681</v>
      </c>
      <c r="C15" s="689" t="s">
        <v>868</v>
      </c>
      <c r="D15" s="934"/>
      <c r="E15" s="535">
        <v>6094358</v>
      </c>
      <c r="F15" s="820">
        <f>+E15/E14</f>
        <v>0.1236870791126633</v>
      </c>
      <c r="H15" t="s">
        <v>678</v>
      </c>
    </row>
    <row r="16" spans="1:8">
      <c r="B16" s="9"/>
      <c r="C16" s="9"/>
      <c r="D16" s="9"/>
      <c r="E16" s="425"/>
      <c r="F16" s="821"/>
    </row>
    <row r="17" spans="1:9" ht="26.4">
      <c r="A17" s="817">
        <v>3</v>
      </c>
      <c r="B17" s="817"/>
      <c r="C17" s="817" t="s">
        <v>772</v>
      </c>
      <c r="D17" s="822" t="s">
        <v>682</v>
      </c>
      <c r="E17" s="823" t="s">
        <v>683</v>
      </c>
      <c r="F17" s="822" t="s">
        <v>684</v>
      </c>
      <c r="G17" s="1"/>
    </row>
    <row r="18" spans="1:9">
      <c r="B18" s="824" t="s">
        <v>680</v>
      </c>
      <c r="C18" s="825" t="s">
        <v>773</v>
      </c>
      <c r="D18" s="826">
        <v>8.3330000000000001E-2</v>
      </c>
      <c r="E18" s="827">
        <f>+E14*D18</f>
        <v>4105868.2587000001</v>
      </c>
      <c r="F18" s="828">
        <f>+E18/E25</f>
        <v>0.83055909262535765</v>
      </c>
      <c r="H18" t="s">
        <v>685</v>
      </c>
      <c r="I18" s="829"/>
    </row>
    <row r="19" spans="1:9">
      <c r="B19" s="824" t="s">
        <v>681</v>
      </c>
      <c r="C19" t="s">
        <v>774</v>
      </c>
      <c r="D19" s="830"/>
      <c r="E19" s="831"/>
      <c r="F19" s="832"/>
    </row>
    <row r="20" spans="1:9">
      <c r="C20" t="s">
        <v>686</v>
      </c>
      <c r="D20" s="830">
        <v>0.1</v>
      </c>
      <c r="E20" s="519">
        <f>837631</f>
        <v>837631</v>
      </c>
      <c r="F20" s="895"/>
      <c r="H20" t="s">
        <v>830</v>
      </c>
    </row>
    <row r="21" spans="1:9">
      <c r="C21" t="s">
        <v>688</v>
      </c>
      <c r="D21" s="830">
        <v>0.09</v>
      </c>
      <c r="E21" s="833" t="s">
        <v>310</v>
      </c>
      <c r="F21" s="818"/>
      <c r="H21" t="s">
        <v>831</v>
      </c>
    </row>
    <row r="22" spans="1:9">
      <c r="D22" s="830"/>
      <c r="E22" s="519"/>
      <c r="F22" s="818"/>
    </row>
    <row r="23" spans="1:9">
      <c r="C23" s="834" t="s">
        <v>689</v>
      </c>
      <c r="D23" s="835"/>
      <c r="E23" s="836">
        <f>SUM(E20:E22)</f>
        <v>837631</v>
      </c>
      <c r="F23" s="837">
        <f>+E23/E25</f>
        <v>0.16944090737464237</v>
      </c>
      <c r="H23" t="s">
        <v>758</v>
      </c>
    </row>
    <row r="24" spans="1:9">
      <c r="D24" s="824"/>
      <c r="E24" s="519"/>
      <c r="F24" s="819"/>
    </row>
    <row r="25" spans="1:9">
      <c r="B25" s="824" t="s">
        <v>691</v>
      </c>
      <c r="C25" s="689" t="s">
        <v>776</v>
      </c>
      <c r="D25" s="689"/>
      <c r="E25" s="838">
        <f>+E18+E23</f>
        <v>4943499.2587000001</v>
      </c>
      <c r="F25" s="820">
        <f>+F18+F23</f>
        <v>1</v>
      </c>
      <c r="H25" t="s">
        <v>758</v>
      </c>
    </row>
    <row r="26" spans="1:9">
      <c r="B26" s="824"/>
    </row>
    <row r="27" spans="1:9" ht="13.8" thickBot="1">
      <c r="B27" s="824" t="s">
        <v>692</v>
      </c>
      <c r="C27" s="538" t="s">
        <v>777</v>
      </c>
      <c r="D27" s="538"/>
      <c r="E27" s="839">
        <f>+E15-E25</f>
        <v>1150858.7412999999</v>
      </c>
      <c r="H27" t="s">
        <v>685</v>
      </c>
    </row>
    <row r="28" spans="1:9" ht="6.6" customHeight="1">
      <c r="B28" s="824"/>
      <c r="E28" s="840"/>
    </row>
    <row r="29" spans="1:9" ht="6.6" customHeight="1">
      <c r="E29" s="840"/>
    </row>
    <row r="30" spans="1:9" ht="13.95" customHeight="1">
      <c r="A30" s="841">
        <v>4</v>
      </c>
      <c r="B30" s="841"/>
      <c r="C30" s="1162" t="s">
        <v>761</v>
      </c>
      <c r="D30" s="1162"/>
      <c r="E30" s="1162"/>
      <c r="F30" s="1163"/>
    </row>
    <row r="31" spans="1:9">
      <c r="E31" s="840"/>
    </row>
    <row r="32" spans="1:9" ht="26.4" hidden="1" customHeight="1">
      <c r="B32" s="842" t="s">
        <v>680</v>
      </c>
      <c r="C32" s="1164" t="s">
        <v>693</v>
      </c>
      <c r="D32" s="1164"/>
      <c r="E32" s="1164"/>
      <c r="F32" s="842" t="s">
        <v>658</v>
      </c>
      <c r="G32" s="843" t="s">
        <v>694</v>
      </c>
    </row>
    <row r="33" spans="2:8" ht="22.2" hidden="1" customHeight="1">
      <c r="B33" s="844">
        <v>1</v>
      </c>
      <c r="C33" s="1164" t="s">
        <v>695</v>
      </c>
      <c r="D33" s="1164"/>
      <c r="E33" s="1164"/>
      <c r="F33" s="845">
        <v>330000</v>
      </c>
      <c r="G33" s="846" t="s">
        <v>696</v>
      </c>
    </row>
    <row r="34" spans="2:8" ht="22.2" hidden="1" customHeight="1">
      <c r="B34" s="844">
        <v>2</v>
      </c>
      <c r="C34" s="1164" t="s">
        <v>697</v>
      </c>
      <c r="D34" s="1164"/>
      <c r="E34" s="1164"/>
      <c r="F34" s="845">
        <f>5055*125</f>
        <v>631875</v>
      </c>
      <c r="G34" s="846" t="s">
        <v>698</v>
      </c>
      <c r="H34" t="s">
        <v>699</v>
      </c>
    </row>
    <row r="35" spans="2:8" ht="22.2" hidden="1" customHeight="1">
      <c r="B35" s="844">
        <v>3</v>
      </c>
      <c r="C35" s="1164" t="s">
        <v>700</v>
      </c>
      <c r="D35" s="1164"/>
      <c r="E35" s="1164"/>
      <c r="F35" s="845">
        <v>125000</v>
      </c>
      <c r="G35" s="846" t="s">
        <v>701</v>
      </c>
    </row>
    <row r="36" spans="2:8" ht="22.2" hidden="1" customHeight="1">
      <c r="B36" s="844">
        <v>4</v>
      </c>
      <c r="C36" s="1164" t="s">
        <v>702</v>
      </c>
      <c r="D36" s="1164"/>
      <c r="E36" s="1164"/>
      <c r="F36" s="845">
        <v>63984</v>
      </c>
      <c r="G36" s="846" t="s">
        <v>703</v>
      </c>
    </row>
    <row r="37" spans="2:8" ht="15" hidden="1" customHeight="1">
      <c r="B37" s="844">
        <v>5</v>
      </c>
      <c r="C37" s="1164"/>
      <c r="D37" s="1164"/>
      <c r="E37" s="1164"/>
      <c r="F37" s="847"/>
      <c r="G37" s="848" t="s">
        <v>704</v>
      </c>
    </row>
    <row r="38" spans="2:8" ht="15" hidden="1" customHeight="1">
      <c r="B38" s="844">
        <v>6</v>
      </c>
      <c r="C38" s="1165"/>
      <c r="D38" s="1165"/>
      <c r="E38" s="1165"/>
      <c r="F38" s="847">
        <v>0</v>
      </c>
      <c r="G38" s="849" t="s">
        <v>705</v>
      </c>
    </row>
    <row r="39" spans="2:8" hidden="1">
      <c r="B39" s="689"/>
      <c r="C39" s="1166" t="s">
        <v>706</v>
      </c>
      <c r="D39" s="1166"/>
      <c r="E39" s="1166"/>
      <c r="F39" s="850">
        <f>SUM(F33:F38)</f>
        <v>1150859</v>
      </c>
    </row>
    <row r="40" spans="2:8" ht="10.199999999999999" hidden="1" customHeight="1">
      <c r="B40" s="9"/>
      <c r="C40" s="851"/>
      <c r="D40" s="851"/>
      <c r="E40" s="851"/>
      <c r="G40" s="852">
        <f>+E27+F39</f>
        <v>2301717.7412999999</v>
      </c>
      <c r="H40" t="s">
        <v>707</v>
      </c>
    </row>
    <row r="41" spans="2:8" ht="26.4" customHeight="1">
      <c r="B41" s="853" t="s">
        <v>680</v>
      </c>
      <c r="C41" s="1167" t="s">
        <v>708</v>
      </c>
      <c r="D41" s="1167"/>
      <c r="E41" s="1167"/>
      <c r="F41" s="854">
        <f>E15</f>
        <v>6094358</v>
      </c>
      <c r="G41" s="855"/>
    </row>
    <row r="42" spans="2:8" ht="14.4" customHeight="1">
      <c r="B42" s="853" t="s">
        <v>681</v>
      </c>
      <c r="C42" s="1168" t="s">
        <v>709</v>
      </c>
      <c r="D42" s="1169"/>
      <c r="E42" s="1169"/>
      <c r="F42" s="856"/>
    </row>
    <row r="43" spans="2:8" ht="42" customHeight="1">
      <c r="B43" s="936"/>
      <c r="C43" s="1161" t="s">
        <v>767</v>
      </c>
      <c r="D43" s="1161"/>
      <c r="E43" s="1161"/>
      <c r="F43" s="857" t="s">
        <v>710</v>
      </c>
      <c r="G43" s="858" t="s">
        <v>711</v>
      </c>
    </row>
    <row r="44" spans="2:8" ht="54.6" customHeight="1">
      <c r="B44" s="935">
        <v>1</v>
      </c>
      <c r="C44" s="1170" t="s">
        <v>787</v>
      </c>
      <c r="D44" s="1170"/>
      <c r="E44" s="1170"/>
      <c r="F44" s="859">
        <f>E18</f>
        <v>4105868.2587000001</v>
      </c>
      <c r="G44" s="860" t="s">
        <v>712</v>
      </c>
      <c r="H44" s="861"/>
    </row>
    <row r="45" spans="2:8" ht="28.95" customHeight="1">
      <c r="B45" s="844">
        <v>2</v>
      </c>
      <c r="C45" s="1164" t="s">
        <v>768</v>
      </c>
      <c r="D45" s="1164"/>
      <c r="E45" s="1164"/>
      <c r="F45" s="845">
        <f>E20</f>
        <v>837631</v>
      </c>
      <c r="G45" s="846" t="s">
        <v>766</v>
      </c>
      <c r="H45" s="861"/>
    </row>
    <row r="46" spans="2:8" ht="29.4" customHeight="1">
      <c r="B46" s="844">
        <v>3</v>
      </c>
      <c r="C46" s="1164" t="s">
        <v>788</v>
      </c>
      <c r="D46" s="1164"/>
      <c r="E46" s="1164"/>
      <c r="F46" s="845">
        <v>93859</v>
      </c>
      <c r="G46" s="846" t="s">
        <v>713</v>
      </c>
      <c r="H46" s="861"/>
    </row>
    <row r="47" spans="2:8" ht="30.6" customHeight="1">
      <c r="B47" s="844">
        <v>4</v>
      </c>
      <c r="C47" s="1164" t="s">
        <v>714</v>
      </c>
      <c r="D47" s="1164"/>
      <c r="E47" s="1164"/>
      <c r="F47" s="845">
        <v>250000</v>
      </c>
      <c r="G47" s="846" t="s">
        <v>715</v>
      </c>
    </row>
    <row r="48" spans="2:8" ht="30.6" customHeight="1">
      <c r="B48" s="844">
        <v>5</v>
      </c>
      <c r="C48" s="1164" t="s">
        <v>836</v>
      </c>
      <c r="D48" s="1164"/>
      <c r="E48" s="1164"/>
      <c r="F48" s="845">
        <v>350000</v>
      </c>
      <c r="G48" s="846" t="s">
        <v>716</v>
      </c>
    </row>
    <row r="49" spans="2:8" ht="28.2" customHeight="1">
      <c r="B49" s="844">
        <v>6</v>
      </c>
      <c r="C49" s="1164" t="s">
        <v>745</v>
      </c>
      <c r="D49" s="1164"/>
      <c r="E49" s="1164"/>
      <c r="F49" s="845">
        <v>107000</v>
      </c>
      <c r="G49" s="905" t="s">
        <v>797</v>
      </c>
    </row>
    <row r="50" spans="2:8" ht="16.2" customHeight="1">
      <c r="B50" s="844">
        <v>7</v>
      </c>
      <c r="C50" s="1164" t="s">
        <v>717</v>
      </c>
      <c r="D50" s="1164"/>
      <c r="E50" s="1164"/>
      <c r="F50" s="845">
        <v>250000</v>
      </c>
      <c r="G50" s="846" t="s">
        <v>718</v>
      </c>
    </row>
    <row r="51" spans="2:8" ht="31.95" customHeight="1">
      <c r="B51" s="862">
        <v>8</v>
      </c>
      <c r="C51" s="1164" t="s">
        <v>769</v>
      </c>
      <c r="D51" s="1164"/>
      <c r="E51" s="1164"/>
      <c r="F51" s="863">
        <v>100000</v>
      </c>
      <c r="G51" s="864" t="s">
        <v>719</v>
      </c>
    </row>
    <row r="52" spans="2:8">
      <c r="B52" s="689"/>
      <c r="C52" s="1166" t="s">
        <v>720</v>
      </c>
      <c r="D52" s="1166"/>
      <c r="E52" s="1166"/>
      <c r="F52" s="865">
        <f>SUM(F44:F51)</f>
        <v>6094358.2587000001</v>
      </c>
      <c r="G52" s="907">
        <f>+E15-F52</f>
        <v>-0.25870000012218952</v>
      </c>
      <c r="H52" t="s">
        <v>747</v>
      </c>
    </row>
    <row r="53" spans="2:8" ht="7.95" customHeight="1">
      <c r="E53" s="840"/>
      <c r="F53" s="519"/>
    </row>
    <row r="54" spans="2:8">
      <c r="B54" t="s">
        <v>721</v>
      </c>
      <c r="C54" t="s">
        <v>722</v>
      </c>
      <c r="E54" s="840"/>
      <c r="F54" s="519"/>
    </row>
    <row r="55" spans="2:8">
      <c r="E55" s="840"/>
      <c r="F55" s="519"/>
    </row>
    <row r="56" spans="2:8">
      <c r="C56" s="909" t="s">
        <v>738</v>
      </c>
      <c r="D56" s="689"/>
      <c r="E56" s="866"/>
      <c r="F56" s="867"/>
    </row>
    <row r="57" spans="2:8">
      <c r="C57" s="794" t="s">
        <v>739</v>
      </c>
      <c r="D57" s="689"/>
      <c r="E57" s="805"/>
      <c r="F57" s="806" t="str">
        <f>C9</f>
        <v>XXX College</v>
      </c>
      <c r="G57" s="824"/>
      <c r="H57" t="s">
        <v>723</v>
      </c>
    </row>
    <row r="58" spans="2:8">
      <c r="C58" s="902" t="s">
        <v>724</v>
      </c>
      <c r="D58" s="539"/>
      <c r="E58" s="869"/>
      <c r="F58" s="870">
        <f>E11</f>
        <v>760340</v>
      </c>
      <c r="G58" s="824"/>
    </row>
    <row r="59" spans="2:8">
      <c r="C59" s="871" t="s">
        <v>725</v>
      </c>
      <c r="D59" s="872"/>
      <c r="E59" s="872"/>
      <c r="F59" s="873">
        <f>E14</f>
        <v>49272390</v>
      </c>
    </row>
    <row r="60" spans="2:8">
      <c r="C60" s="874" t="s">
        <v>868</v>
      </c>
      <c r="D60" s="834"/>
      <c r="E60" s="834"/>
      <c r="F60" s="875">
        <f>E15</f>
        <v>6094358</v>
      </c>
    </row>
    <row r="61" spans="2:8">
      <c r="C61" s="876" t="s">
        <v>869</v>
      </c>
      <c r="D61" s="877"/>
      <c r="E61" s="877"/>
      <c r="F61" s="878">
        <f>F15</f>
        <v>0.1236870791126633</v>
      </c>
    </row>
    <row r="62" spans="2:8">
      <c r="C62" s="879" t="s">
        <v>726</v>
      </c>
      <c r="D62" s="872"/>
      <c r="E62" s="872"/>
      <c r="F62" s="880">
        <f>E18</f>
        <v>4105868.2587000001</v>
      </c>
    </row>
    <row r="63" spans="2:8">
      <c r="C63" s="881" t="s">
        <v>727</v>
      </c>
      <c r="D63" s="834"/>
      <c r="E63" s="834"/>
      <c r="F63" s="882">
        <f>E20</f>
        <v>837631</v>
      </c>
    </row>
    <row r="64" spans="2:8">
      <c r="C64" s="883" t="s">
        <v>728</v>
      </c>
      <c r="D64" s="877"/>
      <c r="E64" s="877"/>
      <c r="F64" s="884">
        <f>E25</f>
        <v>4943499.2587000001</v>
      </c>
    </row>
    <row r="65" spans="2:9" ht="13.8" thickBot="1">
      <c r="C65" s="937" t="s">
        <v>729</v>
      </c>
      <c r="D65" s="538"/>
      <c r="E65" s="538"/>
      <c r="F65" s="894">
        <f>E27</f>
        <v>1150858.7412999999</v>
      </c>
    </row>
    <row r="66" spans="2:9">
      <c r="C66" s="938"/>
      <c r="D66" s="543"/>
      <c r="E66" s="543"/>
      <c r="F66" s="939"/>
    </row>
    <row r="67" spans="2:9">
      <c r="C67" s="885" t="s">
        <v>730</v>
      </c>
      <c r="D67" s="689"/>
      <c r="E67" s="689"/>
      <c r="F67" s="886">
        <f>E15</f>
        <v>6094358</v>
      </c>
    </row>
    <row r="68" spans="2:9">
      <c r="B68">
        <v>1</v>
      </c>
      <c r="C68" s="887" t="s">
        <v>763</v>
      </c>
      <c r="D68" s="825"/>
      <c r="E68" s="825"/>
      <c r="F68" s="888">
        <f t="shared" ref="F68:F75" si="0">F44</f>
        <v>4105868.2587000001</v>
      </c>
    </row>
    <row r="69" spans="2:9">
      <c r="B69">
        <v>2</v>
      </c>
      <c r="C69" s="881" t="s">
        <v>764</v>
      </c>
      <c r="D69" s="834"/>
      <c r="E69" s="834"/>
      <c r="F69" s="882">
        <f t="shared" si="0"/>
        <v>837631</v>
      </c>
    </row>
    <row r="70" spans="2:9">
      <c r="B70">
        <v>3</v>
      </c>
      <c r="C70" s="887" t="s">
        <v>713</v>
      </c>
      <c r="D70" s="825"/>
      <c r="E70" s="889"/>
      <c r="F70" s="888">
        <f t="shared" si="0"/>
        <v>93859</v>
      </c>
      <c r="H70" t="s">
        <v>731</v>
      </c>
      <c r="I70" s="702" t="s">
        <v>732</v>
      </c>
    </row>
    <row r="71" spans="2:9">
      <c r="B71">
        <v>4</v>
      </c>
      <c r="C71" s="881" t="s">
        <v>733</v>
      </c>
      <c r="D71" s="834"/>
      <c r="E71" s="890"/>
      <c r="F71" s="882">
        <f t="shared" si="0"/>
        <v>250000</v>
      </c>
      <c r="H71" t="s">
        <v>731</v>
      </c>
      <c r="I71" s="702" t="s">
        <v>732</v>
      </c>
    </row>
    <row r="72" spans="2:9">
      <c r="B72">
        <v>5</v>
      </c>
      <c r="C72" s="881" t="s">
        <v>716</v>
      </c>
      <c r="D72" s="834"/>
      <c r="E72" s="890"/>
      <c r="F72" s="882">
        <f t="shared" si="0"/>
        <v>350000</v>
      </c>
      <c r="H72" t="s">
        <v>731</v>
      </c>
      <c r="I72" s="702"/>
    </row>
    <row r="73" spans="2:9">
      <c r="B73">
        <v>6</v>
      </c>
      <c r="C73" s="881" t="s">
        <v>734</v>
      </c>
      <c r="D73" s="834"/>
      <c r="E73" s="890"/>
      <c r="F73" s="882">
        <f t="shared" si="0"/>
        <v>107000</v>
      </c>
      <c r="H73" t="s">
        <v>731</v>
      </c>
      <c r="I73" s="702" t="s">
        <v>732</v>
      </c>
    </row>
    <row r="74" spans="2:9">
      <c r="B74">
        <v>7</v>
      </c>
      <c r="C74" s="881" t="s">
        <v>735</v>
      </c>
      <c r="D74" s="834"/>
      <c r="E74" s="890"/>
      <c r="F74" s="882">
        <f t="shared" si="0"/>
        <v>250000</v>
      </c>
      <c r="H74" t="s">
        <v>731</v>
      </c>
      <c r="I74" s="702" t="s">
        <v>732</v>
      </c>
    </row>
    <row r="75" spans="2:9">
      <c r="B75">
        <v>8</v>
      </c>
      <c r="C75" s="883" t="s">
        <v>705</v>
      </c>
      <c r="D75" s="891"/>
      <c r="E75" s="892"/>
      <c r="F75" s="908">
        <f t="shared" si="0"/>
        <v>100000</v>
      </c>
      <c r="H75" t="s">
        <v>731</v>
      </c>
    </row>
    <row r="76" spans="2:9" ht="13.8" thickBot="1">
      <c r="C76" s="893" t="s">
        <v>736</v>
      </c>
      <c r="D76" s="538"/>
      <c r="E76" s="839"/>
      <c r="F76" s="894">
        <f>SUM(F68:F75)</f>
        <v>6094358.2587000001</v>
      </c>
      <c r="G76" s="125">
        <f>E15</f>
        <v>6094358</v>
      </c>
      <c r="H76" t="s">
        <v>746</v>
      </c>
    </row>
  </sheetData>
  <mergeCells count="21">
    <mergeCell ref="C50:E50"/>
    <mergeCell ref="C51:E51"/>
    <mergeCell ref="C52:E52"/>
    <mergeCell ref="C44:E44"/>
    <mergeCell ref="C45:E45"/>
    <mergeCell ref="C46:E46"/>
    <mergeCell ref="C47:E47"/>
    <mergeCell ref="C48:E48"/>
    <mergeCell ref="C49:E49"/>
    <mergeCell ref="C43:E43"/>
    <mergeCell ref="C30:F30"/>
    <mergeCell ref="C32:E32"/>
    <mergeCell ref="C33:E33"/>
    <mergeCell ref="C34:E34"/>
    <mergeCell ref="C35:E35"/>
    <mergeCell ref="C36:E36"/>
    <mergeCell ref="C37:E37"/>
    <mergeCell ref="C38:E38"/>
    <mergeCell ref="C39:E39"/>
    <mergeCell ref="C41:E41"/>
    <mergeCell ref="C42:E42"/>
  </mergeCells>
  <pageMargins left="0.25" right="0.25" top="0.25" bottom="0.5" header="0.3" footer="0.3"/>
  <pageSetup scale="84" fitToHeight="0" orientation="portrait" r:id="rId1"/>
  <headerFooter>
    <oddFooter>&amp;L&amp;8Created:  April 23, 2014:  Printed:  &amp;D  &amp;T   &amp;Z&amp;F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A71"/>
    <pageSetUpPr fitToPage="1"/>
  </sheetPr>
  <dimension ref="A1:O91"/>
  <sheetViews>
    <sheetView workbookViewId="0">
      <selection activeCell="D63" sqref="D63"/>
    </sheetView>
  </sheetViews>
  <sheetFormatPr defaultRowHeight="13.2"/>
  <cols>
    <col min="1" max="2" width="4.77734375" customWidth="1"/>
    <col min="3" max="3" width="67.77734375" customWidth="1"/>
    <col min="4" max="5" width="14.109375" customWidth="1"/>
    <col min="6" max="6" width="11.77734375" customWidth="1"/>
    <col min="7" max="7" width="14.44140625" customWidth="1"/>
    <col min="8" max="8" width="66" customWidth="1"/>
    <col min="9" max="9" width="15.44140625" customWidth="1"/>
    <col min="10" max="10" width="11.109375" customWidth="1"/>
    <col min="11" max="11" width="12.44140625" customWidth="1"/>
    <col min="12" max="13" width="12.109375" customWidth="1"/>
    <col min="14" max="14" width="12.77734375" customWidth="1"/>
    <col min="15" max="15" width="12.44140625" customWidth="1"/>
  </cols>
  <sheetData>
    <row r="1" spans="1:8" ht="15.6">
      <c r="A1" s="4" t="s">
        <v>674</v>
      </c>
      <c r="B1" s="94"/>
      <c r="C1" s="94"/>
      <c r="D1" s="94"/>
      <c r="E1" s="94"/>
      <c r="F1" s="94"/>
    </row>
    <row r="2" spans="1:8" ht="5.4" customHeight="1">
      <c r="A2" s="4"/>
      <c r="B2" s="94"/>
      <c r="C2" s="94"/>
    </row>
    <row r="3" spans="1:8" ht="17.399999999999999">
      <c r="A3" s="20" t="s">
        <v>847</v>
      </c>
      <c r="B3" s="18"/>
      <c r="C3" s="18"/>
      <c r="D3" s="94"/>
      <c r="E3" s="94"/>
      <c r="F3" s="94"/>
    </row>
    <row r="4" spans="1:8" ht="17.399999999999999">
      <c r="A4" s="20" t="s">
        <v>1</v>
      </c>
      <c r="B4" s="18"/>
      <c r="C4" s="18"/>
      <c r="D4" s="94"/>
      <c r="E4" s="94"/>
      <c r="F4" s="94"/>
    </row>
    <row r="5" spans="1:8" ht="4.95" customHeight="1">
      <c r="A5" s="16"/>
      <c r="B5" s="16"/>
      <c r="C5" s="16"/>
      <c r="D5" s="94"/>
      <c r="E5" s="94"/>
      <c r="F5" s="94"/>
    </row>
    <row r="6" spans="1:8" ht="15.6">
      <c r="A6" s="20" t="s">
        <v>675</v>
      </c>
      <c r="B6" s="20"/>
      <c r="C6" s="20"/>
      <c r="D6" s="94"/>
      <c r="E6" s="94"/>
      <c r="F6" s="94"/>
    </row>
    <row r="7" spans="1:8" ht="14.4" customHeight="1">
      <c r="A7" s="20" t="s">
        <v>771</v>
      </c>
      <c r="B7" s="20"/>
      <c r="C7" s="20"/>
      <c r="D7" s="94"/>
      <c r="E7" s="94"/>
      <c r="F7" s="94"/>
    </row>
    <row r="8" spans="1:8" ht="9" customHeight="1">
      <c r="A8" s="900"/>
      <c r="B8" s="901"/>
      <c r="C8" s="339"/>
    </row>
    <row r="9" spans="1:8" ht="28.95" customHeight="1" thickBot="1">
      <c r="A9" s="1063" t="s">
        <v>312</v>
      </c>
      <c r="B9" s="1064"/>
      <c r="C9" s="940">
        <f>'Schedule A - A1'!C11:D11</f>
        <v>0</v>
      </c>
      <c r="D9" s="813" t="s">
        <v>676</v>
      </c>
      <c r="E9" s="813" t="s">
        <v>658</v>
      </c>
      <c r="F9" s="813" t="s">
        <v>677</v>
      </c>
      <c r="G9" s="814"/>
      <c r="H9" s="814" t="s">
        <v>334</v>
      </c>
    </row>
    <row r="10" spans="1:8" ht="6" customHeight="1"/>
    <row r="11" spans="1:8" ht="13.8" thickBot="1">
      <c r="A11" s="815">
        <v>1</v>
      </c>
      <c r="B11" s="538"/>
      <c r="C11" s="815" t="s">
        <v>845</v>
      </c>
      <c r="D11" s="816"/>
      <c r="E11" s="334">
        <f>'Schedule C - C1'!C47</f>
        <v>0</v>
      </c>
      <c r="F11" s="1062" t="s">
        <v>825</v>
      </c>
      <c r="H11" s="933" t="s">
        <v>678</v>
      </c>
    </row>
    <row r="12" spans="1:8" ht="8.4" customHeight="1">
      <c r="H12" s="933"/>
    </row>
    <row r="13" spans="1:8">
      <c r="A13" s="817">
        <v>2</v>
      </c>
      <c r="B13" s="817"/>
      <c r="C13" s="817" t="s">
        <v>780</v>
      </c>
      <c r="D13" s="339"/>
      <c r="E13" s="339"/>
      <c r="F13" s="339"/>
      <c r="H13" s="933"/>
    </row>
    <row r="14" spans="1:8">
      <c r="B14" t="s">
        <v>680</v>
      </c>
      <c r="C14" t="s">
        <v>867</v>
      </c>
      <c r="D14" s="818"/>
      <c r="E14" s="1033">
        <f>'Schedule C - C1'!C33</f>
        <v>0</v>
      </c>
      <c r="F14" s="819">
        <v>1</v>
      </c>
      <c r="H14" s="933" t="s">
        <v>819</v>
      </c>
    </row>
    <row r="15" spans="1:8">
      <c r="B15" t="s">
        <v>681</v>
      </c>
      <c r="C15" s="689" t="s">
        <v>868</v>
      </c>
      <c r="D15" s="934"/>
      <c r="E15" s="535">
        <f>'Schedule C - C1'!C34</f>
        <v>0</v>
      </c>
      <c r="F15" s="820" t="e">
        <f>+E15/E14</f>
        <v>#DIV/0!</v>
      </c>
      <c r="H15" s="933" t="s">
        <v>678</v>
      </c>
    </row>
    <row r="16" spans="1:8">
      <c r="B16" s="9"/>
      <c r="C16" s="9"/>
      <c r="D16" s="9"/>
      <c r="E16" s="425"/>
      <c r="F16" s="821"/>
    </row>
    <row r="17" spans="1:9" ht="26.4">
      <c r="A17" s="817">
        <v>3</v>
      </c>
      <c r="B17" s="817"/>
      <c r="C17" s="817" t="s">
        <v>772</v>
      </c>
      <c r="D17" s="822" t="s">
        <v>682</v>
      </c>
      <c r="E17" s="823" t="s">
        <v>683</v>
      </c>
      <c r="F17" s="822" t="s">
        <v>684</v>
      </c>
      <c r="G17" s="1"/>
    </row>
    <row r="18" spans="1:9">
      <c r="B18" s="824" t="s">
        <v>680</v>
      </c>
      <c r="C18" s="825" t="s">
        <v>773</v>
      </c>
      <c r="D18" s="980">
        <v>8.3330000000000001E-2</v>
      </c>
      <c r="E18" s="827">
        <f>+E14*D18</f>
        <v>0</v>
      </c>
      <c r="F18" s="828" t="e">
        <f>+E18/E25</f>
        <v>#DIV/0!</v>
      </c>
      <c r="H18" s="933" t="s">
        <v>685</v>
      </c>
      <c r="I18" s="829"/>
    </row>
    <row r="19" spans="1:9">
      <c r="B19" s="824" t="s">
        <v>681</v>
      </c>
      <c r="C19" t="s">
        <v>774</v>
      </c>
      <c r="D19" s="896"/>
      <c r="E19" s="526"/>
      <c r="F19" s="895"/>
    </row>
    <row r="20" spans="1:9">
      <c r="C20" s="825"/>
      <c r="D20" s="1009"/>
      <c r="E20" s="827"/>
      <c r="F20" s="895"/>
      <c r="H20" t="s">
        <v>687</v>
      </c>
    </row>
    <row r="21" spans="1:9">
      <c r="C21" s="834"/>
      <c r="D21" s="1010"/>
      <c r="E21" s="1011"/>
      <c r="F21" s="818"/>
      <c r="H21" t="s">
        <v>760</v>
      </c>
    </row>
    <row r="22" spans="1:9">
      <c r="C22" s="834"/>
      <c r="D22" s="1010"/>
      <c r="E22" s="836"/>
      <c r="F22" s="818"/>
    </row>
    <row r="23" spans="1:9">
      <c r="C23" s="834" t="s">
        <v>775</v>
      </c>
      <c r="D23" s="835"/>
      <c r="E23" s="836">
        <f>SUM(E20:E22)</f>
        <v>0</v>
      </c>
      <c r="F23" s="837" t="e">
        <f>+E23/E25</f>
        <v>#DIV/0!</v>
      </c>
      <c r="H23" t="s">
        <v>690</v>
      </c>
    </row>
    <row r="24" spans="1:9">
      <c r="D24" s="824"/>
      <c r="E24" s="519"/>
      <c r="F24" s="819"/>
    </row>
    <row r="25" spans="1:9">
      <c r="B25" s="824" t="s">
        <v>691</v>
      </c>
      <c r="C25" s="689" t="s">
        <v>776</v>
      </c>
      <c r="D25" s="689"/>
      <c r="E25" s="838">
        <f>+E18+E23</f>
        <v>0</v>
      </c>
      <c r="F25" s="820" t="e">
        <f>+F18+F23</f>
        <v>#DIV/0!</v>
      </c>
      <c r="H25" t="s">
        <v>690</v>
      </c>
    </row>
    <row r="26" spans="1:9">
      <c r="B26" s="824"/>
    </row>
    <row r="27" spans="1:9" ht="13.8" thickBot="1">
      <c r="B27" s="824" t="s">
        <v>692</v>
      </c>
      <c r="C27" s="538" t="s">
        <v>782</v>
      </c>
      <c r="D27" s="538"/>
      <c r="E27" s="839">
        <f>+E15-E25</f>
        <v>0</v>
      </c>
      <c r="H27" t="s">
        <v>685</v>
      </c>
    </row>
    <row r="28" spans="1:9" ht="6.6" customHeight="1">
      <c r="B28" s="824"/>
      <c r="E28" s="840"/>
    </row>
    <row r="29" spans="1:9" ht="6.6" customHeight="1">
      <c r="E29" s="840"/>
    </row>
    <row r="30" spans="1:9" ht="13.95" customHeight="1">
      <c r="A30" s="841">
        <v>4</v>
      </c>
      <c r="B30" s="841"/>
      <c r="C30" s="1162" t="s">
        <v>761</v>
      </c>
      <c r="D30" s="1162"/>
      <c r="E30" s="1162"/>
      <c r="F30" s="1163"/>
    </row>
    <row r="31" spans="1:9">
      <c r="E31" s="840"/>
    </row>
    <row r="32" spans="1:9" ht="26.4" hidden="1" customHeight="1">
      <c r="B32" s="842" t="s">
        <v>680</v>
      </c>
      <c r="C32" s="1164" t="s">
        <v>693</v>
      </c>
      <c r="D32" s="1164"/>
      <c r="E32" s="1164"/>
      <c r="F32" s="842" t="s">
        <v>658</v>
      </c>
      <c r="G32" s="843" t="s">
        <v>694</v>
      </c>
    </row>
    <row r="33" spans="2:8" ht="22.2" hidden="1" customHeight="1">
      <c r="B33" s="844">
        <v>1</v>
      </c>
      <c r="C33" s="1164" t="s">
        <v>695</v>
      </c>
      <c r="D33" s="1164"/>
      <c r="E33" s="1164"/>
      <c r="F33" s="845">
        <v>330000</v>
      </c>
      <c r="G33" s="846" t="s">
        <v>696</v>
      </c>
    </row>
    <row r="34" spans="2:8" ht="22.2" hidden="1" customHeight="1">
      <c r="B34" s="844">
        <v>2</v>
      </c>
      <c r="C34" s="1164" t="s">
        <v>697</v>
      </c>
      <c r="D34" s="1164"/>
      <c r="E34" s="1164"/>
      <c r="F34" s="845">
        <f>5055*125</f>
        <v>631875</v>
      </c>
      <c r="G34" s="846" t="s">
        <v>698</v>
      </c>
      <c r="H34" t="s">
        <v>699</v>
      </c>
    </row>
    <row r="35" spans="2:8" ht="22.2" hidden="1" customHeight="1">
      <c r="B35" s="844">
        <v>3</v>
      </c>
      <c r="C35" s="1164" t="s">
        <v>700</v>
      </c>
      <c r="D35" s="1164"/>
      <c r="E35" s="1164"/>
      <c r="F35" s="845">
        <v>125000</v>
      </c>
      <c r="G35" s="846" t="s">
        <v>701</v>
      </c>
    </row>
    <row r="36" spans="2:8" ht="22.2" hidden="1" customHeight="1">
      <c r="B36" s="844">
        <v>4</v>
      </c>
      <c r="C36" s="1164" t="s">
        <v>702</v>
      </c>
      <c r="D36" s="1164"/>
      <c r="E36" s="1164"/>
      <c r="F36" s="845">
        <v>63984</v>
      </c>
      <c r="G36" s="846" t="s">
        <v>703</v>
      </c>
    </row>
    <row r="37" spans="2:8" ht="15" hidden="1" customHeight="1">
      <c r="B37" s="844">
        <v>5</v>
      </c>
      <c r="C37" s="1164"/>
      <c r="D37" s="1164"/>
      <c r="E37" s="1164"/>
      <c r="F37" s="847"/>
      <c r="G37" s="848" t="s">
        <v>704</v>
      </c>
    </row>
    <row r="38" spans="2:8" ht="15" hidden="1" customHeight="1">
      <c r="B38" s="844">
        <v>6</v>
      </c>
      <c r="C38" s="1165"/>
      <c r="D38" s="1165"/>
      <c r="E38" s="1165"/>
      <c r="F38" s="847">
        <v>0</v>
      </c>
      <c r="G38" s="849" t="s">
        <v>705</v>
      </c>
    </row>
    <row r="39" spans="2:8" hidden="1">
      <c r="B39" s="689"/>
      <c r="C39" s="1166" t="s">
        <v>706</v>
      </c>
      <c r="D39" s="1166"/>
      <c r="E39" s="1166"/>
      <c r="F39" s="850">
        <f>SUM(F33:F38)</f>
        <v>1150859</v>
      </c>
    </row>
    <row r="40" spans="2:8" ht="10.199999999999999" hidden="1" customHeight="1">
      <c r="B40" s="9"/>
      <c r="C40" s="851"/>
      <c r="D40" s="851"/>
      <c r="E40" s="851"/>
      <c r="G40" s="852">
        <f>+E27+F39</f>
        <v>1150859</v>
      </c>
      <c r="H40" t="s">
        <v>707</v>
      </c>
    </row>
    <row r="41" spans="2:8" ht="26.4" customHeight="1">
      <c r="B41" s="853" t="s">
        <v>681</v>
      </c>
      <c r="C41" s="1171" t="s">
        <v>708</v>
      </c>
      <c r="D41" s="1171"/>
      <c r="E41" s="1171"/>
      <c r="F41" s="854">
        <f>E15</f>
        <v>0</v>
      </c>
      <c r="G41" s="855"/>
      <c r="H41" s="906"/>
    </row>
    <row r="42" spans="2:8" ht="14.4" customHeight="1">
      <c r="B42" s="853"/>
      <c r="C42" s="1168" t="s">
        <v>709</v>
      </c>
      <c r="D42" s="1169"/>
      <c r="E42" s="1169"/>
      <c r="F42" s="856"/>
    </row>
    <row r="43" spans="2:8" ht="42" customHeight="1">
      <c r="B43" s="936"/>
      <c r="C43" s="1161" t="s">
        <v>765</v>
      </c>
      <c r="D43" s="1161"/>
      <c r="E43" s="1161"/>
      <c r="F43" s="857" t="s">
        <v>710</v>
      </c>
      <c r="G43" s="858" t="s">
        <v>711</v>
      </c>
      <c r="H43" s="689" t="s">
        <v>742</v>
      </c>
    </row>
    <row r="44" spans="2:8" ht="30" customHeight="1">
      <c r="B44" s="935">
        <v>1</v>
      </c>
      <c r="C44" s="1170"/>
      <c r="D44" s="1170"/>
      <c r="E44" s="1170"/>
      <c r="F44" s="987">
        <f>E18</f>
        <v>0</v>
      </c>
      <c r="G44" s="860" t="s">
        <v>712</v>
      </c>
      <c r="H44" s="904" t="s">
        <v>743</v>
      </c>
    </row>
    <row r="45" spans="2:8" ht="44.4" customHeight="1">
      <c r="B45" s="844">
        <v>2</v>
      </c>
      <c r="C45" s="1164"/>
      <c r="D45" s="1164"/>
      <c r="E45" s="1164"/>
      <c r="F45" s="988">
        <f>E20</f>
        <v>0</v>
      </c>
      <c r="G45" s="846" t="s">
        <v>766</v>
      </c>
      <c r="H45" s="905" t="s">
        <v>744</v>
      </c>
    </row>
    <row r="46" spans="2:8" ht="29.4" customHeight="1">
      <c r="B46" s="844">
        <v>3</v>
      </c>
      <c r="C46" s="1164"/>
      <c r="D46" s="1164"/>
      <c r="E46" s="1164"/>
      <c r="F46" s="988"/>
      <c r="G46" s="846" t="s">
        <v>713</v>
      </c>
      <c r="H46" s="1012" t="s">
        <v>808</v>
      </c>
    </row>
    <row r="47" spans="2:8" ht="35.4" customHeight="1">
      <c r="B47" s="844">
        <v>4</v>
      </c>
      <c r="C47" s="1164"/>
      <c r="D47" s="1164"/>
      <c r="E47" s="1164"/>
      <c r="F47" s="988"/>
      <c r="G47" s="846" t="s">
        <v>715</v>
      </c>
      <c r="H47" s="1012" t="s">
        <v>809</v>
      </c>
    </row>
    <row r="48" spans="2:8" ht="31.2" customHeight="1">
      <c r="B48" s="844">
        <v>5</v>
      </c>
      <c r="C48" s="1164"/>
      <c r="D48" s="1164"/>
      <c r="E48" s="1164"/>
      <c r="F48" s="988"/>
      <c r="G48" s="846" t="s">
        <v>716</v>
      </c>
      <c r="H48" s="1012" t="s">
        <v>810</v>
      </c>
    </row>
    <row r="49" spans="2:8" ht="40.950000000000003" customHeight="1">
      <c r="B49" s="844">
        <v>6</v>
      </c>
      <c r="C49" s="1164"/>
      <c r="D49" s="1164"/>
      <c r="E49" s="1164"/>
      <c r="F49" s="988"/>
      <c r="G49" s="905" t="s">
        <v>797</v>
      </c>
      <c r="H49" s="1012" t="s">
        <v>811</v>
      </c>
    </row>
    <row r="50" spans="2:8" ht="41.4" customHeight="1">
      <c r="B50" s="844">
        <v>7</v>
      </c>
      <c r="C50" s="1164"/>
      <c r="D50" s="1164"/>
      <c r="E50" s="1164"/>
      <c r="F50" s="988"/>
      <c r="G50" s="846" t="s">
        <v>718</v>
      </c>
      <c r="H50" s="1012" t="s">
        <v>812</v>
      </c>
    </row>
    <row r="51" spans="2:8" ht="31.95" customHeight="1">
      <c r="B51" s="862">
        <v>8</v>
      </c>
      <c r="C51" s="1164"/>
      <c r="D51" s="1164"/>
      <c r="E51" s="1164"/>
      <c r="F51" s="989"/>
      <c r="G51" s="864" t="s">
        <v>719</v>
      </c>
      <c r="H51" s="1013" t="s">
        <v>807</v>
      </c>
    </row>
    <row r="52" spans="2:8">
      <c r="B52" s="689"/>
      <c r="C52" s="1166" t="s">
        <v>720</v>
      </c>
      <c r="D52" s="1166"/>
      <c r="E52" s="1166"/>
      <c r="F52" s="990">
        <f>SUM(F44:F51)</f>
        <v>0</v>
      </c>
      <c r="G52" s="907">
        <f>+E15-F52</f>
        <v>0</v>
      </c>
      <c r="H52" t="s">
        <v>747</v>
      </c>
    </row>
    <row r="53" spans="2:8" ht="7.95" customHeight="1">
      <c r="E53" s="840"/>
      <c r="F53" s="519"/>
    </row>
    <row r="54" spans="2:8">
      <c r="B54" t="s">
        <v>721</v>
      </c>
      <c r="C54" t="s">
        <v>722</v>
      </c>
      <c r="E54" s="840"/>
      <c r="F54" s="519"/>
    </row>
    <row r="55" spans="2:8">
      <c r="E55" s="840"/>
      <c r="F55" s="519"/>
    </row>
    <row r="56" spans="2:8">
      <c r="C56" s="909" t="s">
        <v>798</v>
      </c>
      <c r="D56" s="689"/>
      <c r="E56" s="866"/>
      <c r="F56" s="867"/>
    </row>
    <row r="57" spans="2:8">
      <c r="C57" s="794" t="s">
        <v>741</v>
      </c>
      <c r="F57" s="690"/>
      <c r="G57" s="824"/>
      <c r="H57" s="933" t="s">
        <v>762</v>
      </c>
    </row>
    <row r="58" spans="2:8">
      <c r="C58" s="794" t="s">
        <v>740</v>
      </c>
      <c r="D58" s="689"/>
      <c r="E58" s="805"/>
      <c r="F58" s="806">
        <f>C9</f>
        <v>0</v>
      </c>
      <c r="G58" s="824"/>
    </row>
    <row r="59" spans="2:8">
      <c r="C59" s="868" t="s">
        <v>724</v>
      </c>
      <c r="D59" s="539"/>
      <c r="E59" s="869"/>
      <c r="F59" s="886">
        <f>E11</f>
        <v>0</v>
      </c>
    </row>
    <row r="60" spans="2:8">
      <c r="C60" s="871" t="s">
        <v>870</v>
      </c>
      <c r="D60" s="872"/>
      <c r="E60" s="872"/>
      <c r="F60" s="880">
        <f>E14</f>
        <v>0</v>
      </c>
    </row>
    <row r="61" spans="2:8">
      <c r="C61" s="874" t="s">
        <v>868</v>
      </c>
      <c r="D61" s="834"/>
      <c r="E61" s="834"/>
      <c r="F61" s="882">
        <f>E15</f>
        <v>0</v>
      </c>
    </row>
    <row r="62" spans="2:8">
      <c r="C62" s="876" t="s">
        <v>869</v>
      </c>
      <c r="D62" s="877"/>
      <c r="E62" s="877"/>
      <c r="F62" s="878" t="e">
        <f>F15</f>
        <v>#DIV/0!</v>
      </c>
    </row>
    <row r="63" spans="2:8">
      <c r="C63" s="879" t="s">
        <v>726</v>
      </c>
      <c r="D63" s="872"/>
      <c r="E63" s="872"/>
      <c r="F63" s="880">
        <f>E18</f>
        <v>0</v>
      </c>
    </row>
    <row r="64" spans="2:8">
      <c r="C64" s="881" t="s">
        <v>727</v>
      </c>
      <c r="D64" s="834"/>
      <c r="E64" s="834"/>
      <c r="F64" s="882">
        <f>E23</f>
        <v>0</v>
      </c>
    </row>
    <row r="65" spans="2:9">
      <c r="C65" s="883" t="s">
        <v>728</v>
      </c>
      <c r="D65" s="877"/>
      <c r="E65" s="877"/>
      <c r="F65" s="884">
        <f>E25</f>
        <v>0</v>
      </c>
    </row>
    <row r="66" spans="2:9" ht="13.8" thickBot="1">
      <c r="C66" s="937" t="s">
        <v>729</v>
      </c>
      <c r="D66" s="538"/>
      <c r="E66" s="538"/>
      <c r="F66" s="894">
        <f>E27</f>
        <v>0</v>
      </c>
      <c r="H66" s="995">
        <f>+F61-F65</f>
        <v>0</v>
      </c>
    </row>
    <row r="67" spans="2:9">
      <c r="C67" s="938"/>
    </row>
    <row r="68" spans="2:9">
      <c r="C68" s="941" t="s">
        <v>730</v>
      </c>
      <c r="D68" s="689"/>
      <c r="E68" s="689"/>
      <c r="F68" s="886">
        <f>F61</f>
        <v>0</v>
      </c>
    </row>
    <row r="69" spans="2:9">
      <c r="B69">
        <v>1</v>
      </c>
      <c r="C69" s="887" t="s">
        <v>763</v>
      </c>
      <c r="D69" s="825"/>
      <c r="E69" s="825"/>
      <c r="F69" s="994">
        <f t="shared" ref="F69:F76" si="0">F44</f>
        <v>0</v>
      </c>
    </row>
    <row r="70" spans="2:9">
      <c r="B70">
        <v>2</v>
      </c>
      <c r="C70" s="881" t="s">
        <v>764</v>
      </c>
      <c r="D70" s="834"/>
      <c r="E70" s="834"/>
      <c r="F70" s="882">
        <f t="shared" si="0"/>
        <v>0</v>
      </c>
      <c r="H70" t="s">
        <v>731</v>
      </c>
      <c r="I70" s="702"/>
    </row>
    <row r="71" spans="2:9">
      <c r="B71">
        <v>3</v>
      </c>
      <c r="C71" s="887" t="s">
        <v>713</v>
      </c>
      <c r="D71" s="825"/>
      <c r="E71" s="889"/>
      <c r="F71" s="882">
        <f t="shared" si="0"/>
        <v>0</v>
      </c>
      <c r="H71" t="s">
        <v>731</v>
      </c>
      <c r="I71" s="702"/>
    </row>
    <row r="72" spans="2:9">
      <c r="B72">
        <v>4</v>
      </c>
      <c r="C72" s="881" t="s">
        <v>733</v>
      </c>
      <c r="D72" s="834"/>
      <c r="E72" s="890"/>
      <c r="F72" s="882">
        <f t="shared" si="0"/>
        <v>0</v>
      </c>
      <c r="H72" t="s">
        <v>731</v>
      </c>
      <c r="I72" s="702"/>
    </row>
    <row r="73" spans="2:9">
      <c r="B73">
        <v>5</v>
      </c>
      <c r="C73" s="881" t="s">
        <v>716</v>
      </c>
      <c r="D73" s="834"/>
      <c r="E73" s="890"/>
      <c r="F73" s="882">
        <f t="shared" si="0"/>
        <v>0</v>
      </c>
      <c r="H73" t="s">
        <v>731</v>
      </c>
      <c r="I73" s="702"/>
    </row>
    <row r="74" spans="2:9">
      <c r="B74">
        <v>6</v>
      </c>
      <c r="C74" s="881" t="s">
        <v>734</v>
      </c>
      <c r="D74" s="834"/>
      <c r="E74" s="890"/>
      <c r="F74" s="882">
        <f t="shared" si="0"/>
        <v>0</v>
      </c>
      <c r="H74" t="s">
        <v>731</v>
      </c>
      <c r="I74" s="702"/>
    </row>
    <row r="75" spans="2:9">
      <c r="B75">
        <v>7</v>
      </c>
      <c r="C75" s="881" t="s">
        <v>735</v>
      </c>
      <c r="D75" s="834"/>
      <c r="E75" s="890"/>
      <c r="F75" s="882">
        <f t="shared" si="0"/>
        <v>0</v>
      </c>
      <c r="H75" t="s">
        <v>731</v>
      </c>
    </row>
    <row r="76" spans="2:9">
      <c r="B76">
        <v>8</v>
      </c>
      <c r="C76" s="883" t="s">
        <v>705</v>
      </c>
      <c r="D76" s="891"/>
      <c r="E76" s="892"/>
      <c r="F76" s="882">
        <f t="shared" si="0"/>
        <v>0</v>
      </c>
    </row>
    <row r="77" spans="2:9" ht="13.8" thickBot="1">
      <c r="C77" s="893" t="s">
        <v>736</v>
      </c>
      <c r="D77" s="538"/>
      <c r="E77" s="839"/>
      <c r="F77" s="894">
        <f>SUM(F69:F76)</f>
        <v>0</v>
      </c>
      <c r="G77" s="125">
        <f>E15</f>
        <v>0</v>
      </c>
      <c r="H77" t="s">
        <v>799</v>
      </c>
    </row>
    <row r="81" spans="1:15" ht="15.6">
      <c r="D81" s="20" t="s">
        <v>748</v>
      </c>
      <c r="E81" s="94"/>
      <c r="F81" s="94"/>
      <c r="G81" s="94"/>
      <c r="H81" s="94"/>
      <c r="I81" s="94"/>
      <c r="J81" s="94"/>
      <c r="K81" s="94"/>
      <c r="L81" s="94"/>
      <c r="M81" s="94"/>
      <c r="N81" s="94"/>
      <c r="O81" s="94"/>
    </row>
    <row r="82" spans="1:15">
      <c r="D82" s="94" t="s">
        <v>756</v>
      </c>
      <c r="E82" s="94"/>
      <c r="F82" s="94"/>
      <c r="G82" s="94"/>
      <c r="H82" s="94"/>
      <c r="I82" s="94"/>
      <c r="J82" s="94"/>
      <c r="K82" s="94"/>
      <c r="L82" s="94"/>
      <c r="M82" s="94"/>
      <c r="N82" s="94"/>
      <c r="O82" s="94"/>
    </row>
    <row r="83" spans="1:15">
      <c r="D83" s="897"/>
      <c r="E83" s="910" t="s">
        <v>835</v>
      </c>
      <c r="F83" s="911"/>
      <c r="G83" s="911"/>
      <c r="H83" s="912"/>
      <c r="I83" s="913" t="s">
        <v>749</v>
      </c>
      <c r="J83" s="914"/>
      <c r="K83" s="914"/>
      <c r="L83" s="914"/>
      <c r="M83" s="914"/>
      <c r="N83" s="915"/>
      <c r="O83" s="897"/>
    </row>
    <row r="84" spans="1:15" ht="52.8">
      <c r="D84" s="897" t="s">
        <v>570</v>
      </c>
      <c r="E84" s="916" t="s">
        <v>841</v>
      </c>
      <c r="F84" s="917" t="s">
        <v>840</v>
      </c>
      <c r="G84" s="917" t="s">
        <v>839</v>
      </c>
      <c r="H84" s="916" t="s">
        <v>842</v>
      </c>
      <c r="I84" s="917" t="s">
        <v>750</v>
      </c>
      <c r="J84" s="918" t="s">
        <v>751</v>
      </c>
      <c r="K84" s="918" t="s">
        <v>752</v>
      </c>
      <c r="L84" s="917" t="s">
        <v>686</v>
      </c>
      <c r="M84" s="917" t="s">
        <v>753</v>
      </c>
      <c r="N84" s="916" t="s">
        <v>754</v>
      </c>
      <c r="O84" s="919" t="s">
        <v>755</v>
      </c>
    </row>
    <row r="85" spans="1:15">
      <c r="D85" s="871">
        <f>C9</f>
        <v>0</v>
      </c>
      <c r="E85" s="873">
        <f>E11</f>
        <v>0</v>
      </c>
      <c r="F85" s="920">
        <f>E14</f>
        <v>0</v>
      </c>
      <c r="G85" s="920">
        <f>E15</f>
        <v>0</v>
      </c>
      <c r="H85" s="927" t="e">
        <f>F15</f>
        <v>#DIV/0!</v>
      </c>
      <c r="I85" s="921">
        <v>8.3330000000000001E-2</v>
      </c>
      <c r="J85" s="922">
        <f>E18</f>
        <v>0</v>
      </c>
      <c r="K85" s="922">
        <f>C20</f>
        <v>0</v>
      </c>
      <c r="L85" s="923">
        <f>D20</f>
        <v>0</v>
      </c>
      <c r="M85" s="924">
        <f>E23</f>
        <v>0</v>
      </c>
      <c r="N85" s="925">
        <f>E25</f>
        <v>0</v>
      </c>
      <c r="O85" s="926">
        <f>E27</f>
        <v>0</v>
      </c>
    </row>
    <row r="90" spans="1:15" ht="53.4" thickBot="1">
      <c r="A90" s="996"/>
      <c r="B90" s="996"/>
      <c r="C90" s="996"/>
      <c r="D90" s="999" t="s">
        <v>730</v>
      </c>
      <c r="E90" s="998" t="s">
        <v>763</v>
      </c>
      <c r="F90" s="998" t="s">
        <v>764</v>
      </c>
      <c r="G90" s="998" t="s">
        <v>713</v>
      </c>
      <c r="H90" s="998" t="s">
        <v>733</v>
      </c>
      <c r="I90" s="998" t="s">
        <v>716</v>
      </c>
      <c r="J90" s="998" t="s">
        <v>734</v>
      </c>
      <c r="K90" s="998" t="s">
        <v>735</v>
      </c>
      <c r="L90" s="998" t="s">
        <v>705</v>
      </c>
      <c r="M90" s="1001" t="s">
        <v>736</v>
      </c>
    </row>
    <row r="91" spans="1:15" ht="13.8" thickBot="1">
      <c r="D91" s="1000">
        <f>F68</f>
        <v>0</v>
      </c>
      <c r="E91" s="994">
        <f>F69</f>
        <v>0</v>
      </c>
      <c r="F91" s="888">
        <f>F70</f>
        <v>0</v>
      </c>
      <c r="G91" s="888">
        <f>F71</f>
        <v>0</v>
      </c>
      <c r="H91" s="888">
        <f>F72</f>
        <v>0</v>
      </c>
      <c r="I91" s="888">
        <f>F73</f>
        <v>0</v>
      </c>
      <c r="J91" s="888">
        <f>F74</f>
        <v>0</v>
      </c>
      <c r="K91" s="888">
        <f>F75</f>
        <v>0</v>
      </c>
      <c r="L91" s="888">
        <f>F76</f>
        <v>0</v>
      </c>
      <c r="M91" s="997">
        <f>F77</f>
        <v>0</v>
      </c>
    </row>
  </sheetData>
  <mergeCells count="21">
    <mergeCell ref="C50:E50"/>
    <mergeCell ref="C51:E51"/>
    <mergeCell ref="C52:E52"/>
    <mergeCell ref="C44:E44"/>
    <mergeCell ref="C45:E45"/>
    <mergeCell ref="C46:E46"/>
    <mergeCell ref="C47:E47"/>
    <mergeCell ref="C48:E48"/>
    <mergeCell ref="C49:E49"/>
    <mergeCell ref="C43:E43"/>
    <mergeCell ref="C30:F30"/>
    <mergeCell ref="C32:E32"/>
    <mergeCell ref="C33:E33"/>
    <mergeCell ref="C34:E34"/>
    <mergeCell ref="C35:E35"/>
    <mergeCell ref="C36:E36"/>
    <mergeCell ref="C37:E37"/>
    <mergeCell ref="C38:E38"/>
    <mergeCell ref="C39:E39"/>
    <mergeCell ref="C41:E41"/>
    <mergeCell ref="C42:E42"/>
  </mergeCells>
  <pageMargins left="0.25" right="0.25" top="0.25" bottom="0.5" header="0.3" footer="0.3"/>
  <pageSetup scale="88" fitToHeight="0" orientation="portrait" r:id="rId1"/>
  <headerFooter>
    <oddFooter>&amp;L&amp;8Created:  April 23, 2014:  Printed:  &amp;D  &amp;T   &amp;Z&amp;F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1"/>
  </sheetPr>
  <dimension ref="A1:I27"/>
  <sheetViews>
    <sheetView workbookViewId="0">
      <selection activeCell="L13" sqref="L13"/>
    </sheetView>
  </sheetViews>
  <sheetFormatPr defaultRowHeight="13.2"/>
  <cols>
    <col min="1" max="1" width="2.6640625" customWidth="1"/>
    <col min="2" max="2" width="55.6640625" customWidth="1"/>
    <col min="3" max="4" width="19.77734375" customWidth="1"/>
    <col min="5" max="5" width="18.33203125" customWidth="1"/>
    <col min="9" max="9" width="1.6640625" customWidth="1"/>
  </cols>
  <sheetData>
    <row r="1" spans="1:7" ht="17.399999999999999">
      <c r="B1" s="18" t="s">
        <v>321</v>
      </c>
      <c r="C1" s="94"/>
      <c r="D1" s="94"/>
      <c r="E1" s="94"/>
    </row>
    <row r="2" spans="1:7" ht="17.399999999999999">
      <c r="B2" s="18" t="s">
        <v>454</v>
      </c>
      <c r="C2" s="94"/>
      <c r="D2" s="94"/>
      <c r="E2" s="94"/>
    </row>
    <row r="3" spans="1:7" ht="15.6">
      <c r="B3" s="20" t="s">
        <v>295</v>
      </c>
      <c r="C3" s="94"/>
      <c r="D3" s="94"/>
      <c r="E3" s="94"/>
    </row>
    <row r="5" spans="1:7" ht="15.6">
      <c r="A5" s="5"/>
      <c r="B5" s="131" t="s">
        <v>253</v>
      </c>
      <c r="C5" s="1172"/>
      <c r="D5" s="1173"/>
      <c r="E5" s="1174"/>
      <c r="F5" s="5"/>
      <c r="G5" s="5"/>
    </row>
    <row r="6" spans="1:7" ht="12" customHeight="1">
      <c r="A6" s="5"/>
      <c r="B6" s="128"/>
      <c r="C6" s="228"/>
      <c r="D6" s="228"/>
      <c r="E6" s="228"/>
      <c r="F6" s="5"/>
      <c r="G6" s="5"/>
    </row>
    <row r="7" spans="1:7" ht="9" customHeight="1">
      <c r="A7" s="229"/>
      <c r="B7" s="230"/>
      <c r="C7" s="231"/>
      <c r="D7" s="231"/>
      <c r="E7" s="231"/>
      <c r="F7" s="232"/>
      <c r="G7" s="5"/>
    </row>
    <row r="8" spans="1:7" ht="16.2" thickBot="1">
      <c r="A8" s="233"/>
      <c r="B8" s="234" t="s">
        <v>296</v>
      </c>
      <c r="C8" s="235" t="s">
        <v>302</v>
      </c>
      <c r="D8" s="235" t="s">
        <v>297</v>
      </c>
      <c r="E8" s="235" t="s">
        <v>298</v>
      </c>
      <c r="F8" s="236"/>
      <c r="G8" s="5"/>
    </row>
    <row r="9" spans="1:7" ht="15.6">
      <c r="A9" s="233"/>
      <c r="B9" s="237" t="s">
        <v>299</v>
      </c>
      <c r="C9" s="238">
        <v>0</v>
      </c>
      <c r="D9" s="238">
        <v>0</v>
      </c>
      <c r="E9" s="238">
        <f>SUM(C9:D9)</f>
        <v>0</v>
      </c>
      <c r="F9" s="236"/>
      <c r="G9" s="5"/>
    </row>
    <row r="10" spans="1:7" ht="15.6">
      <c r="A10" s="233"/>
      <c r="B10" s="239" t="s">
        <v>300</v>
      </c>
      <c r="C10" s="240">
        <v>0</v>
      </c>
      <c r="D10" s="240">
        <v>0</v>
      </c>
      <c r="E10" s="240">
        <f>SUM(C10:D10)</f>
        <v>0</v>
      </c>
      <c r="F10" s="236"/>
      <c r="G10" s="5"/>
    </row>
    <row r="11" spans="1:7" ht="16.2" thickBot="1">
      <c r="A11" s="233"/>
      <c r="B11" s="241" t="s">
        <v>301</v>
      </c>
      <c r="C11" s="242">
        <f>SUM(C9:C10)</f>
        <v>0</v>
      </c>
      <c r="D11" s="242">
        <f>SUM(D9:D10)</f>
        <v>0</v>
      </c>
      <c r="E11" s="242">
        <f>SUM(E9:E10)</f>
        <v>0</v>
      </c>
      <c r="F11" s="236"/>
      <c r="G11" s="5"/>
    </row>
    <row r="12" spans="1:7" ht="9" customHeight="1" thickTop="1">
      <c r="A12" s="233"/>
      <c r="B12" s="239"/>
      <c r="C12" s="239"/>
      <c r="D12" s="239"/>
      <c r="E12" s="239"/>
      <c r="F12" s="236"/>
      <c r="G12" s="5"/>
    </row>
    <row r="13" spans="1:7" ht="15.6">
      <c r="A13" s="233"/>
      <c r="B13" s="239" t="s">
        <v>309</v>
      </c>
      <c r="C13" s="243">
        <f>'Example of Schedule C - C1'!B23</f>
        <v>0</v>
      </c>
      <c r="D13" s="244" t="s">
        <v>310</v>
      </c>
      <c r="E13" s="244" t="s">
        <v>310</v>
      </c>
      <c r="F13" s="236"/>
      <c r="G13" s="5"/>
    </row>
    <row r="14" spans="1:7" ht="16.2" thickBot="1">
      <c r="A14" s="233"/>
      <c r="B14" s="239" t="s">
        <v>315</v>
      </c>
      <c r="C14" s="245">
        <f>+C11-C13</f>
        <v>0</v>
      </c>
      <c r="D14" s="244" t="s">
        <v>310</v>
      </c>
      <c r="E14" s="244" t="s">
        <v>310</v>
      </c>
      <c r="F14" s="236"/>
      <c r="G14" s="5"/>
    </row>
    <row r="15" spans="1:7" ht="9" customHeight="1">
      <c r="A15" s="233"/>
      <c r="B15" s="239"/>
      <c r="C15" s="239"/>
      <c r="D15" s="239"/>
      <c r="E15" s="239"/>
      <c r="F15" s="236"/>
      <c r="G15" s="5"/>
    </row>
    <row r="16" spans="1:7" ht="15.6">
      <c r="A16" s="233"/>
      <c r="B16" s="239" t="s">
        <v>314</v>
      </c>
      <c r="C16" s="239"/>
      <c r="D16" s="239"/>
      <c r="E16" s="239"/>
      <c r="F16" s="236"/>
      <c r="G16" s="5"/>
    </row>
    <row r="17" spans="1:9" ht="9" customHeight="1">
      <c r="A17" s="246"/>
      <c r="B17" s="247"/>
      <c r="C17" s="247"/>
      <c r="D17" s="247"/>
      <c r="E17" s="247"/>
      <c r="F17" s="248"/>
      <c r="G17" s="5"/>
    </row>
    <row r="18" spans="1:9" ht="9" customHeight="1">
      <c r="A18" s="239"/>
      <c r="B18" s="239"/>
      <c r="C18" s="5"/>
      <c r="D18" s="5"/>
      <c r="E18" s="5"/>
      <c r="F18" s="5"/>
      <c r="G18" s="5"/>
    </row>
    <row r="19" spans="1:9" ht="15.6">
      <c r="A19" s="239"/>
      <c r="B19" s="239" t="s">
        <v>450</v>
      </c>
      <c r="C19" s="5"/>
      <c r="D19" s="5"/>
      <c r="E19" s="5"/>
      <c r="F19" s="5"/>
      <c r="G19" s="5"/>
    </row>
    <row r="20" spans="1:9" ht="31.5" customHeight="1">
      <c r="A20" s="239"/>
      <c r="B20" s="1175" t="s">
        <v>451</v>
      </c>
      <c r="C20" s="1158"/>
      <c r="D20" s="1158"/>
      <c r="E20" s="1158"/>
      <c r="F20" s="1158"/>
      <c r="G20" s="5"/>
    </row>
    <row r="23" spans="1:9">
      <c r="A23" s="9"/>
      <c r="B23" s="9"/>
    </row>
    <row r="24" spans="1:9" ht="13.8" thickBot="1">
      <c r="A24" s="9"/>
      <c r="B24" s="501" t="s">
        <v>448</v>
      </c>
      <c r="D24" t="s">
        <v>449</v>
      </c>
    </row>
    <row r="25" spans="1:9" ht="30.6">
      <c r="A25" s="494"/>
      <c r="B25" s="506" t="s">
        <v>438</v>
      </c>
      <c r="C25" s="507" t="s">
        <v>439</v>
      </c>
      <c r="D25" s="506" t="s">
        <v>440</v>
      </c>
      <c r="E25" s="506" t="s">
        <v>441</v>
      </c>
      <c r="F25" s="506" t="s">
        <v>442</v>
      </c>
      <c r="G25" s="506" t="s">
        <v>443</v>
      </c>
      <c r="H25" s="506" t="s">
        <v>444</v>
      </c>
      <c r="I25" s="495"/>
    </row>
    <row r="26" spans="1:9">
      <c r="A26" s="496"/>
      <c r="B26" s="503">
        <f>C9</f>
        <v>0</v>
      </c>
      <c r="C26" s="502">
        <f>C10</f>
        <v>0</v>
      </c>
      <c r="D26" s="503">
        <f>C11</f>
        <v>0</v>
      </c>
      <c r="E26" s="510" t="s">
        <v>447</v>
      </c>
      <c r="F26" s="503">
        <f>D9</f>
        <v>0</v>
      </c>
      <c r="G26" s="503">
        <f>D10</f>
        <v>0</v>
      </c>
      <c r="H26" s="504">
        <f>D11</f>
        <v>0</v>
      </c>
      <c r="I26" s="497"/>
    </row>
    <row r="27" spans="1:9" ht="13.8" thickBot="1">
      <c r="A27" s="498"/>
      <c r="B27" s="505"/>
      <c r="C27" s="499"/>
      <c r="D27" s="499"/>
      <c r="E27" s="509"/>
      <c r="F27" s="499"/>
      <c r="G27" s="499"/>
      <c r="H27" s="499"/>
      <c r="I27" s="500"/>
    </row>
  </sheetData>
  <customSheetViews>
    <customSheetView guid="{B0D17E88-828B-4823-ACAC-0E30538F57BB}" showPageBreaks="1" printArea="1" topLeftCell="A7">
      <selection activeCell="B31" sqref="B31"/>
      <pageMargins left="0.25" right="0.25" top="1" bottom="1" header="0.5" footer="0.5"/>
      <printOptions horizontalCentered="1" headings="1"/>
      <pageSetup orientation="landscape" r:id="rId1"/>
      <headerFooter alignWithMargins="0">
        <oddHeader>&amp;L&amp;8SRA3
Page 6
May 2004</oddHeader>
      </headerFooter>
    </customSheetView>
  </customSheetViews>
  <mergeCells count="2">
    <mergeCell ref="C5:E5"/>
    <mergeCell ref="B20:F20"/>
  </mergeCells>
  <phoneticPr fontId="0" type="noConversion"/>
  <printOptions horizontalCentered="1" headings="1"/>
  <pageMargins left="0.25" right="0.25" top="1" bottom="1" header="0.5" footer="0.5"/>
  <pageSetup orientation="landscape" r:id="rId2"/>
  <headerFooter alignWithMargins="0">
    <oddHeader>&amp;L&amp;8SRA3
Page 6
May 2004</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A71"/>
    <pageSetUpPr fitToPage="1"/>
  </sheetPr>
  <dimension ref="A1:F37"/>
  <sheetViews>
    <sheetView zoomScale="81" zoomScaleNormal="81" workbookViewId="0">
      <selection activeCell="A4" sqref="A4"/>
    </sheetView>
  </sheetViews>
  <sheetFormatPr defaultRowHeight="13.2"/>
  <cols>
    <col min="1" max="1" width="20.44140625" customWidth="1"/>
    <col min="2" max="2" width="6.33203125" customWidth="1"/>
    <col min="3" max="3" width="5" customWidth="1"/>
    <col min="4" max="4" width="68" customWidth="1"/>
    <col min="5" max="5" width="29.33203125" customWidth="1"/>
    <col min="6" max="6" width="19.77734375" customWidth="1"/>
  </cols>
  <sheetData>
    <row r="1" spans="1:6" ht="17.399999999999999">
      <c r="A1" s="18" t="s">
        <v>321</v>
      </c>
      <c r="B1" s="16"/>
      <c r="C1" s="16"/>
      <c r="D1" s="16"/>
      <c r="E1" s="16"/>
      <c r="F1" s="16"/>
    </row>
    <row r="2" spans="1:6" ht="9" customHeight="1">
      <c r="A2" s="16"/>
      <c r="B2" s="16"/>
      <c r="C2" s="16"/>
      <c r="D2" s="16"/>
      <c r="E2" s="16"/>
      <c r="F2" s="16"/>
    </row>
    <row r="3" spans="1:6" s="7" customFormat="1" ht="18">
      <c r="A3" s="18" t="s">
        <v>847</v>
      </c>
      <c r="B3" s="18"/>
      <c r="C3" s="18"/>
      <c r="D3" s="18"/>
      <c r="E3" s="18"/>
      <c r="F3" s="18"/>
    </row>
    <row r="4" spans="1:6" s="7" customFormat="1" ht="18">
      <c r="A4" s="18" t="s">
        <v>219</v>
      </c>
      <c r="B4" s="18"/>
      <c r="C4" s="18"/>
      <c r="D4" s="18"/>
      <c r="E4" s="18"/>
      <c r="F4" s="18"/>
    </row>
    <row r="5" spans="1:6" ht="9" customHeight="1">
      <c r="A5" s="16"/>
      <c r="B5" s="16"/>
      <c r="C5" s="16"/>
      <c r="D5" s="16"/>
      <c r="E5" s="16"/>
      <c r="F5" s="16"/>
    </row>
    <row r="6" spans="1:6" s="5" customFormat="1" ht="15.6">
      <c r="A6" s="20" t="s">
        <v>2</v>
      </c>
      <c r="B6" s="20"/>
      <c r="C6" s="20"/>
      <c r="D6" s="20"/>
      <c r="E6" s="20"/>
      <c r="F6" s="20"/>
    </row>
    <row r="7" spans="1:6" s="5" customFormat="1" ht="15.6">
      <c r="A7" s="20" t="s">
        <v>225</v>
      </c>
      <c r="B7" s="20"/>
      <c r="C7" s="20"/>
      <c r="D7" s="20"/>
      <c r="E7" s="20"/>
      <c r="F7" s="20"/>
    </row>
    <row r="8" spans="1:6" ht="9" customHeight="1">
      <c r="A8" s="16"/>
      <c r="B8" s="16"/>
      <c r="C8" s="16"/>
      <c r="D8" s="16"/>
      <c r="E8" s="16"/>
      <c r="F8" s="16"/>
    </row>
    <row r="9" spans="1:6" ht="15" customHeight="1">
      <c r="A9" s="1176" t="s">
        <v>253</v>
      </c>
      <c r="B9" s="1177"/>
      <c r="C9" s="947"/>
      <c r="D9" s="812">
        <f>'Schedule A - A1'!C11</f>
        <v>0</v>
      </c>
      <c r="E9" s="20"/>
      <c r="F9" s="20"/>
    </row>
    <row r="10" spans="1:6" ht="9.75" customHeight="1">
      <c r="A10" s="21"/>
      <c r="B10" s="21"/>
      <c r="C10" s="21"/>
      <c r="D10" s="21"/>
      <c r="E10" s="21"/>
      <c r="F10" s="21"/>
    </row>
    <row r="11" spans="1:6" ht="15.6">
      <c r="A11" s="134" t="s">
        <v>4</v>
      </c>
      <c r="B11" s="135"/>
      <c r="C11" s="135"/>
      <c r="D11" s="135"/>
      <c r="E11" s="135"/>
      <c r="F11" s="1061">
        <v>44720</v>
      </c>
    </row>
    <row r="12" spans="1:6" s="1" customFormat="1" ht="15.6">
      <c r="A12" s="131" t="s">
        <v>5</v>
      </c>
      <c r="B12" s="137" t="s">
        <v>6</v>
      </c>
      <c r="C12" s="138"/>
      <c r="D12" s="138"/>
      <c r="E12" s="131" t="s">
        <v>848</v>
      </c>
      <c r="F12" s="139" t="s">
        <v>7</v>
      </c>
    </row>
    <row r="13" spans="1:6" ht="15.6">
      <c r="A13" s="140"/>
      <c r="B13" s="141" t="s">
        <v>226</v>
      </c>
      <c r="C13" s="142"/>
      <c r="D13" s="142"/>
      <c r="E13" s="142"/>
      <c r="F13" s="142"/>
    </row>
    <row r="14" spans="1:6" ht="19.5" customHeight="1">
      <c r="A14" s="143"/>
      <c r="B14" s="164"/>
      <c r="C14" s="145" t="s">
        <v>9</v>
      </c>
      <c r="D14" s="146"/>
      <c r="E14" s="249">
        <v>0</v>
      </c>
      <c r="F14" s="148" t="e">
        <f>E14/E$22</f>
        <v>#DIV/0!</v>
      </c>
    </row>
    <row r="15" spans="1:6" ht="19.5" customHeight="1">
      <c r="A15" s="143"/>
      <c r="B15" s="164"/>
      <c r="C15" s="149" t="s">
        <v>11</v>
      </c>
      <c r="D15" s="150"/>
      <c r="E15" s="196">
        <v>0</v>
      </c>
      <c r="F15" s="152" t="e">
        <f t="shared" ref="F15:F21" si="0">E15/E$22</f>
        <v>#DIV/0!</v>
      </c>
    </row>
    <row r="16" spans="1:6" ht="19.5" customHeight="1">
      <c r="A16" s="143"/>
      <c r="B16" s="164"/>
      <c r="C16" s="149" t="s">
        <v>12</v>
      </c>
      <c r="D16" s="150"/>
      <c r="E16" s="196">
        <v>0</v>
      </c>
      <c r="F16" s="152" t="e">
        <f t="shared" si="0"/>
        <v>#DIV/0!</v>
      </c>
    </row>
    <row r="17" spans="1:6" ht="19.5" customHeight="1">
      <c r="A17" s="143"/>
      <c r="B17" s="144"/>
      <c r="C17" s="149" t="s">
        <v>13</v>
      </c>
      <c r="D17" s="150"/>
      <c r="E17" s="196">
        <v>0</v>
      </c>
      <c r="F17" s="152" t="e">
        <f t="shared" si="0"/>
        <v>#DIV/0!</v>
      </c>
    </row>
    <row r="18" spans="1:6" ht="19.5" customHeight="1">
      <c r="A18" s="143"/>
      <c r="B18" s="144"/>
      <c r="C18" s="149" t="s">
        <v>14</v>
      </c>
      <c r="D18" s="150"/>
      <c r="E18" s="196">
        <v>0</v>
      </c>
      <c r="F18" s="152" t="e">
        <f t="shared" si="0"/>
        <v>#DIV/0!</v>
      </c>
    </row>
    <row r="19" spans="1:6" ht="19.5" customHeight="1">
      <c r="A19" s="143"/>
      <c r="B19" s="164"/>
      <c r="C19" s="149" t="s">
        <v>15</v>
      </c>
      <c r="D19" s="150"/>
      <c r="E19" s="196">
        <v>0</v>
      </c>
      <c r="F19" s="152" t="e">
        <f t="shared" si="0"/>
        <v>#DIV/0!</v>
      </c>
    </row>
    <row r="20" spans="1:6" ht="19.5" customHeight="1">
      <c r="A20" s="143"/>
      <c r="B20" s="164"/>
      <c r="C20" s="149" t="s">
        <v>16</v>
      </c>
      <c r="D20" s="150"/>
      <c r="E20" s="196">
        <v>0</v>
      </c>
      <c r="F20" s="152" t="e">
        <f t="shared" si="0"/>
        <v>#DIV/0!</v>
      </c>
    </row>
    <row r="21" spans="1:6" ht="19.5" customHeight="1">
      <c r="A21" s="143"/>
      <c r="B21" s="164"/>
      <c r="C21" s="149" t="s">
        <v>17</v>
      </c>
      <c r="D21" s="150"/>
      <c r="E21" s="196">
        <v>0</v>
      </c>
      <c r="F21" s="152" t="e">
        <f t="shared" si="0"/>
        <v>#DIV/0!</v>
      </c>
    </row>
    <row r="22" spans="1:6" s="1" customFormat="1" ht="19.5" customHeight="1">
      <c r="A22" s="153">
        <v>21</v>
      </c>
      <c r="B22" s="154"/>
      <c r="C22" s="154" t="s">
        <v>227</v>
      </c>
      <c r="D22" s="155"/>
      <c r="E22" s="250">
        <f>SUM(E14:E21)</f>
        <v>0</v>
      </c>
      <c r="F22" s="157" t="e">
        <f>SUM(F14:F21)</f>
        <v>#DIV/0!</v>
      </c>
    </row>
    <row r="23" spans="1:6" ht="9" customHeight="1">
      <c r="A23" s="362"/>
      <c r="B23" s="362"/>
      <c r="C23" s="21"/>
      <c r="D23" s="21"/>
      <c r="E23" s="21"/>
      <c r="F23" s="21"/>
    </row>
    <row r="24" spans="1:6" ht="15.6">
      <c r="A24" s="360" t="s">
        <v>19</v>
      </c>
      <c r="B24" s="361"/>
      <c r="C24" s="135"/>
      <c r="D24" s="135"/>
      <c r="E24" s="135"/>
      <c r="F24" s="136"/>
    </row>
    <row r="25" spans="1:6" ht="15.6">
      <c r="A25" s="131" t="s">
        <v>20</v>
      </c>
      <c r="B25" s="137" t="s">
        <v>21</v>
      </c>
      <c r="C25" s="138"/>
      <c r="D25" s="138"/>
      <c r="E25" s="131" t="s">
        <v>848</v>
      </c>
      <c r="F25" s="139" t="s">
        <v>7</v>
      </c>
    </row>
    <row r="26" spans="1:6" s="1" customFormat="1" ht="9" customHeight="1">
      <c r="A26" s="161"/>
      <c r="B26" s="141"/>
      <c r="C26" s="141"/>
      <c r="D26" s="162"/>
      <c r="E26" s="162"/>
      <c r="F26" s="162"/>
    </row>
    <row r="27" spans="1:6" ht="19.5" customHeight="1">
      <c r="A27" s="168">
        <v>430</v>
      </c>
      <c r="B27" s="251" t="s">
        <v>228</v>
      </c>
      <c r="C27" s="145"/>
      <c r="D27" s="146"/>
      <c r="E27" s="249"/>
      <c r="F27" s="148" t="e">
        <f>E27/E29</f>
        <v>#DIV/0!</v>
      </c>
    </row>
    <row r="28" spans="1:6" ht="6.75" customHeight="1">
      <c r="A28" s="168"/>
      <c r="B28" s="421"/>
      <c r="C28" s="354"/>
      <c r="D28" s="354"/>
      <c r="E28" s="346"/>
      <c r="F28" s="152"/>
    </row>
    <row r="29" spans="1:6" s="1" customFormat="1" ht="19.5" customHeight="1">
      <c r="A29" s="153"/>
      <c r="B29" s="154"/>
      <c r="C29" s="154" t="s">
        <v>24</v>
      </c>
      <c r="D29" s="155"/>
      <c r="E29" s="250">
        <f>SUM(E27:E28)</f>
        <v>0</v>
      </c>
      <c r="F29" s="157" t="e">
        <f>SUM(F27:F28)</f>
        <v>#DIV/0!</v>
      </c>
    </row>
    <row r="30" spans="1:6" ht="25.5" customHeight="1">
      <c r="A30" s="21"/>
      <c r="B30" s="21"/>
      <c r="C30" s="21"/>
      <c r="D30" s="21"/>
      <c r="E30" s="21"/>
      <c r="F30" s="21"/>
    </row>
    <row r="31" spans="1:6">
      <c r="A31" s="17"/>
      <c r="B31" s="17"/>
      <c r="C31" s="17"/>
      <c r="D31" s="17"/>
      <c r="E31" s="17"/>
      <c r="F31" s="17"/>
    </row>
    <row r="32" spans="1:6">
      <c r="A32" s="17"/>
      <c r="B32" s="17"/>
      <c r="C32" s="17"/>
      <c r="D32" s="17"/>
      <c r="E32" s="17"/>
      <c r="F32" s="17"/>
    </row>
    <row r="33" spans="1:6">
      <c r="A33" s="17"/>
      <c r="B33" s="17"/>
      <c r="C33" s="17"/>
      <c r="D33" s="17"/>
      <c r="E33" s="17"/>
      <c r="F33" s="17"/>
    </row>
    <row r="34" spans="1:6">
      <c r="A34" s="17"/>
      <c r="B34" s="17"/>
      <c r="C34" s="17"/>
      <c r="D34" s="17"/>
      <c r="E34" s="17"/>
      <c r="F34" s="17"/>
    </row>
    <row r="35" spans="1:6">
      <c r="A35" s="17"/>
      <c r="B35" s="17"/>
      <c r="C35" s="17"/>
      <c r="D35" s="17"/>
      <c r="E35" s="17"/>
      <c r="F35" s="17"/>
    </row>
    <row r="36" spans="1:6">
      <c r="A36" s="17"/>
      <c r="B36" s="17"/>
      <c r="C36" s="17"/>
      <c r="D36" s="17"/>
      <c r="E36" s="17"/>
      <c r="F36" s="17"/>
    </row>
    <row r="37" spans="1:6">
      <c r="A37" s="17"/>
      <c r="B37" s="17"/>
      <c r="C37" s="17"/>
      <c r="D37" s="17"/>
      <c r="E37" s="17"/>
      <c r="F37" s="17"/>
    </row>
  </sheetData>
  <customSheetViews>
    <customSheetView guid="{B0D17E88-828B-4823-ACAC-0E30538F57BB}" scale="75" fitToPage="1">
      <selection activeCell="I27" sqref="I27"/>
      <pageMargins left="0.25" right="0.25" top="0.25" bottom="0.25" header="0.25" footer="0.25"/>
      <printOptions horizontalCentered="1" verticalCentered="1"/>
      <pageSetup orientation="landscape" r:id="rId1"/>
      <headerFooter alignWithMargins="0">
        <oddHeader>&amp;L&amp;"Times New Roman,Regular"&amp;6&amp; SR-A3
&amp; Page &amp; 7
&amp; Revised 4-00</oddHeader>
        <oddFooter>&amp;L&amp;6&amp;D  &amp;T  &amp;Z&amp;F  &amp;A</oddFooter>
      </headerFooter>
    </customSheetView>
  </customSheetViews>
  <mergeCells count="1">
    <mergeCell ref="A9:B9"/>
  </mergeCells>
  <phoneticPr fontId="0" type="noConversion"/>
  <printOptions horizontalCentered="1" verticalCentered="1"/>
  <pageMargins left="0.25" right="0.25" top="0.25" bottom="0.25" header="0.25" footer="0.25"/>
  <pageSetup orientation="landscape" r:id="rId2"/>
  <headerFooter alignWithMargins="0">
    <oddFooter>&amp;L&amp;6&amp;D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A71"/>
  </sheetPr>
  <dimension ref="A1:F34"/>
  <sheetViews>
    <sheetView zoomScale="75" zoomScaleNormal="75" workbookViewId="0">
      <selection activeCell="C21" sqref="C21"/>
    </sheetView>
  </sheetViews>
  <sheetFormatPr defaultRowHeight="13.2"/>
  <cols>
    <col min="1" max="1" width="20.6640625" customWidth="1"/>
    <col min="2" max="2" width="87" customWidth="1"/>
    <col min="3" max="3" width="29.109375" customWidth="1"/>
    <col min="4" max="4" width="19.6640625" customWidth="1"/>
    <col min="5" max="5" width="24.33203125" customWidth="1"/>
  </cols>
  <sheetData>
    <row r="1" spans="1:6" ht="9" customHeight="1">
      <c r="A1" s="16"/>
      <c r="B1" s="16"/>
      <c r="C1" s="16"/>
      <c r="D1" s="16"/>
      <c r="E1" s="17"/>
    </row>
    <row r="2" spans="1:6" ht="9" customHeight="1">
      <c r="A2" s="16"/>
      <c r="B2" s="16"/>
      <c r="C2" s="16"/>
      <c r="D2" s="16"/>
      <c r="E2" s="17"/>
    </row>
    <row r="3" spans="1:6" ht="18.75" customHeight="1">
      <c r="A3" s="18" t="s">
        <v>321</v>
      </c>
      <c r="B3" s="16"/>
      <c r="C3" s="16"/>
      <c r="D3" s="16"/>
      <c r="E3" s="17"/>
    </row>
    <row r="4" spans="1:6" ht="9" customHeight="1">
      <c r="A4" s="16"/>
      <c r="B4" s="16"/>
      <c r="C4" s="16"/>
      <c r="D4" s="16"/>
      <c r="E4" s="17"/>
    </row>
    <row r="5" spans="1:6" s="7" customFormat="1" ht="18">
      <c r="A5" s="18" t="s">
        <v>847</v>
      </c>
      <c r="B5" s="18"/>
      <c r="C5" s="18"/>
      <c r="D5" s="18"/>
      <c r="E5" s="19"/>
    </row>
    <row r="6" spans="1:6" s="7" customFormat="1" ht="18">
      <c r="A6" s="18" t="s">
        <v>219</v>
      </c>
      <c r="B6" s="18"/>
      <c r="C6" s="18"/>
      <c r="D6" s="18"/>
      <c r="E6" s="19"/>
    </row>
    <row r="7" spans="1:6" ht="9" customHeight="1">
      <c r="A7" s="16"/>
      <c r="B7" s="16"/>
      <c r="C7" s="16"/>
      <c r="D7" s="16"/>
      <c r="E7" s="17"/>
    </row>
    <row r="8" spans="1:6" s="5" customFormat="1" ht="15.6">
      <c r="A8" s="20" t="s">
        <v>62</v>
      </c>
      <c r="B8" s="20"/>
      <c r="C8" s="20"/>
      <c r="D8" s="20"/>
      <c r="E8" s="21"/>
    </row>
    <row r="9" spans="1:6" s="5" customFormat="1" ht="15.6">
      <c r="A9" s="20" t="s">
        <v>79</v>
      </c>
      <c r="B9" s="20"/>
      <c r="C9" s="20"/>
      <c r="D9" s="20"/>
      <c r="E9" s="21"/>
    </row>
    <row r="10" spans="1:6" ht="9" customHeight="1">
      <c r="A10" s="16"/>
      <c r="B10" s="16"/>
      <c r="C10" s="16"/>
      <c r="D10" s="16"/>
      <c r="E10" s="17"/>
    </row>
    <row r="11" spans="1:6" ht="15.6">
      <c r="A11" s="165" t="s">
        <v>266</v>
      </c>
      <c r="B11" s="165">
        <f>'Schedule A - A1'!C11</f>
        <v>0</v>
      </c>
      <c r="C11" s="20"/>
      <c r="D11" s="20"/>
      <c r="E11" s="21"/>
      <c r="F11" s="100">
        <v>44720</v>
      </c>
    </row>
    <row r="12" spans="1:6" ht="9.75" customHeight="1">
      <c r="A12" s="21"/>
      <c r="B12" s="21"/>
      <c r="C12" s="21"/>
      <c r="D12" s="21"/>
      <c r="E12" s="21"/>
    </row>
    <row r="13" spans="1:6" ht="15.6">
      <c r="A13" s="134" t="s">
        <v>64</v>
      </c>
      <c r="B13" s="135"/>
      <c r="C13" s="135"/>
      <c r="D13" s="136"/>
      <c r="E13" s="21"/>
    </row>
    <row r="14" spans="1:6" s="1" customFormat="1" ht="15.6">
      <c r="A14" s="131" t="s">
        <v>65</v>
      </c>
      <c r="B14" s="137" t="s">
        <v>66</v>
      </c>
      <c r="C14" s="131" t="s">
        <v>848</v>
      </c>
      <c r="D14" s="139" t="s">
        <v>7</v>
      </c>
      <c r="E14" s="223"/>
    </row>
    <row r="15" spans="1:6" ht="20.25" customHeight="1">
      <c r="A15" s="207">
        <v>1</v>
      </c>
      <c r="B15" s="190" t="s">
        <v>220</v>
      </c>
      <c r="C15" s="253"/>
      <c r="D15" s="254"/>
      <c r="E15" s="21"/>
    </row>
    <row r="16" spans="1:6" s="9" customFormat="1" ht="20.25" customHeight="1">
      <c r="A16" s="208" t="s">
        <v>208</v>
      </c>
      <c r="B16" s="200" t="s">
        <v>213</v>
      </c>
      <c r="C16" s="194">
        <v>0</v>
      </c>
      <c r="D16" s="152" t="e">
        <f>C16/C$29</f>
        <v>#DIV/0!</v>
      </c>
      <c r="E16" s="164"/>
    </row>
    <row r="17" spans="1:5" ht="20.25" customHeight="1">
      <c r="A17" s="208" t="s">
        <v>209</v>
      </c>
      <c r="B17" s="200" t="s">
        <v>214</v>
      </c>
      <c r="C17" s="196">
        <v>0</v>
      </c>
      <c r="D17" s="152" t="e">
        <f t="shared" ref="D17:D28" si="0">C17/C$29</f>
        <v>#DIV/0!</v>
      </c>
      <c r="E17" s="21"/>
    </row>
    <row r="18" spans="1:5" ht="20.25" customHeight="1">
      <c r="A18" s="208" t="s">
        <v>210</v>
      </c>
      <c r="B18" s="200" t="s">
        <v>215</v>
      </c>
      <c r="C18" s="196">
        <v>0</v>
      </c>
      <c r="D18" s="152" t="e">
        <f t="shared" si="0"/>
        <v>#DIV/0!</v>
      </c>
      <c r="E18" s="21"/>
    </row>
    <row r="19" spans="1:5" ht="20.25" customHeight="1">
      <c r="A19" s="208" t="s">
        <v>211</v>
      </c>
      <c r="B19" s="200" t="s">
        <v>216</v>
      </c>
      <c r="C19" s="196">
        <v>0</v>
      </c>
      <c r="D19" s="152" t="e">
        <f t="shared" si="0"/>
        <v>#DIV/0!</v>
      </c>
      <c r="E19" s="21"/>
    </row>
    <row r="20" spans="1:5" ht="20.25" customHeight="1">
      <c r="A20" s="208" t="s">
        <v>212</v>
      </c>
      <c r="B20" s="200" t="s">
        <v>217</v>
      </c>
      <c r="C20" s="196">
        <v>0</v>
      </c>
      <c r="D20" s="152" t="e">
        <f t="shared" si="0"/>
        <v>#DIV/0!</v>
      </c>
      <c r="E20" s="21"/>
    </row>
    <row r="21" spans="1:5" ht="20.25" customHeight="1">
      <c r="A21" s="782"/>
      <c r="B21" s="783" t="s">
        <v>222</v>
      </c>
      <c r="C21" s="1034">
        <f>SUM(C16:C20)</f>
        <v>0</v>
      </c>
      <c r="D21" s="255" t="e">
        <f t="shared" si="0"/>
        <v>#DIV/0!</v>
      </c>
      <c r="E21" s="21"/>
    </row>
    <row r="22" spans="1:5" ht="20.25" customHeight="1">
      <c r="A22" s="357">
        <v>2</v>
      </c>
      <c r="B22" s="781" t="s">
        <v>69</v>
      </c>
      <c r="C22" s="201">
        <v>0</v>
      </c>
      <c r="D22" s="148" t="e">
        <f t="shared" si="0"/>
        <v>#DIV/0!</v>
      </c>
      <c r="E22" s="21"/>
    </row>
    <row r="23" spans="1:5" ht="20.25" customHeight="1">
      <c r="A23" s="208">
        <v>3</v>
      </c>
      <c r="B23" s="200" t="s">
        <v>55</v>
      </c>
      <c r="C23" s="196">
        <v>0</v>
      </c>
      <c r="D23" s="152" t="e">
        <f t="shared" si="0"/>
        <v>#DIV/0!</v>
      </c>
      <c r="E23" s="21"/>
    </row>
    <row r="24" spans="1:5" ht="20.25" customHeight="1">
      <c r="A24" s="208">
        <v>4</v>
      </c>
      <c r="B24" s="200" t="s">
        <v>70</v>
      </c>
      <c r="C24" s="196">
        <v>0</v>
      </c>
      <c r="D24" s="152" t="e">
        <f t="shared" si="0"/>
        <v>#DIV/0!</v>
      </c>
      <c r="E24" s="21"/>
    </row>
    <row r="25" spans="1:5" ht="20.25" customHeight="1">
      <c r="A25" s="208">
        <v>5</v>
      </c>
      <c r="B25" s="200" t="s">
        <v>71</v>
      </c>
      <c r="C25" s="196">
        <v>0</v>
      </c>
      <c r="D25" s="152" t="e">
        <f t="shared" si="0"/>
        <v>#DIV/0!</v>
      </c>
      <c r="E25" s="21"/>
    </row>
    <row r="26" spans="1:5" ht="20.25" customHeight="1">
      <c r="A26" s="208">
        <v>6</v>
      </c>
      <c r="B26" s="200" t="s">
        <v>72</v>
      </c>
      <c r="C26" s="196">
        <v>0</v>
      </c>
      <c r="D26" s="152" t="e">
        <f t="shared" si="0"/>
        <v>#DIV/0!</v>
      </c>
      <c r="E26" s="21"/>
    </row>
    <row r="27" spans="1:5" ht="20.25" customHeight="1">
      <c r="A27" s="208">
        <v>7</v>
      </c>
      <c r="B27" s="200" t="s">
        <v>73</v>
      </c>
      <c r="C27" s="196">
        <v>0</v>
      </c>
      <c r="D27" s="152" t="e">
        <f t="shared" si="0"/>
        <v>#DIV/0!</v>
      </c>
      <c r="E27" s="21"/>
    </row>
    <row r="28" spans="1:5" ht="20.25" customHeight="1">
      <c r="A28" s="143">
        <v>8</v>
      </c>
      <c r="B28" s="363" t="s">
        <v>74</v>
      </c>
      <c r="C28" s="353">
        <v>0</v>
      </c>
      <c r="D28" s="152" t="e">
        <f t="shared" si="0"/>
        <v>#DIV/0!</v>
      </c>
      <c r="E28" s="345"/>
    </row>
    <row r="29" spans="1:5" s="1" customFormat="1" ht="20.25" customHeight="1">
      <c r="A29" s="131"/>
      <c r="B29" s="139" t="s">
        <v>75</v>
      </c>
      <c r="C29" s="1035">
        <f>C21+C22+C23+C24+C25+C26+C27+C28</f>
        <v>0</v>
      </c>
      <c r="D29" s="256" t="e">
        <f>D21+D22+D23+D24+D25+D26+D27+D28</f>
        <v>#DIV/0!</v>
      </c>
      <c r="E29" s="223"/>
    </row>
    <row r="30" spans="1:5" ht="18" customHeight="1">
      <c r="A30" s="21"/>
      <c r="B30" s="21"/>
      <c r="C30" s="21"/>
      <c r="D30" s="21"/>
      <c r="E30" s="21"/>
    </row>
    <row r="31" spans="1:5" ht="15.6">
      <c r="A31" s="21"/>
      <c r="B31" s="21"/>
      <c r="C31" s="462"/>
      <c r="D31" s="21"/>
      <c r="E31" s="21"/>
    </row>
    <row r="32" spans="1:5" ht="15.6">
      <c r="A32" s="21"/>
      <c r="B32" s="462" t="s">
        <v>382</v>
      </c>
      <c r="C32" s="462">
        <f>'Schedule A - II'!E22</f>
        <v>0</v>
      </c>
      <c r="D32" s="21"/>
      <c r="E32" s="21"/>
    </row>
    <row r="33" spans="1:5" ht="16.2" thickBot="1">
      <c r="A33" s="5"/>
      <c r="B33" s="463" t="s">
        <v>383</v>
      </c>
      <c r="C33" s="464">
        <f>+C29-C32</f>
        <v>0</v>
      </c>
      <c r="D33" s="5"/>
      <c r="E33" s="5"/>
    </row>
    <row r="34" spans="1:5" ht="15.6">
      <c r="A34" s="5"/>
      <c r="B34" s="5"/>
      <c r="C34" s="5"/>
      <c r="D34" s="5"/>
      <c r="E34" s="5"/>
    </row>
  </sheetData>
  <customSheetViews>
    <customSheetView guid="{B0D17E88-828B-4823-ACAC-0E30538F57BB}" scale="75">
      <selection activeCell="E21" sqref="E21"/>
      <pageMargins left="0.25" right="0.25" top="0.5" bottom="0.25" header="0.25" footer="0.15"/>
      <printOptions horizontalCentered="1"/>
      <pageSetup scale="95" orientation="landscape" r:id="rId1"/>
      <headerFooter alignWithMargins="0">
        <oddHeader>&amp;L&amp;6&amp; SR-A3
&amp; Page &amp; 8
&amp; Revised 2-96</oddHeader>
        <oddFooter>&amp;L&amp;6Revised:  19 April 2011   &amp;Z&amp;F   &amp;A</oddFooter>
      </headerFooter>
    </customSheetView>
  </customSheetViews>
  <phoneticPr fontId="0" type="noConversion"/>
  <printOptions horizontalCentered="1"/>
  <pageMargins left="0.25" right="0.25" top="0.5" bottom="0.25" header="0.25" footer="0.15"/>
  <pageSetup scale="95" orientation="landscape" r:id="rId2"/>
  <headerFooter alignWithMargins="0">
    <oddFooter>&amp;L&amp;6Revised:  19 April 2011   &amp;Z&amp;F   &amp;A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56"/>
  <sheetViews>
    <sheetView zoomScale="75" workbookViewId="0">
      <selection activeCell="E12" sqref="E12"/>
    </sheetView>
  </sheetViews>
  <sheetFormatPr defaultRowHeight="13.2"/>
  <cols>
    <col min="1" max="1" width="90.77734375" customWidth="1"/>
    <col min="2" max="2" width="22.77734375" customWidth="1"/>
    <col min="3" max="3" width="20.77734375" customWidth="1"/>
  </cols>
  <sheetData>
    <row r="1" spans="1:3" ht="6.75" customHeight="1">
      <c r="A1" s="2"/>
      <c r="B1" s="2"/>
      <c r="C1" s="2"/>
    </row>
    <row r="2" spans="1:3" s="7" customFormat="1" ht="18">
      <c r="A2" s="18" t="s">
        <v>275</v>
      </c>
      <c r="B2" s="18"/>
      <c r="C2" s="18"/>
    </row>
    <row r="3" spans="1:3" s="7" customFormat="1" ht="18">
      <c r="A3" s="18" t="s">
        <v>219</v>
      </c>
      <c r="B3" s="18"/>
      <c r="C3" s="18"/>
    </row>
    <row r="4" spans="1:3">
      <c r="A4" s="16" t="s">
        <v>313</v>
      </c>
      <c r="B4" s="16"/>
      <c r="C4" s="16"/>
    </row>
    <row r="5" spans="1:3" s="5" customFormat="1" ht="15.6">
      <c r="A5" s="20" t="s">
        <v>76</v>
      </c>
      <c r="B5" s="20"/>
      <c r="C5" s="20"/>
    </row>
    <row r="6" spans="1:3" s="5" customFormat="1" ht="15.6">
      <c r="A6" s="20" t="s">
        <v>77</v>
      </c>
      <c r="B6" s="20"/>
      <c r="C6" s="20"/>
    </row>
    <row r="7" spans="1:3">
      <c r="A7" s="16"/>
      <c r="B7" s="16"/>
      <c r="C7" s="16"/>
    </row>
    <row r="8" spans="1:3">
      <c r="A8" s="91" t="s">
        <v>267</v>
      </c>
      <c r="B8" s="16"/>
      <c r="C8" s="16"/>
    </row>
    <row r="9" spans="1:3">
      <c r="A9" s="17"/>
      <c r="B9" s="17"/>
      <c r="C9" s="17"/>
    </row>
    <row r="10" spans="1:3" s="1" customFormat="1" ht="18" customHeight="1">
      <c r="A10" s="67" t="s">
        <v>78</v>
      </c>
      <c r="B10" s="32" t="s">
        <v>276</v>
      </c>
      <c r="C10" s="33" t="s">
        <v>7</v>
      </c>
    </row>
    <row r="11" spans="1:3" s="1" customFormat="1" ht="23.25" customHeight="1">
      <c r="A11" s="62" t="s">
        <v>277</v>
      </c>
      <c r="B11" s="34"/>
      <c r="C11" s="35"/>
    </row>
    <row r="12" spans="1:3" s="1" customFormat="1" ht="23.25" customHeight="1">
      <c r="A12" s="63" t="s">
        <v>80</v>
      </c>
      <c r="B12" s="64"/>
      <c r="C12" s="65"/>
    </row>
    <row r="13" spans="1:3" s="1" customFormat="1" ht="23.25" customHeight="1">
      <c r="A13" s="36" t="s">
        <v>278</v>
      </c>
      <c r="B13" s="64">
        <f>B11-B12</f>
        <v>0</v>
      </c>
      <c r="C13" s="65"/>
    </row>
    <row r="14" spans="1:3" s="1" customFormat="1" ht="23.25" customHeight="1">
      <c r="A14" s="63" t="s">
        <v>280</v>
      </c>
      <c r="B14" s="69"/>
      <c r="C14" s="65"/>
    </row>
    <row r="15" spans="1:3" ht="16.5" customHeight="1">
      <c r="A15" s="96" t="s">
        <v>282</v>
      </c>
      <c r="B15" s="93"/>
      <c r="C15" s="98" t="e">
        <f t="shared" ref="C15:C39" si="0">B15/B$41</f>
        <v>#DIV/0!</v>
      </c>
    </row>
    <row r="16" spans="1:3" ht="16.5" customHeight="1">
      <c r="A16" s="96" t="s">
        <v>81</v>
      </c>
      <c r="B16" s="57"/>
      <c r="C16" s="98" t="e">
        <f t="shared" si="0"/>
        <v>#DIV/0!</v>
      </c>
    </row>
    <row r="17" spans="1:3" ht="16.5" customHeight="1">
      <c r="A17" s="95" t="s">
        <v>268</v>
      </c>
      <c r="B17" s="57"/>
      <c r="C17" s="58" t="e">
        <f t="shared" si="0"/>
        <v>#DIV/0!</v>
      </c>
    </row>
    <row r="18" spans="1:3" ht="16.5" customHeight="1">
      <c r="A18" s="95" t="s">
        <v>293</v>
      </c>
      <c r="B18" s="57"/>
      <c r="C18" s="58" t="e">
        <f t="shared" si="0"/>
        <v>#DIV/0!</v>
      </c>
    </row>
    <row r="19" spans="1:3" ht="16.5" customHeight="1">
      <c r="A19" s="95" t="s">
        <v>82</v>
      </c>
      <c r="B19" s="57"/>
      <c r="C19" s="58" t="e">
        <f t="shared" si="0"/>
        <v>#DIV/0!</v>
      </c>
    </row>
    <row r="20" spans="1:3" ht="16.5" customHeight="1">
      <c r="A20" s="95" t="s">
        <v>84</v>
      </c>
      <c r="B20" s="57"/>
      <c r="C20" s="58" t="e">
        <f t="shared" si="0"/>
        <v>#DIV/0!</v>
      </c>
    </row>
    <row r="21" spans="1:3" ht="16.5" customHeight="1">
      <c r="A21" s="95" t="s">
        <v>283</v>
      </c>
      <c r="B21" s="57"/>
      <c r="C21" s="58" t="e">
        <f t="shared" si="0"/>
        <v>#DIV/0!</v>
      </c>
    </row>
    <row r="22" spans="1:3" ht="16.5" customHeight="1">
      <c r="A22" s="96" t="s">
        <v>269</v>
      </c>
      <c r="B22" s="57"/>
      <c r="C22" s="58" t="e">
        <f t="shared" si="0"/>
        <v>#DIV/0!</v>
      </c>
    </row>
    <row r="23" spans="1:3" ht="16.5" customHeight="1">
      <c r="A23" s="95" t="s">
        <v>270</v>
      </c>
      <c r="B23" s="57"/>
      <c r="C23" s="58" t="e">
        <f t="shared" si="0"/>
        <v>#DIV/0!</v>
      </c>
    </row>
    <row r="24" spans="1:3" ht="16.5" customHeight="1">
      <c r="A24" s="95" t="s">
        <v>294</v>
      </c>
      <c r="B24" s="57"/>
      <c r="C24" s="58" t="e">
        <f t="shared" si="0"/>
        <v>#DIV/0!</v>
      </c>
    </row>
    <row r="25" spans="1:3" ht="16.5" customHeight="1">
      <c r="A25" s="95" t="s">
        <v>284</v>
      </c>
      <c r="B25" s="57"/>
      <c r="C25" s="58" t="e">
        <f t="shared" si="0"/>
        <v>#DIV/0!</v>
      </c>
    </row>
    <row r="26" spans="1:3" ht="16.5" customHeight="1">
      <c r="A26" s="95" t="s">
        <v>285</v>
      </c>
      <c r="B26" s="57"/>
      <c r="C26" s="58" t="e">
        <f t="shared" si="0"/>
        <v>#DIV/0!</v>
      </c>
    </row>
    <row r="27" spans="1:3" ht="16.5" customHeight="1">
      <c r="A27" s="95" t="s">
        <v>286</v>
      </c>
      <c r="B27" s="57"/>
      <c r="C27" s="58" t="e">
        <f t="shared" si="0"/>
        <v>#DIV/0!</v>
      </c>
    </row>
    <row r="28" spans="1:3" ht="16.5" customHeight="1">
      <c r="A28" s="95" t="s">
        <v>83</v>
      </c>
      <c r="B28" s="57"/>
      <c r="C28" s="58" t="e">
        <f t="shared" si="0"/>
        <v>#DIV/0!</v>
      </c>
    </row>
    <row r="29" spans="1:3" ht="16.5" customHeight="1">
      <c r="A29" s="95" t="s">
        <v>274</v>
      </c>
      <c r="B29" s="57"/>
      <c r="C29" s="58" t="e">
        <f t="shared" si="0"/>
        <v>#DIV/0!</v>
      </c>
    </row>
    <row r="30" spans="1:3" ht="16.5" customHeight="1">
      <c r="A30" s="95" t="s">
        <v>85</v>
      </c>
      <c r="B30" s="57"/>
      <c r="C30" s="58" t="e">
        <f t="shared" si="0"/>
        <v>#DIV/0!</v>
      </c>
    </row>
    <row r="31" spans="1:3" ht="16.5" customHeight="1">
      <c r="A31" s="95" t="s">
        <v>287</v>
      </c>
      <c r="B31" s="57"/>
      <c r="C31" s="58" t="e">
        <f t="shared" si="0"/>
        <v>#DIV/0!</v>
      </c>
    </row>
    <row r="32" spans="1:3" ht="16.5" customHeight="1">
      <c r="A32" s="95" t="s">
        <v>288</v>
      </c>
      <c r="B32" s="57"/>
      <c r="C32" s="58" t="e">
        <f t="shared" si="0"/>
        <v>#DIV/0!</v>
      </c>
    </row>
    <row r="33" spans="1:3" ht="16.5" customHeight="1">
      <c r="A33" s="95" t="s">
        <v>289</v>
      </c>
      <c r="B33" s="57"/>
      <c r="C33" s="58" t="e">
        <f t="shared" si="0"/>
        <v>#DIV/0!</v>
      </c>
    </row>
    <row r="34" spans="1:3" ht="16.5" customHeight="1">
      <c r="A34" s="95" t="s">
        <v>290</v>
      </c>
      <c r="B34" s="57"/>
      <c r="C34" s="58" t="e">
        <f t="shared" si="0"/>
        <v>#DIV/0!</v>
      </c>
    </row>
    <row r="35" spans="1:3" ht="16.5" customHeight="1">
      <c r="A35" s="96" t="s">
        <v>86</v>
      </c>
      <c r="B35" s="57"/>
      <c r="C35" s="58" t="e">
        <f t="shared" si="0"/>
        <v>#DIV/0!</v>
      </c>
    </row>
    <row r="36" spans="1:3" ht="16.5" customHeight="1">
      <c r="A36" s="96" t="s">
        <v>87</v>
      </c>
      <c r="B36" s="57"/>
      <c r="C36" s="58" t="e">
        <f t="shared" si="0"/>
        <v>#DIV/0!</v>
      </c>
    </row>
    <row r="37" spans="1:3" ht="16.5" customHeight="1">
      <c r="A37" s="95" t="s">
        <v>291</v>
      </c>
      <c r="B37" s="57"/>
      <c r="C37" s="58" t="e">
        <f t="shared" si="0"/>
        <v>#DIV/0!</v>
      </c>
    </row>
    <row r="38" spans="1:3" ht="16.5" customHeight="1">
      <c r="A38" s="96" t="s">
        <v>272</v>
      </c>
      <c r="B38" s="57"/>
      <c r="C38" s="58" t="e">
        <f t="shared" si="0"/>
        <v>#DIV/0!</v>
      </c>
    </row>
    <row r="39" spans="1:3" ht="16.5" customHeight="1">
      <c r="A39" s="97" t="s">
        <v>292</v>
      </c>
      <c r="B39" s="39"/>
      <c r="C39" s="58" t="e">
        <f t="shared" si="0"/>
        <v>#DIV/0!</v>
      </c>
    </row>
    <row r="40" spans="1:3" ht="9" customHeight="1">
      <c r="A40" s="68"/>
      <c r="B40" s="38"/>
      <c r="C40" s="40"/>
    </row>
    <row r="41" spans="1:3" s="1" customFormat="1" ht="23.25" customHeight="1">
      <c r="A41" s="66" t="s">
        <v>281</v>
      </c>
      <c r="B41" s="37">
        <f>SUM(B15:B38)</f>
        <v>0</v>
      </c>
      <c r="C41" s="41" t="e">
        <f>SUM(C15:C38)</f>
        <v>#DIV/0!</v>
      </c>
    </row>
    <row r="42" spans="1:3" s="1" customFormat="1" ht="23.25" customHeight="1">
      <c r="A42" s="66" t="s">
        <v>218</v>
      </c>
      <c r="B42" s="37">
        <f>B13+B41</f>
        <v>0</v>
      </c>
      <c r="C42" s="35"/>
    </row>
    <row r="43" spans="1:3" s="1" customFormat="1" ht="23.25" customHeight="1">
      <c r="A43" s="66" t="s">
        <v>88</v>
      </c>
      <c r="B43" s="37"/>
      <c r="C43" s="35"/>
    </row>
    <row r="44" spans="1:3" s="1" customFormat="1" ht="23.25" customHeight="1">
      <c r="A44" s="42" t="s">
        <v>279</v>
      </c>
      <c r="B44" s="26">
        <f>B42-B43</f>
        <v>0</v>
      </c>
      <c r="C44" s="43"/>
    </row>
    <row r="45" spans="1:3">
      <c r="A45" s="17"/>
      <c r="B45" s="17"/>
      <c r="C45" s="17"/>
    </row>
    <row r="46" spans="1:3">
      <c r="A46" s="17"/>
      <c r="B46" s="17"/>
      <c r="C46" s="17"/>
    </row>
    <row r="47" spans="1:3">
      <c r="A47" s="17"/>
      <c r="B47" s="17"/>
      <c r="C47" s="17"/>
    </row>
    <row r="48" spans="1:3">
      <c r="A48" s="17"/>
      <c r="B48" s="17"/>
      <c r="C48" s="17"/>
    </row>
    <row r="49" spans="1:3">
      <c r="A49" s="17"/>
      <c r="B49" s="17"/>
      <c r="C49" s="17"/>
    </row>
    <row r="50" spans="1:3">
      <c r="A50" s="17"/>
      <c r="B50" s="17"/>
      <c r="C50" s="17"/>
    </row>
    <row r="51" spans="1:3">
      <c r="A51" s="17"/>
      <c r="B51" s="17"/>
      <c r="C51" s="17"/>
    </row>
    <row r="52" spans="1:3">
      <c r="A52" s="17"/>
      <c r="B52" s="17"/>
      <c r="C52" s="17"/>
    </row>
    <row r="53" spans="1:3">
      <c r="A53" s="17"/>
      <c r="B53" s="17"/>
      <c r="C53" s="17"/>
    </row>
    <row r="54" spans="1:3">
      <c r="A54" s="17"/>
      <c r="B54" s="17"/>
      <c r="C54" s="17"/>
    </row>
    <row r="55" spans="1:3">
      <c r="A55" s="17"/>
      <c r="B55" s="17"/>
      <c r="C55" s="17"/>
    </row>
    <row r="56" spans="1:3">
      <c r="A56" s="17"/>
      <c r="B56" s="17"/>
      <c r="C56" s="17"/>
    </row>
  </sheetData>
  <customSheetViews>
    <customSheetView guid="{B0D17E88-828B-4823-ACAC-0E30538F57BB}" scale="75" state="hidden">
      <selection activeCell="E12" sqref="E12"/>
      <pageMargins left="0.25" right="0.25" top="0.2" bottom="0.2" header="0.25" footer="0.15"/>
      <printOptions horizontalCentered="1" verticalCentered="1"/>
      <pageSetup scale="70" orientation="landscape" r:id="rId1"/>
      <headerFooter alignWithMargins="0">
        <oddHeader>&amp;L&amp;"Times New Roman,Regular"&amp;6&amp; SR-A3
&amp; Page &amp; 9
&amp; Revised 5-99&amp;C&amp;"Times New Roman,Bold"&amp;14Oklahoma State Regents for Higher Education</oddHeader>
      </headerFooter>
    </customSheetView>
  </customSheetViews>
  <phoneticPr fontId="0" type="noConversion"/>
  <printOptions horizontalCentered="1" verticalCentered="1"/>
  <pageMargins left="0.25" right="0.25" top="0.2" bottom="0.2" header="0.25" footer="0.15"/>
  <pageSetup scale="70" orientation="landscape" r:id="rId2"/>
  <headerFooter alignWithMargins="0">
    <oddHeader>&amp;L&amp;"Times New Roman,Regular"&amp;6&amp; SR-A3
&amp; Page &amp; 9
&amp; Revised 5-99&amp;C&amp;"Times New Roman,Bold"&amp;14Oklahoma State Regents for Higher Education</oddHeader>
  </headerFooter>
  <drawing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A71"/>
  </sheetPr>
  <dimension ref="A1:F51"/>
  <sheetViews>
    <sheetView zoomScale="75" workbookViewId="0">
      <selection activeCell="A38" sqref="A38"/>
    </sheetView>
  </sheetViews>
  <sheetFormatPr defaultRowHeight="13.2"/>
  <cols>
    <col min="1" max="1" width="88.77734375" customWidth="1"/>
    <col min="2" max="2" width="29" customWidth="1"/>
    <col min="3" max="3" width="20.77734375" customWidth="1"/>
    <col min="4" max="4" width="5.33203125" customWidth="1"/>
    <col min="5" max="5" width="61.77734375" customWidth="1"/>
  </cols>
  <sheetData>
    <row r="1" spans="1:6" ht="18.75" customHeight="1">
      <c r="A1" s="18" t="s">
        <v>321</v>
      </c>
      <c r="B1" s="94"/>
      <c r="C1" s="94"/>
      <c r="E1" s="277" t="s">
        <v>334</v>
      </c>
    </row>
    <row r="2" spans="1:6" ht="9" customHeight="1">
      <c r="A2" s="2"/>
      <c r="B2" s="2"/>
      <c r="C2" s="2"/>
    </row>
    <row r="3" spans="1:6" s="7" customFormat="1" ht="18">
      <c r="A3" s="18" t="s">
        <v>847</v>
      </c>
      <c r="B3" s="18"/>
      <c r="C3" s="18"/>
    </row>
    <row r="4" spans="1:6" s="7" customFormat="1" ht="18">
      <c r="A4" s="18" t="s">
        <v>316</v>
      </c>
      <c r="B4" s="18"/>
      <c r="C4" s="18"/>
    </row>
    <row r="5" spans="1:6" ht="8.25" customHeight="1">
      <c r="A5" s="16"/>
      <c r="B5" s="16"/>
      <c r="C5" s="16"/>
    </row>
    <row r="6" spans="1:6" s="5" customFormat="1" ht="15.6">
      <c r="A6" s="20" t="s">
        <v>76</v>
      </c>
      <c r="B6" s="20"/>
      <c r="C6" s="20"/>
    </row>
    <row r="7" spans="1:6" s="5" customFormat="1" ht="15.6">
      <c r="A7" s="20" t="s">
        <v>77</v>
      </c>
      <c r="B7" s="20"/>
      <c r="C7" s="20"/>
    </row>
    <row r="8" spans="1:6" ht="9" customHeight="1" thickBot="1">
      <c r="A8" s="16"/>
      <c r="B8" s="16"/>
      <c r="C8" s="16"/>
    </row>
    <row r="9" spans="1:6" ht="15.75" customHeight="1" thickBot="1">
      <c r="A9" s="131" t="s">
        <v>267</v>
      </c>
      <c r="B9" s="811">
        <f>'Schedule A - A1'!C11</f>
        <v>0</v>
      </c>
      <c r="C9" s="810"/>
      <c r="E9" s="278" t="s">
        <v>335</v>
      </c>
    </row>
    <row r="10" spans="1:6" ht="9" customHeight="1">
      <c r="A10" s="21"/>
      <c r="B10" s="21"/>
      <c r="C10" s="21"/>
      <c r="E10" s="375"/>
    </row>
    <row r="11" spans="1:6" s="1" customFormat="1" ht="18" customHeight="1">
      <c r="A11" s="209" t="s">
        <v>78</v>
      </c>
      <c r="B11" s="210" t="s">
        <v>848</v>
      </c>
      <c r="C11" s="211" t="s">
        <v>7</v>
      </c>
      <c r="E11" s="279"/>
      <c r="F11" s="1044">
        <v>44720</v>
      </c>
    </row>
    <row r="12" spans="1:6" s="1" customFormat="1" ht="19.5" customHeight="1">
      <c r="A12" s="212" t="s">
        <v>871</v>
      </c>
      <c r="B12" s="257">
        <v>0</v>
      </c>
      <c r="C12" s="258"/>
      <c r="E12" s="274"/>
    </row>
    <row r="13" spans="1:6" s="1" customFormat="1" ht="18.75" customHeight="1">
      <c r="A13" s="215" t="s">
        <v>80</v>
      </c>
      <c r="B13" s="259">
        <v>0</v>
      </c>
      <c r="C13" s="260"/>
      <c r="E13" s="275"/>
    </row>
    <row r="14" spans="1:6" s="1" customFormat="1" ht="18.75" customHeight="1">
      <c r="A14" s="218" t="s">
        <v>859</v>
      </c>
      <c r="B14" s="259">
        <f>B12-B13</f>
        <v>0</v>
      </c>
      <c r="C14" s="260"/>
      <c r="E14" s="275" t="s">
        <v>380</v>
      </c>
    </row>
    <row r="15" spans="1:6" s="1" customFormat="1" ht="18.75" customHeight="1">
      <c r="A15" s="215" t="s">
        <v>872</v>
      </c>
      <c r="B15" s="261"/>
      <c r="C15" s="260"/>
      <c r="E15" s="275"/>
    </row>
    <row r="16" spans="1:6" ht="16.5" customHeight="1">
      <c r="A16" s="262" t="s">
        <v>268</v>
      </c>
      <c r="B16" s="196">
        <v>0</v>
      </c>
      <c r="C16" s="152" t="e">
        <f t="shared" ref="C16:C34" si="0">B16/B$36</f>
        <v>#DIV/0!</v>
      </c>
      <c r="E16" s="275"/>
    </row>
    <row r="17" spans="1:5" ht="16.5" customHeight="1">
      <c r="A17" s="262" t="s">
        <v>303</v>
      </c>
      <c r="B17" s="196">
        <v>0</v>
      </c>
      <c r="C17" s="152" t="e">
        <f t="shared" si="0"/>
        <v>#DIV/0!</v>
      </c>
      <c r="E17" s="275"/>
    </row>
    <row r="18" spans="1:5" ht="16.5" customHeight="1">
      <c r="A18" s="262" t="s">
        <v>84</v>
      </c>
      <c r="B18" s="196">
        <v>0</v>
      </c>
      <c r="C18" s="152" t="e">
        <f t="shared" si="0"/>
        <v>#DIV/0!</v>
      </c>
      <c r="E18" s="275"/>
    </row>
    <row r="19" spans="1:5" ht="16.5" customHeight="1">
      <c r="A19" s="262" t="s">
        <v>82</v>
      </c>
      <c r="B19" s="196">
        <v>0</v>
      </c>
      <c r="C19" s="152" t="e">
        <f t="shared" si="0"/>
        <v>#DIV/0!</v>
      </c>
      <c r="E19" s="275"/>
    </row>
    <row r="20" spans="1:5" ht="16.5" customHeight="1">
      <c r="A20" s="262" t="s">
        <v>283</v>
      </c>
      <c r="B20" s="196">
        <v>0</v>
      </c>
      <c r="C20" s="152" t="e">
        <f t="shared" si="0"/>
        <v>#DIV/0!</v>
      </c>
      <c r="E20" s="275"/>
    </row>
    <row r="21" spans="1:5" ht="16.5" customHeight="1">
      <c r="A21" s="262" t="s">
        <v>270</v>
      </c>
      <c r="B21" s="196">
        <v>0</v>
      </c>
      <c r="C21" s="152" t="e">
        <f t="shared" si="0"/>
        <v>#DIV/0!</v>
      </c>
      <c r="E21" s="275"/>
    </row>
    <row r="22" spans="1:5" ht="16.5" customHeight="1">
      <c r="A22" s="262" t="s">
        <v>304</v>
      </c>
      <c r="B22" s="196">
        <v>0</v>
      </c>
      <c r="C22" s="152" t="e">
        <f t="shared" si="0"/>
        <v>#DIV/0!</v>
      </c>
      <c r="E22" s="275"/>
    </row>
    <row r="23" spans="1:5" ht="16.5" customHeight="1">
      <c r="A23" s="262" t="s">
        <v>305</v>
      </c>
      <c r="B23" s="196">
        <v>0</v>
      </c>
      <c r="C23" s="152" t="e">
        <f t="shared" si="0"/>
        <v>#DIV/0!</v>
      </c>
      <c r="E23" s="275"/>
    </row>
    <row r="24" spans="1:5" ht="16.5" customHeight="1">
      <c r="A24" s="262" t="s">
        <v>365</v>
      </c>
      <c r="B24" s="196">
        <v>0</v>
      </c>
      <c r="C24" s="152" t="e">
        <f t="shared" si="0"/>
        <v>#DIV/0!</v>
      </c>
      <c r="E24" s="275"/>
    </row>
    <row r="25" spans="1:5" ht="16.5" customHeight="1">
      <c r="A25" s="262" t="s">
        <v>306</v>
      </c>
      <c r="B25" s="196">
        <v>0</v>
      </c>
      <c r="C25" s="152" t="e">
        <f t="shared" si="0"/>
        <v>#DIV/0!</v>
      </c>
      <c r="E25" s="275"/>
    </row>
    <row r="26" spans="1:5" ht="16.5" customHeight="1">
      <c r="A26" s="262" t="s">
        <v>274</v>
      </c>
      <c r="B26" s="196">
        <v>0</v>
      </c>
      <c r="C26" s="152" t="e">
        <f t="shared" si="0"/>
        <v>#DIV/0!</v>
      </c>
      <c r="E26" s="275"/>
    </row>
    <row r="27" spans="1:5" ht="16.5" customHeight="1">
      <c r="A27" s="262" t="s">
        <v>83</v>
      </c>
      <c r="B27" s="196">
        <v>0</v>
      </c>
      <c r="C27" s="152" t="e">
        <f t="shared" si="0"/>
        <v>#DIV/0!</v>
      </c>
      <c r="E27" s="275"/>
    </row>
    <row r="28" spans="1:5" ht="16.5" customHeight="1">
      <c r="A28" s="262" t="s">
        <v>85</v>
      </c>
      <c r="B28" s="352">
        <v>0</v>
      </c>
      <c r="C28" s="152" t="e">
        <f t="shared" si="0"/>
        <v>#DIV/0!</v>
      </c>
      <c r="D28" s="94"/>
      <c r="E28" s="344"/>
    </row>
    <row r="29" spans="1:5" ht="16.5" customHeight="1">
      <c r="A29" s="262" t="s">
        <v>364</v>
      </c>
      <c r="B29" s="196">
        <v>0</v>
      </c>
      <c r="C29" s="152" t="e">
        <f t="shared" si="0"/>
        <v>#DIV/0!</v>
      </c>
      <c r="E29" s="275"/>
    </row>
    <row r="30" spans="1:5" ht="16.5" customHeight="1">
      <c r="A30" s="262" t="s">
        <v>307</v>
      </c>
      <c r="B30" s="196">
        <v>0</v>
      </c>
      <c r="C30" s="152" t="e">
        <f t="shared" si="0"/>
        <v>#DIV/0!</v>
      </c>
      <c r="E30" s="275"/>
    </row>
    <row r="31" spans="1:5" ht="16.5" customHeight="1">
      <c r="A31" s="262" t="s">
        <v>333</v>
      </c>
      <c r="B31" s="196">
        <v>0</v>
      </c>
      <c r="C31" s="152" t="e">
        <f t="shared" si="0"/>
        <v>#DIV/0!</v>
      </c>
      <c r="E31" s="275"/>
    </row>
    <row r="32" spans="1:5" ht="16.5" customHeight="1">
      <c r="A32" s="262" t="s">
        <v>308</v>
      </c>
      <c r="B32" s="196">
        <v>0</v>
      </c>
      <c r="C32" s="152" t="e">
        <f t="shared" si="0"/>
        <v>#DIV/0!</v>
      </c>
      <c r="E32" s="275"/>
    </row>
    <row r="33" spans="1:5" ht="16.5" customHeight="1">
      <c r="A33" s="262" t="s">
        <v>291</v>
      </c>
      <c r="B33" s="196">
        <v>0</v>
      </c>
      <c r="C33" s="152" t="e">
        <f t="shared" si="0"/>
        <v>#DIV/0!</v>
      </c>
      <c r="E33" s="275"/>
    </row>
    <row r="34" spans="1:5" ht="16.5" customHeight="1">
      <c r="A34" s="263" t="s">
        <v>292</v>
      </c>
      <c r="B34" s="201">
        <v>0</v>
      </c>
      <c r="C34" s="152" t="e">
        <f t="shared" si="0"/>
        <v>#DIV/0!</v>
      </c>
      <c r="E34" s="275" t="s">
        <v>379</v>
      </c>
    </row>
    <row r="35" spans="1:5" ht="8.25" customHeight="1">
      <c r="A35" s="379"/>
      <c r="B35" s="146"/>
      <c r="C35" s="152"/>
      <c r="E35" s="419"/>
    </row>
    <row r="36" spans="1:5" s="1" customFormat="1" ht="18.75" customHeight="1">
      <c r="A36" s="221" t="s">
        <v>861</v>
      </c>
      <c r="B36" s="264">
        <f>SUM(B16:B35)</f>
        <v>0</v>
      </c>
      <c r="C36" s="148" t="e">
        <f>SUM(C16:C34)</f>
        <v>#DIV/0!</v>
      </c>
      <c r="E36" s="279"/>
    </row>
    <row r="37" spans="1:5" s="1" customFormat="1" ht="18.75" customHeight="1">
      <c r="A37" s="221" t="s">
        <v>832</v>
      </c>
      <c r="B37" s="264">
        <f>B14+B36</f>
        <v>0</v>
      </c>
      <c r="C37" s="258"/>
      <c r="E37" s="275" t="s">
        <v>379</v>
      </c>
    </row>
    <row r="38" spans="1:5" s="1" customFormat="1" ht="18.75" customHeight="1">
      <c r="A38" s="221" t="s">
        <v>862</v>
      </c>
      <c r="B38" s="264">
        <f>'Schedule A - II'!E22</f>
        <v>0</v>
      </c>
      <c r="C38" s="258"/>
      <c r="E38" s="275" t="s">
        <v>381</v>
      </c>
    </row>
    <row r="39" spans="1:5" s="1" customFormat="1" ht="18.75" customHeight="1">
      <c r="A39" s="227" t="s">
        <v>863</v>
      </c>
      <c r="B39" s="250">
        <f>B37-B38</f>
        <v>0</v>
      </c>
      <c r="C39" s="265"/>
      <c r="E39" s="275" t="s">
        <v>379</v>
      </c>
    </row>
    <row r="40" spans="1:5">
      <c r="A40" s="17"/>
      <c r="B40" s="17"/>
      <c r="C40" s="17"/>
    </row>
    <row r="41" spans="1:5">
      <c r="A41" s="17"/>
      <c r="B41" s="17"/>
      <c r="C41" s="17"/>
    </row>
    <row r="42" spans="1:5">
      <c r="A42" s="17"/>
      <c r="B42" s="17"/>
      <c r="C42" s="17"/>
    </row>
    <row r="43" spans="1:5">
      <c r="A43" s="17"/>
      <c r="B43" s="17"/>
      <c r="C43" s="17"/>
    </row>
    <row r="44" spans="1:5">
      <c r="A44" s="17"/>
      <c r="B44" s="17"/>
      <c r="C44" s="17"/>
    </row>
    <row r="45" spans="1:5">
      <c r="A45" s="17"/>
      <c r="B45" s="17"/>
      <c r="C45" s="17"/>
    </row>
    <row r="46" spans="1:5">
      <c r="A46" s="17"/>
      <c r="B46" s="17"/>
      <c r="C46" s="17"/>
    </row>
    <row r="47" spans="1:5">
      <c r="A47" s="17"/>
      <c r="B47" s="17"/>
      <c r="C47" s="17"/>
    </row>
    <row r="48" spans="1:5">
      <c r="A48" s="17"/>
      <c r="B48" s="17"/>
      <c r="C48" s="17"/>
    </row>
    <row r="49" spans="1:3">
      <c r="A49" s="17"/>
      <c r="B49" s="17"/>
      <c r="C49" s="17"/>
    </row>
    <row r="50" spans="1:3">
      <c r="A50" s="17"/>
      <c r="B50" s="17"/>
      <c r="C50" s="17"/>
    </row>
    <row r="51" spans="1:3">
      <c r="A51" s="17"/>
      <c r="B51" s="17"/>
      <c r="C51" s="17"/>
    </row>
  </sheetData>
  <customSheetViews>
    <customSheetView guid="{B0D17E88-828B-4823-ACAC-0E30538F57BB}" scale="75" topLeftCell="A16">
      <selection activeCell="A44" sqref="A44"/>
      <pageMargins left="0" right="0" top="0.2" bottom="0.2" header="0.25" footer="0.15"/>
      <printOptions horizontalCentered="1" verticalCentered="1"/>
      <pageSetup scale="85" orientation="landscape" r:id="rId1"/>
      <headerFooter alignWithMargins="0">
        <oddHeader>&amp;L&amp;"Times New Roman,Regular"&amp;6&amp; SR-A3
&amp; Page &amp; 9
&amp; Revised 3-2004</oddHeader>
      </headerFooter>
    </customSheetView>
  </customSheetViews>
  <phoneticPr fontId="0" type="noConversion"/>
  <printOptions horizontalCentered="1" verticalCentered="1"/>
  <pageMargins left="0" right="0" top="0.2" bottom="0.2" header="0.25" footer="0.15"/>
  <pageSetup scale="85" orientation="landscape" r:id="rId2"/>
  <headerFooter alignWithMargins="0">
    <oddFooter>&amp;L&amp;8&amp;D   &amp;T    &amp;Z&amp;F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A71"/>
  </sheetPr>
  <dimension ref="A1:F852"/>
  <sheetViews>
    <sheetView zoomScaleNormal="100" workbookViewId="0">
      <selection activeCell="D25" sqref="D25"/>
    </sheetView>
  </sheetViews>
  <sheetFormatPr defaultRowHeight="13.2"/>
  <cols>
    <col min="1" max="1" width="12.77734375" customWidth="1"/>
    <col min="2" max="2" width="6.44140625" customWidth="1"/>
    <col min="3" max="3" width="5.44140625" customWidth="1"/>
    <col min="4" max="4" width="132.44140625" customWidth="1"/>
    <col min="5" max="5" width="25" customWidth="1"/>
  </cols>
  <sheetData>
    <row r="1" spans="1:6" ht="10.5" customHeight="1">
      <c r="A1" s="16"/>
      <c r="B1" s="16"/>
      <c r="C1" s="16"/>
      <c r="D1" s="16"/>
      <c r="E1" s="16"/>
    </row>
    <row r="2" spans="1:6" s="7" customFormat="1" ht="18">
      <c r="A2" s="18" t="s">
        <v>221</v>
      </c>
      <c r="B2" s="18"/>
      <c r="C2" s="18"/>
      <c r="D2" s="18"/>
      <c r="E2" s="18"/>
    </row>
    <row r="3" spans="1:6" s="7" customFormat="1" ht="18">
      <c r="A3" s="18" t="s">
        <v>873</v>
      </c>
      <c r="B3" s="18"/>
      <c r="C3" s="18"/>
      <c r="D3" s="18"/>
      <c r="E3" s="18"/>
    </row>
    <row r="4" spans="1:6" ht="10.5" customHeight="1">
      <c r="A4" s="16"/>
      <c r="B4" s="16"/>
      <c r="C4" s="16"/>
      <c r="D4" s="16"/>
      <c r="E4" s="16"/>
    </row>
    <row r="5" spans="1:6" s="5" customFormat="1" ht="15.6">
      <c r="A5" s="20" t="s">
        <v>89</v>
      </c>
      <c r="B5" s="20"/>
      <c r="C5" s="20"/>
      <c r="D5" s="20"/>
      <c r="E5" s="20"/>
    </row>
    <row r="6" spans="1:6" s="5" customFormat="1" ht="15.6">
      <c r="A6" s="20" t="s">
        <v>90</v>
      </c>
      <c r="B6" s="20"/>
      <c r="C6" s="20"/>
      <c r="D6" s="20"/>
      <c r="E6" s="20"/>
    </row>
    <row r="7" spans="1:6" ht="10.5" customHeight="1">
      <c r="A7" s="16"/>
      <c r="B7" s="16"/>
      <c r="C7" s="16"/>
      <c r="D7" s="16"/>
      <c r="E7" s="16"/>
    </row>
    <row r="8" spans="1:6">
      <c r="A8" s="31" t="s">
        <v>363</v>
      </c>
      <c r="B8" s="16"/>
      <c r="C8" s="16"/>
      <c r="D8" s="16"/>
      <c r="E8" s="16"/>
    </row>
    <row r="9" spans="1:6" ht="10.5" customHeight="1">
      <c r="A9" s="17"/>
      <c r="B9" s="17"/>
      <c r="C9" s="17"/>
      <c r="D9" s="17"/>
      <c r="E9" s="17"/>
    </row>
    <row r="10" spans="1:6" ht="26.4">
      <c r="A10" s="44" t="s">
        <v>91</v>
      </c>
      <c r="B10" s="45"/>
      <c r="C10" s="46"/>
      <c r="D10" s="47"/>
      <c r="E10" s="545" t="s">
        <v>851</v>
      </c>
    </row>
    <row r="11" spans="1:6" s="1" customFormat="1">
      <c r="A11" s="48" t="s">
        <v>92</v>
      </c>
      <c r="B11" s="23"/>
      <c r="C11" s="23"/>
      <c r="D11" s="23"/>
      <c r="E11" s="546"/>
      <c r="F11" s="1044">
        <v>44720</v>
      </c>
    </row>
    <row r="12" spans="1:6" s="1" customFormat="1">
      <c r="A12" s="49"/>
      <c r="B12" s="50" t="s">
        <v>93</v>
      </c>
      <c r="C12" s="28"/>
      <c r="D12" s="28"/>
      <c r="E12" s="547"/>
    </row>
    <row r="13" spans="1:6">
      <c r="A13" s="51"/>
      <c r="B13" s="24"/>
      <c r="C13" s="24" t="s">
        <v>94</v>
      </c>
      <c r="D13" s="24"/>
      <c r="E13" s="548"/>
    </row>
    <row r="14" spans="1:6">
      <c r="A14" s="51"/>
      <c r="B14" s="24"/>
      <c r="C14" s="24" t="s">
        <v>95</v>
      </c>
      <c r="D14" s="24"/>
      <c r="E14" s="548"/>
    </row>
    <row r="15" spans="1:6">
      <c r="A15" s="51"/>
      <c r="B15" s="24"/>
      <c r="C15" s="24" t="s">
        <v>96</v>
      </c>
      <c r="D15" s="24"/>
      <c r="E15" s="548"/>
    </row>
    <row r="16" spans="1:6">
      <c r="A16" s="51"/>
      <c r="B16" s="24"/>
      <c r="C16" s="24" t="s">
        <v>97</v>
      </c>
      <c r="D16" s="24"/>
      <c r="E16" s="548"/>
    </row>
    <row r="17" spans="1:5">
      <c r="A17" s="51"/>
      <c r="B17" s="24"/>
      <c r="C17" s="24" t="s">
        <v>98</v>
      </c>
      <c r="D17" s="24"/>
      <c r="E17" s="548"/>
    </row>
    <row r="18" spans="1:5">
      <c r="A18" s="51"/>
      <c r="B18" s="24"/>
      <c r="C18" s="24" t="s">
        <v>99</v>
      </c>
      <c r="D18" s="24"/>
      <c r="E18" s="548"/>
    </row>
    <row r="19" spans="1:5">
      <c r="A19" s="51"/>
      <c r="B19" s="24"/>
      <c r="C19" s="24" t="s">
        <v>67</v>
      </c>
      <c r="D19" s="24"/>
      <c r="E19" s="548"/>
    </row>
    <row r="20" spans="1:5">
      <c r="A20" s="51"/>
      <c r="B20" s="24"/>
      <c r="C20" s="24" t="s">
        <v>68</v>
      </c>
      <c r="D20" s="24"/>
      <c r="E20" s="548"/>
    </row>
    <row r="21" spans="1:5">
      <c r="A21" s="51"/>
      <c r="B21" s="24"/>
      <c r="C21" s="24"/>
      <c r="D21" s="24" t="s">
        <v>222</v>
      </c>
      <c r="E21" s="548"/>
    </row>
    <row r="22" spans="1:5">
      <c r="A22" s="51"/>
      <c r="B22" s="24"/>
      <c r="C22" s="24"/>
      <c r="D22" s="24" t="s">
        <v>69</v>
      </c>
      <c r="E22" s="548"/>
    </row>
    <row r="23" spans="1:5">
      <c r="A23" s="51"/>
      <c r="B23" s="24"/>
      <c r="C23" s="24"/>
      <c r="D23" s="24" t="s">
        <v>70</v>
      </c>
      <c r="E23" s="548"/>
    </row>
    <row r="24" spans="1:5">
      <c r="A24" s="51"/>
      <c r="B24" s="24"/>
      <c r="C24" s="24"/>
      <c r="D24" s="24" t="s">
        <v>100</v>
      </c>
      <c r="E24" s="548"/>
    </row>
    <row r="25" spans="1:5">
      <c r="A25" s="51"/>
      <c r="B25" s="24"/>
      <c r="C25" s="24"/>
      <c r="D25" s="24" t="s">
        <v>101</v>
      </c>
      <c r="E25" s="548"/>
    </row>
    <row r="26" spans="1:5">
      <c r="A26" s="51"/>
      <c r="B26" s="24"/>
      <c r="C26" s="24"/>
      <c r="D26" s="24" t="s">
        <v>102</v>
      </c>
      <c r="E26" s="548"/>
    </row>
    <row r="27" spans="1:5">
      <c r="A27" s="51"/>
      <c r="B27" s="24"/>
      <c r="C27" s="24"/>
      <c r="D27" s="24" t="s">
        <v>103</v>
      </c>
      <c r="E27" s="548"/>
    </row>
    <row r="28" spans="1:5">
      <c r="A28" s="51"/>
      <c r="B28" s="351"/>
      <c r="C28" s="351"/>
      <c r="D28" s="351" t="s">
        <v>104</v>
      </c>
      <c r="E28" s="549" t="s">
        <v>10</v>
      </c>
    </row>
    <row r="29" spans="1:5" ht="10.5" customHeight="1">
      <c r="A29" s="51"/>
      <c r="B29" s="24"/>
      <c r="C29" s="24"/>
      <c r="D29" s="24"/>
      <c r="E29" s="548"/>
    </row>
    <row r="30" spans="1:5">
      <c r="A30" s="51"/>
      <c r="B30" s="50" t="s">
        <v>105</v>
      </c>
      <c r="C30" s="24"/>
      <c r="D30" s="24"/>
      <c r="E30" s="548"/>
    </row>
    <row r="31" spans="1:5">
      <c r="A31" s="51"/>
      <c r="B31" s="24"/>
      <c r="C31" s="24" t="s">
        <v>106</v>
      </c>
      <c r="D31" s="24"/>
      <c r="E31" s="548"/>
    </row>
    <row r="32" spans="1:5">
      <c r="A32" s="51"/>
      <c r="B32" s="24"/>
      <c r="C32" s="24" t="s">
        <v>107</v>
      </c>
      <c r="D32" s="24"/>
      <c r="E32" s="548"/>
    </row>
    <row r="33" spans="1:5">
      <c r="A33" s="51"/>
      <c r="B33" s="24"/>
      <c r="C33" s="24" t="s">
        <v>95</v>
      </c>
      <c r="D33" s="24"/>
      <c r="E33" s="548"/>
    </row>
    <row r="34" spans="1:5">
      <c r="A34" s="51"/>
      <c r="B34" s="24"/>
      <c r="C34" s="24" t="s">
        <v>96</v>
      </c>
      <c r="D34" s="24"/>
      <c r="E34" s="548"/>
    </row>
    <row r="35" spans="1:5">
      <c r="A35" s="51"/>
      <c r="B35" s="24"/>
      <c r="C35" s="24" t="s">
        <v>97</v>
      </c>
      <c r="D35" s="24"/>
      <c r="E35" s="548"/>
    </row>
    <row r="36" spans="1:5">
      <c r="A36" s="51"/>
      <c r="B36" s="24"/>
      <c r="C36" s="24" t="s">
        <v>98</v>
      </c>
      <c r="D36" s="24"/>
      <c r="E36" s="548"/>
    </row>
    <row r="37" spans="1:5">
      <c r="A37" s="51"/>
      <c r="B37" s="24"/>
      <c r="C37" s="24" t="s">
        <v>99</v>
      </c>
      <c r="D37" s="24"/>
      <c r="E37" s="548"/>
    </row>
    <row r="38" spans="1:5">
      <c r="A38" s="51"/>
      <c r="B38" s="24"/>
      <c r="C38" s="24" t="s">
        <v>67</v>
      </c>
      <c r="D38" s="24"/>
      <c r="E38" s="548"/>
    </row>
    <row r="39" spans="1:5">
      <c r="A39" s="53"/>
      <c r="B39" s="54"/>
      <c r="C39" s="54"/>
      <c r="D39" s="54" t="s">
        <v>222</v>
      </c>
      <c r="E39" s="550"/>
    </row>
    <row r="40" spans="1:5">
      <c r="A40" s="28" t="s">
        <v>108</v>
      </c>
      <c r="B40" s="24"/>
      <c r="C40" s="24"/>
      <c r="D40" s="24"/>
      <c r="E40" s="551"/>
    </row>
    <row r="41" spans="1:5" s="7" customFormat="1" ht="18">
      <c r="A41" s="1036" t="s">
        <v>0</v>
      </c>
      <c r="B41" s="18"/>
      <c r="C41" s="18"/>
      <c r="D41" s="18"/>
      <c r="E41" s="552"/>
    </row>
    <row r="42" spans="1:5" s="7" customFormat="1" ht="18">
      <c r="A42" s="18" t="s">
        <v>849</v>
      </c>
      <c r="B42" s="18"/>
      <c r="C42" s="18"/>
      <c r="D42" s="18"/>
      <c r="E42" s="552"/>
    </row>
    <row r="43" spans="1:5" ht="10.5" customHeight="1">
      <c r="A43" s="16"/>
      <c r="B43" s="16"/>
      <c r="C43" s="16"/>
      <c r="D43" s="16"/>
      <c r="E43" s="553"/>
    </row>
    <row r="44" spans="1:5" s="5" customFormat="1" ht="15.6">
      <c r="A44" s="20" t="s">
        <v>89</v>
      </c>
      <c r="B44" s="20"/>
      <c r="C44" s="20"/>
      <c r="D44" s="20"/>
      <c r="E44" s="554"/>
    </row>
    <row r="45" spans="1:5" s="5" customFormat="1" ht="15.6">
      <c r="A45" s="20" t="s">
        <v>90</v>
      </c>
      <c r="B45" s="20"/>
      <c r="C45" s="20"/>
      <c r="D45" s="20"/>
      <c r="E45" s="554"/>
    </row>
    <row r="46" spans="1:5" ht="10.5" customHeight="1">
      <c r="A46" s="16"/>
      <c r="B46" s="16"/>
      <c r="C46" s="16"/>
      <c r="D46" s="16"/>
      <c r="E46" s="553"/>
    </row>
    <row r="47" spans="1:5">
      <c r="A47" s="31" t="s">
        <v>109</v>
      </c>
      <c r="B47" s="16"/>
      <c r="C47" s="16"/>
      <c r="D47" s="16"/>
      <c r="E47" s="553"/>
    </row>
    <row r="48" spans="1:5" ht="10.5" customHeight="1">
      <c r="A48" s="17"/>
      <c r="B48" s="17"/>
      <c r="C48" s="17"/>
      <c r="D48" s="17"/>
      <c r="E48" s="555"/>
    </row>
    <row r="49" spans="1:5" ht="26.4">
      <c r="A49" s="44" t="s">
        <v>91</v>
      </c>
      <c r="B49" s="45"/>
      <c r="C49" s="46"/>
      <c r="D49" s="47"/>
      <c r="E49" s="545" t="s">
        <v>851</v>
      </c>
    </row>
    <row r="50" spans="1:5" s="1" customFormat="1">
      <c r="A50" s="48" t="s">
        <v>110</v>
      </c>
      <c r="B50" s="23"/>
      <c r="C50" s="23"/>
      <c r="D50" s="23"/>
      <c r="E50" s="546"/>
    </row>
    <row r="51" spans="1:5" s="1" customFormat="1">
      <c r="A51" s="49"/>
      <c r="B51" s="50" t="s">
        <v>111</v>
      </c>
      <c r="C51" s="28"/>
      <c r="D51" s="28"/>
      <c r="E51" s="547"/>
    </row>
    <row r="52" spans="1:5">
      <c r="A52" s="51"/>
      <c r="B52" s="24"/>
      <c r="C52" s="24"/>
      <c r="D52" s="24" t="s">
        <v>69</v>
      </c>
      <c r="E52" s="548"/>
    </row>
    <row r="53" spans="1:5">
      <c r="A53" s="51"/>
      <c r="B53" s="24"/>
      <c r="C53" s="24"/>
      <c r="D53" s="24" t="s">
        <v>70</v>
      </c>
      <c r="E53" s="548"/>
    </row>
    <row r="54" spans="1:5">
      <c r="A54" s="51"/>
      <c r="B54" s="24"/>
      <c r="C54" s="24"/>
      <c r="D54" s="24" t="s">
        <v>100</v>
      </c>
      <c r="E54" s="548"/>
    </row>
    <row r="55" spans="1:5">
      <c r="A55" s="51"/>
      <c r="B55" s="24"/>
      <c r="C55" s="24"/>
      <c r="D55" s="24" t="s">
        <v>101</v>
      </c>
      <c r="E55" s="548"/>
    </row>
    <row r="56" spans="1:5">
      <c r="A56" s="51"/>
      <c r="B56" s="24"/>
      <c r="C56" s="24"/>
      <c r="D56" s="24" t="s">
        <v>102</v>
      </c>
      <c r="E56" s="548"/>
    </row>
    <row r="57" spans="1:5">
      <c r="A57" s="51"/>
      <c r="B57" s="24"/>
      <c r="C57" s="24"/>
      <c r="D57" s="24" t="s">
        <v>103</v>
      </c>
      <c r="E57" s="548"/>
    </row>
    <row r="58" spans="1:5">
      <c r="A58" s="51"/>
      <c r="B58" s="24"/>
      <c r="C58" s="24"/>
      <c r="D58" s="24" t="s">
        <v>104</v>
      </c>
      <c r="E58" s="550" t="s">
        <v>10</v>
      </c>
    </row>
    <row r="59" spans="1:5" ht="10.5" customHeight="1">
      <c r="A59" s="51"/>
      <c r="B59" s="24"/>
      <c r="C59" s="24"/>
      <c r="D59" s="24"/>
      <c r="E59" s="548"/>
    </row>
    <row r="60" spans="1:5" s="1" customFormat="1">
      <c r="A60" s="49"/>
      <c r="B60" s="50" t="s">
        <v>112</v>
      </c>
      <c r="C60" s="28"/>
      <c r="D60" s="28"/>
      <c r="E60" s="547"/>
    </row>
    <row r="61" spans="1:5">
      <c r="A61" s="51"/>
      <c r="B61" s="24"/>
      <c r="C61" s="24" t="s">
        <v>113</v>
      </c>
      <c r="D61" s="24"/>
      <c r="E61" s="548"/>
    </row>
    <row r="62" spans="1:5">
      <c r="A62" s="51"/>
      <c r="B62" s="24"/>
      <c r="C62" s="24" t="s">
        <v>67</v>
      </c>
      <c r="D62" s="24"/>
      <c r="E62" s="548"/>
    </row>
    <row r="63" spans="1:5">
      <c r="A63" s="51"/>
      <c r="B63" s="24"/>
      <c r="C63" s="24" t="s">
        <v>68</v>
      </c>
      <c r="D63" s="24"/>
      <c r="E63" s="548"/>
    </row>
    <row r="64" spans="1:5">
      <c r="A64" s="51"/>
      <c r="B64" s="24"/>
      <c r="C64" s="24"/>
      <c r="D64" s="24" t="s">
        <v>222</v>
      </c>
      <c r="E64" s="548"/>
    </row>
    <row r="65" spans="1:5">
      <c r="A65" s="51"/>
      <c r="B65" s="24"/>
      <c r="C65" s="24"/>
      <c r="D65" s="24" t="s">
        <v>69</v>
      </c>
      <c r="E65" s="548"/>
    </row>
    <row r="66" spans="1:5">
      <c r="A66" s="51"/>
      <c r="B66" s="24"/>
      <c r="C66" s="24"/>
      <c r="D66" s="24" t="s">
        <v>70</v>
      </c>
      <c r="E66" s="548"/>
    </row>
    <row r="67" spans="1:5">
      <c r="A67" s="51"/>
      <c r="B67" s="24"/>
      <c r="C67" s="24"/>
      <c r="D67" s="24" t="s">
        <v>100</v>
      </c>
      <c r="E67" s="548"/>
    </row>
    <row r="68" spans="1:5">
      <c r="A68" s="51"/>
      <c r="B68" s="24"/>
      <c r="C68" s="24"/>
      <c r="D68" s="24" t="s">
        <v>101</v>
      </c>
      <c r="E68" s="548"/>
    </row>
    <row r="69" spans="1:5">
      <c r="A69" s="51"/>
      <c r="B69" s="24"/>
      <c r="C69" s="24"/>
      <c r="D69" s="24" t="s">
        <v>102</v>
      </c>
      <c r="E69" s="548"/>
    </row>
    <row r="70" spans="1:5">
      <c r="A70" s="51"/>
      <c r="B70" s="24"/>
      <c r="C70" s="24"/>
      <c r="D70" s="24" t="s">
        <v>103</v>
      </c>
      <c r="E70" s="548"/>
    </row>
    <row r="71" spans="1:5">
      <c r="A71" s="51"/>
      <c r="B71" s="24"/>
      <c r="C71" s="24"/>
      <c r="D71" s="24" t="s">
        <v>104</v>
      </c>
      <c r="E71" s="550" t="s">
        <v>10</v>
      </c>
    </row>
    <row r="72" spans="1:5" ht="10.5" customHeight="1">
      <c r="A72" s="51"/>
      <c r="B72" s="24"/>
      <c r="C72" s="24"/>
      <c r="D72" s="24"/>
      <c r="E72" s="548"/>
    </row>
    <row r="73" spans="1:5" s="1" customFormat="1">
      <c r="A73" s="49"/>
      <c r="B73" s="50" t="s">
        <v>114</v>
      </c>
      <c r="C73" s="28"/>
      <c r="D73" s="28"/>
      <c r="E73" s="547"/>
    </row>
    <row r="74" spans="1:5">
      <c r="A74" s="51"/>
      <c r="B74" s="24"/>
      <c r="C74" s="24" t="s">
        <v>106</v>
      </c>
      <c r="D74" s="24"/>
      <c r="E74" s="548"/>
    </row>
    <row r="75" spans="1:5">
      <c r="A75" s="51"/>
      <c r="B75" s="24"/>
      <c r="C75" s="24" t="s">
        <v>115</v>
      </c>
      <c r="D75" s="24"/>
      <c r="E75" s="548"/>
    </row>
    <row r="76" spans="1:5">
      <c r="A76" s="51"/>
      <c r="B76" s="24"/>
      <c r="C76" s="24" t="s">
        <v>96</v>
      </c>
      <c r="D76" s="24"/>
      <c r="E76" s="548"/>
    </row>
    <row r="77" spans="1:5">
      <c r="A77" s="51"/>
      <c r="B77" s="24"/>
      <c r="C77" s="24" t="s">
        <v>97</v>
      </c>
      <c r="D77" s="24"/>
      <c r="E77" s="548"/>
    </row>
    <row r="78" spans="1:5">
      <c r="A78" s="51"/>
      <c r="B78" s="24"/>
      <c r="C78" s="24" t="s">
        <v>98</v>
      </c>
      <c r="D78" s="24"/>
      <c r="E78" s="548"/>
    </row>
    <row r="79" spans="1:5">
      <c r="A79" s="51"/>
      <c r="B79" s="24"/>
      <c r="C79" s="24" t="s">
        <v>99</v>
      </c>
      <c r="D79" s="24"/>
      <c r="E79" s="548"/>
    </row>
    <row r="80" spans="1:5" s="9" customFormat="1">
      <c r="A80" s="51"/>
      <c r="B80" s="24"/>
      <c r="C80" s="24" t="s">
        <v>67</v>
      </c>
      <c r="D80" s="24"/>
      <c r="E80" s="548"/>
    </row>
    <row r="81" spans="1:5">
      <c r="A81" s="53"/>
      <c r="B81" s="54"/>
      <c r="C81" s="54"/>
      <c r="D81" s="54" t="s">
        <v>222</v>
      </c>
      <c r="E81" s="550"/>
    </row>
    <row r="82" spans="1:5">
      <c r="A82" s="28" t="s">
        <v>108</v>
      </c>
      <c r="B82" s="24"/>
      <c r="C82" s="24"/>
      <c r="D82" s="24"/>
      <c r="E82" s="551"/>
    </row>
    <row r="83" spans="1:5" s="7" customFormat="1" ht="18">
      <c r="A83" s="18" t="s">
        <v>0</v>
      </c>
      <c r="B83" s="18"/>
      <c r="C83" s="18"/>
      <c r="D83" s="18"/>
      <c r="E83" s="552"/>
    </row>
    <row r="84" spans="1:5" s="7" customFormat="1" ht="18">
      <c r="A84" s="18" t="s">
        <v>849</v>
      </c>
      <c r="B84" s="18"/>
      <c r="C84" s="18"/>
      <c r="D84" s="18"/>
      <c r="E84" s="552"/>
    </row>
    <row r="85" spans="1:5" ht="10.5" customHeight="1">
      <c r="A85" s="16"/>
      <c r="B85" s="16"/>
      <c r="C85" s="16"/>
      <c r="D85" s="16"/>
      <c r="E85" s="553"/>
    </row>
    <row r="86" spans="1:5" s="5" customFormat="1" ht="15.6">
      <c r="A86" s="20" t="s">
        <v>89</v>
      </c>
      <c r="B86" s="20"/>
      <c r="C86" s="20"/>
      <c r="D86" s="20"/>
      <c r="E86" s="554"/>
    </row>
    <row r="87" spans="1:5" s="5" customFormat="1" ht="15.6">
      <c r="A87" s="20" t="s">
        <v>90</v>
      </c>
      <c r="B87" s="20"/>
      <c r="C87" s="20"/>
      <c r="D87" s="20"/>
      <c r="E87" s="554"/>
    </row>
    <row r="88" spans="1:5" ht="10.5" customHeight="1">
      <c r="A88" s="16"/>
      <c r="B88" s="16"/>
      <c r="C88" s="16"/>
      <c r="D88" s="16"/>
      <c r="E88" s="553"/>
    </row>
    <row r="89" spans="1:5">
      <c r="A89" s="31" t="s">
        <v>109</v>
      </c>
      <c r="B89" s="16"/>
      <c r="C89" s="16"/>
      <c r="D89" s="16"/>
      <c r="E89" s="553"/>
    </row>
    <row r="90" spans="1:5" ht="10.5" customHeight="1">
      <c r="A90" s="17"/>
      <c r="B90" s="17"/>
      <c r="C90" s="17"/>
      <c r="D90" s="17"/>
      <c r="E90" s="555"/>
    </row>
    <row r="91" spans="1:5" ht="26.4">
      <c r="A91" s="44" t="s">
        <v>91</v>
      </c>
      <c r="B91" s="45"/>
      <c r="C91" s="46"/>
      <c r="D91" s="47"/>
      <c r="E91" s="545" t="s">
        <v>851</v>
      </c>
    </row>
    <row r="92" spans="1:5" s="1" customFormat="1">
      <c r="A92" s="48" t="s">
        <v>110</v>
      </c>
      <c r="B92" s="23"/>
      <c r="C92" s="23"/>
      <c r="D92" s="23"/>
      <c r="E92" s="546"/>
    </row>
    <row r="93" spans="1:5" s="1" customFormat="1">
      <c r="A93" s="49"/>
      <c r="B93" s="50" t="s">
        <v>116</v>
      </c>
      <c r="C93" s="28"/>
      <c r="D93" s="28"/>
      <c r="E93" s="547"/>
    </row>
    <row r="94" spans="1:5">
      <c r="A94" s="51"/>
      <c r="B94" s="24"/>
      <c r="C94" s="24"/>
      <c r="D94" s="24" t="s">
        <v>69</v>
      </c>
      <c r="E94" s="548"/>
    </row>
    <row r="95" spans="1:5">
      <c r="A95" s="51"/>
      <c r="B95" s="24"/>
      <c r="C95" s="24"/>
      <c r="D95" s="24" t="s">
        <v>70</v>
      </c>
      <c r="E95" s="548"/>
    </row>
    <row r="96" spans="1:5">
      <c r="A96" s="51"/>
      <c r="B96" s="24"/>
      <c r="C96" s="24"/>
      <c r="D96" s="24" t="s">
        <v>100</v>
      </c>
      <c r="E96" s="548"/>
    </row>
    <row r="97" spans="1:5">
      <c r="A97" s="51"/>
      <c r="B97" s="24"/>
      <c r="C97" s="24"/>
      <c r="D97" s="24" t="s">
        <v>104</v>
      </c>
      <c r="E97" s="550" t="s">
        <v>10</v>
      </c>
    </row>
    <row r="98" spans="1:5" ht="10.5" customHeight="1">
      <c r="A98" s="51"/>
      <c r="B98" s="24"/>
      <c r="C98" s="24"/>
      <c r="D98" s="24"/>
      <c r="E98" s="548"/>
    </row>
    <row r="99" spans="1:5" s="1" customFormat="1">
      <c r="A99" s="49"/>
      <c r="B99" s="50" t="s">
        <v>117</v>
      </c>
      <c r="C99" s="28"/>
      <c r="D99" s="28"/>
      <c r="E99" s="547"/>
    </row>
    <row r="100" spans="1:5">
      <c r="A100" s="51"/>
      <c r="B100" s="24"/>
      <c r="C100" s="24" t="s">
        <v>271</v>
      </c>
      <c r="D100" s="24"/>
      <c r="E100" s="548"/>
    </row>
    <row r="101" spans="1:5">
      <c r="A101" s="51"/>
      <c r="B101" s="24"/>
      <c r="C101" s="24" t="s">
        <v>115</v>
      </c>
      <c r="D101" s="24"/>
      <c r="E101" s="548"/>
    </row>
    <row r="102" spans="1:5">
      <c r="A102" s="51"/>
      <c r="B102" s="24"/>
      <c r="C102" s="24" t="s">
        <v>118</v>
      </c>
      <c r="D102" s="24"/>
      <c r="E102" s="548"/>
    </row>
    <row r="103" spans="1:5">
      <c r="A103" s="51"/>
      <c r="B103" s="24"/>
      <c r="C103" s="24" t="s">
        <v>97</v>
      </c>
      <c r="D103" s="24"/>
      <c r="E103" s="548"/>
    </row>
    <row r="104" spans="1:5">
      <c r="A104" s="51"/>
      <c r="B104" s="24"/>
      <c r="C104" s="24" t="s">
        <v>98</v>
      </c>
      <c r="D104" s="24"/>
      <c r="E104" s="548"/>
    </row>
    <row r="105" spans="1:5">
      <c r="A105" s="51"/>
      <c r="B105" s="24"/>
      <c r="C105" s="24" t="s">
        <v>99</v>
      </c>
      <c r="D105" s="24"/>
      <c r="E105" s="548"/>
    </row>
    <row r="106" spans="1:5">
      <c r="A106" s="51"/>
      <c r="B106" s="24"/>
      <c r="C106" s="24" t="s">
        <v>67</v>
      </c>
      <c r="D106" s="24"/>
      <c r="E106" s="548"/>
    </row>
    <row r="107" spans="1:5">
      <c r="A107" s="51"/>
      <c r="B107" s="24"/>
      <c r="C107" s="24"/>
      <c r="D107" s="24" t="s">
        <v>222</v>
      </c>
      <c r="E107" s="548"/>
    </row>
    <row r="108" spans="1:5">
      <c r="A108" s="51"/>
      <c r="B108" s="24"/>
      <c r="C108" s="24"/>
      <c r="D108" s="24" t="s">
        <v>69</v>
      </c>
      <c r="E108" s="548"/>
    </row>
    <row r="109" spans="1:5">
      <c r="A109" s="51"/>
      <c r="B109" s="24"/>
      <c r="C109" s="24"/>
      <c r="D109" s="24" t="s">
        <v>70</v>
      </c>
      <c r="E109" s="548"/>
    </row>
    <row r="110" spans="1:5">
      <c r="A110" s="51"/>
      <c r="B110" s="24"/>
      <c r="C110" s="24"/>
      <c r="D110" s="24" t="s">
        <v>100</v>
      </c>
      <c r="E110" s="548"/>
    </row>
    <row r="111" spans="1:5">
      <c r="A111" s="51"/>
      <c r="B111" s="24"/>
      <c r="C111" s="24"/>
      <c r="D111" s="24" t="s">
        <v>104</v>
      </c>
      <c r="E111" s="550" t="s">
        <v>10</v>
      </c>
    </row>
    <row r="112" spans="1:5">
      <c r="A112" s="51"/>
      <c r="B112" s="24"/>
      <c r="C112" s="24"/>
      <c r="D112" s="24"/>
      <c r="E112" s="548"/>
    </row>
    <row r="113" spans="1:5">
      <c r="A113" s="51"/>
      <c r="B113" s="50" t="s">
        <v>422</v>
      </c>
      <c r="C113" s="28"/>
      <c r="D113" s="28"/>
      <c r="E113" s="547"/>
    </row>
    <row r="114" spans="1:5">
      <c r="A114" s="51"/>
      <c r="B114" s="24"/>
      <c r="C114" s="24" t="s">
        <v>423</v>
      </c>
      <c r="D114" s="24"/>
      <c r="E114" s="548"/>
    </row>
    <row r="115" spans="1:5">
      <c r="A115" s="51"/>
      <c r="B115" s="24"/>
      <c r="C115" s="24" t="s">
        <v>99</v>
      </c>
      <c r="D115" s="24"/>
      <c r="E115" s="548"/>
    </row>
    <row r="116" spans="1:5">
      <c r="A116" s="51"/>
      <c r="B116" s="24"/>
      <c r="C116" s="24" t="s">
        <v>67</v>
      </c>
      <c r="D116" s="24"/>
      <c r="E116" s="548"/>
    </row>
    <row r="117" spans="1:5">
      <c r="A117" s="51"/>
      <c r="B117" s="24"/>
      <c r="C117" s="24" t="s">
        <v>68</v>
      </c>
      <c r="D117" s="24"/>
      <c r="E117" s="548"/>
    </row>
    <row r="118" spans="1:5">
      <c r="A118" s="51"/>
      <c r="B118" s="24"/>
      <c r="C118" s="24"/>
      <c r="D118" s="24" t="s">
        <v>222</v>
      </c>
      <c r="E118" s="548"/>
    </row>
    <row r="119" spans="1:5">
      <c r="A119" s="51"/>
      <c r="B119" s="24"/>
      <c r="C119" s="24"/>
      <c r="D119" s="24" t="s">
        <v>69</v>
      </c>
      <c r="E119" s="548"/>
    </row>
    <row r="120" spans="1:5">
      <c r="A120" s="51"/>
      <c r="B120" s="24"/>
      <c r="C120" s="24"/>
      <c r="D120" s="24" t="s">
        <v>70</v>
      </c>
      <c r="E120" s="548"/>
    </row>
    <row r="121" spans="1:5">
      <c r="A121" s="51"/>
      <c r="B121" s="24"/>
      <c r="C121" s="24"/>
      <c r="D121" s="24" t="s">
        <v>100</v>
      </c>
      <c r="E121" s="548"/>
    </row>
    <row r="122" spans="1:5">
      <c r="A122" s="51"/>
      <c r="B122" s="24"/>
      <c r="C122" s="24"/>
      <c r="D122" s="24" t="s">
        <v>104</v>
      </c>
      <c r="E122" s="550" t="s">
        <v>10</v>
      </c>
    </row>
    <row r="123" spans="1:5" ht="10.5" customHeight="1">
      <c r="A123" s="51"/>
      <c r="B123" s="24"/>
      <c r="C123" s="24"/>
      <c r="D123" s="24"/>
      <c r="E123" s="548"/>
    </row>
    <row r="124" spans="1:5">
      <c r="A124" s="49" t="s">
        <v>119</v>
      </c>
      <c r="B124" s="24"/>
      <c r="C124" s="24"/>
      <c r="D124" s="24"/>
      <c r="E124" s="550" t="s">
        <v>10</v>
      </c>
    </row>
    <row r="125" spans="1:5">
      <c r="A125" s="53"/>
      <c r="B125" s="54"/>
      <c r="C125" s="54"/>
      <c r="D125" s="54"/>
      <c r="E125" s="550"/>
    </row>
    <row r="126" spans="1:5">
      <c r="A126" s="28" t="s">
        <v>108</v>
      </c>
      <c r="B126" s="24"/>
      <c r="C126" s="24"/>
      <c r="D126" s="24"/>
      <c r="E126" s="551"/>
    </row>
    <row r="127" spans="1:5" s="7" customFormat="1" ht="18">
      <c r="A127" s="18" t="s">
        <v>0</v>
      </c>
      <c r="B127" s="18"/>
      <c r="C127" s="18"/>
      <c r="D127" s="18"/>
      <c r="E127" s="552"/>
    </row>
    <row r="128" spans="1:5" s="7" customFormat="1" ht="18">
      <c r="A128" s="18" t="s">
        <v>849</v>
      </c>
      <c r="B128" s="18"/>
      <c r="C128" s="18"/>
      <c r="D128" s="18"/>
      <c r="E128" s="552"/>
    </row>
    <row r="129" spans="1:5" ht="7.5" customHeight="1">
      <c r="A129" s="16"/>
      <c r="B129" s="16"/>
      <c r="C129" s="16"/>
      <c r="D129" s="16"/>
      <c r="E129" s="553"/>
    </row>
    <row r="130" spans="1:5" s="5" customFormat="1" ht="15.6">
      <c r="A130" s="20" t="s">
        <v>89</v>
      </c>
      <c r="B130" s="20"/>
      <c r="C130" s="20"/>
      <c r="D130" s="20"/>
      <c r="E130" s="554"/>
    </row>
    <row r="131" spans="1:5" s="5" customFormat="1" ht="15.6">
      <c r="A131" s="20" t="s">
        <v>90</v>
      </c>
      <c r="B131" s="20"/>
      <c r="C131" s="20"/>
      <c r="D131" s="20"/>
      <c r="E131" s="554"/>
    </row>
    <row r="132" spans="1:5" ht="7.5" customHeight="1">
      <c r="A132" s="16"/>
      <c r="B132" s="16"/>
      <c r="C132" s="16"/>
      <c r="D132" s="16"/>
      <c r="E132" s="553"/>
    </row>
    <row r="133" spans="1:5">
      <c r="A133" s="31" t="s">
        <v>109</v>
      </c>
      <c r="B133" s="16"/>
      <c r="C133" s="16"/>
      <c r="D133" s="16"/>
      <c r="E133" s="553"/>
    </row>
    <row r="134" spans="1:5" ht="7.5" customHeight="1">
      <c r="A134" s="17"/>
      <c r="B134" s="17"/>
      <c r="C134" s="17"/>
      <c r="D134" s="17"/>
      <c r="E134" s="555"/>
    </row>
    <row r="135" spans="1:5" ht="26.4">
      <c r="A135" s="44" t="s">
        <v>91</v>
      </c>
      <c r="B135" s="45"/>
      <c r="C135" s="46"/>
      <c r="D135" s="47"/>
      <c r="E135" s="545" t="s">
        <v>851</v>
      </c>
    </row>
    <row r="136" spans="1:5" s="1" customFormat="1">
      <c r="A136" s="48" t="s">
        <v>120</v>
      </c>
      <c r="B136" s="23"/>
      <c r="C136" s="23"/>
      <c r="D136" s="23"/>
      <c r="E136" s="546"/>
    </row>
    <row r="137" spans="1:5" ht="7.5" customHeight="1">
      <c r="A137" s="51"/>
      <c r="B137" s="24"/>
      <c r="C137" s="24"/>
      <c r="D137" s="24"/>
      <c r="E137" s="548"/>
    </row>
    <row r="138" spans="1:5" s="1" customFormat="1">
      <c r="A138" s="49"/>
      <c r="B138" s="50" t="s">
        <v>121</v>
      </c>
      <c r="C138" s="28"/>
      <c r="D138" s="28"/>
      <c r="E138" s="547"/>
    </row>
    <row r="139" spans="1:5" ht="12.75" customHeight="1">
      <c r="A139" s="51"/>
      <c r="B139" s="24"/>
      <c r="C139" s="24" t="s">
        <v>122</v>
      </c>
      <c r="D139" s="24"/>
      <c r="E139" s="548"/>
    </row>
    <row r="140" spans="1:5" ht="12.75" customHeight="1">
      <c r="A140" s="51"/>
      <c r="B140" s="24"/>
      <c r="C140" s="24" t="s">
        <v>123</v>
      </c>
      <c r="D140" s="24"/>
      <c r="E140" s="548"/>
    </row>
    <row r="141" spans="1:5" ht="12.75" customHeight="1">
      <c r="A141" s="51"/>
      <c r="B141" s="24"/>
      <c r="C141" s="24" t="s">
        <v>96</v>
      </c>
      <c r="D141" s="24"/>
      <c r="E141" s="548"/>
    </row>
    <row r="142" spans="1:5" ht="12.75" customHeight="1">
      <c r="A142" s="51"/>
      <c r="B142" s="24"/>
      <c r="C142" s="24" t="s">
        <v>99</v>
      </c>
      <c r="D142" s="24"/>
      <c r="E142" s="548"/>
    </row>
    <row r="143" spans="1:5" ht="12.75" customHeight="1">
      <c r="A143" s="51"/>
      <c r="B143" s="24"/>
      <c r="C143" s="24" t="s">
        <v>67</v>
      </c>
      <c r="D143" s="24"/>
      <c r="E143" s="548"/>
    </row>
    <row r="144" spans="1:5" ht="12.75" customHeight="1">
      <c r="A144" s="51"/>
      <c r="B144" s="24"/>
      <c r="C144" s="24" t="s">
        <v>68</v>
      </c>
      <c r="D144" s="24"/>
      <c r="E144" s="548"/>
    </row>
    <row r="145" spans="1:5" ht="12.75" customHeight="1">
      <c r="A145" s="51"/>
      <c r="B145" s="24"/>
      <c r="C145" s="24"/>
      <c r="D145" s="24" t="s">
        <v>222</v>
      </c>
      <c r="E145" s="548"/>
    </row>
    <row r="146" spans="1:5" ht="12.75" customHeight="1">
      <c r="A146" s="51"/>
      <c r="B146" s="24"/>
      <c r="C146" s="24"/>
      <c r="D146" s="24" t="s">
        <v>69</v>
      </c>
      <c r="E146" s="548"/>
    </row>
    <row r="147" spans="1:5" ht="12.75" customHeight="1">
      <c r="A147" s="51"/>
      <c r="B147" s="24"/>
      <c r="C147" s="24"/>
      <c r="D147" s="24" t="s">
        <v>70</v>
      </c>
      <c r="E147" s="548"/>
    </row>
    <row r="148" spans="1:5" ht="12.75" customHeight="1">
      <c r="A148" s="51"/>
      <c r="B148" s="24"/>
      <c r="C148" s="24"/>
      <c r="D148" s="24" t="s">
        <v>100</v>
      </c>
      <c r="E148" s="548"/>
    </row>
    <row r="149" spans="1:5" ht="12.75" customHeight="1">
      <c r="A149" s="51"/>
      <c r="B149" s="24"/>
      <c r="C149" s="24"/>
      <c r="D149" s="24" t="s">
        <v>101</v>
      </c>
      <c r="E149" s="548"/>
    </row>
    <row r="150" spans="1:5" ht="12.75" customHeight="1">
      <c r="A150" s="51"/>
      <c r="B150" s="24"/>
      <c r="C150" s="24"/>
      <c r="D150" s="24" t="s">
        <v>102</v>
      </c>
      <c r="E150" s="548"/>
    </row>
    <row r="151" spans="1:5" ht="12.75" customHeight="1">
      <c r="A151" s="51"/>
      <c r="B151" s="24"/>
      <c r="C151" s="24"/>
      <c r="D151" s="24" t="s">
        <v>103</v>
      </c>
      <c r="E151" s="548"/>
    </row>
    <row r="152" spans="1:5" ht="12.75" customHeight="1">
      <c r="A152" s="51"/>
      <c r="B152" s="24"/>
      <c r="C152" s="24"/>
      <c r="D152" s="24" t="s">
        <v>104</v>
      </c>
      <c r="E152" s="550" t="s">
        <v>10</v>
      </c>
    </row>
    <row r="153" spans="1:5" ht="7.5" customHeight="1">
      <c r="A153" s="51"/>
      <c r="B153" s="24"/>
      <c r="C153" s="24"/>
      <c r="D153" s="24"/>
      <c r="E153" s="548"/>
    </row>
    <row r="154" spans="1:5">
      <c r="A154" s="49" t="s">
        <v>124</v>
      </c>
      <c r="B154" s="24"/>
      <c r="C154" s="24"/>
      <c r="D154" s="24"/>
      <c r="E154" s="550" t="s">
        <v>10</v>
      </c>
    </row>
    <row r="155" spans="1:5" ht="7.5" customHeight="1">
      <c r="A155" s="51"/>
      <c r="B155" s="24"/>
      <c r="C155" s="24"/>
      <c r="D155" s="24"/>
      <c r="E155" s="548"/>
    </row>
    <row r="156" spans="1:5" s="1" customFormat="1">
      <c r="A156" s="48" t="s">
        <v>125</v>
      </c>
      <c r="B156" s="23"/>
      <c r="C156" s="23"/>
      <c r="D156" s="23"/>
      <c r="E156" s="546"/>
    </row>
    <row r="157" spans="1:5" ht="7.5" customHeight="1">
      <c r="A157" s="51"/>
      <c r="B157" s="24"/>
      <c r="C157" s="24"/>
      <c r="D157" s="24"/>
      <c r="E157" s="548"/>
    </row>
    <row r="158" spans="1:5" s="1" customFormat="1">
      <c r="A158" s="49"/>
      <c r="B158" s="50" t="s">
        <v>351</v>
      </c>
      <c r="C158" s="28"/>
      <c r="D158" s="28"/>
      <c r="E158" s="547"/>
    </row>
    <row r="159" spans="1:5" ht="12.75" customHeight="1">
      <c r="A159" s="51"/>
      <c r="B159" s="24"/>
      <c r="C159" s="24" t="s">
        <v>350</v>
      </c>
      <c r="D159" s="24"/>
      <c r="E159" s="548"/>
    </row>
    <row r="160" spans="1:5" ht="12.75" customHeight="1">
      <c r="A160" s="51"/>
      <c r="B160" s="24"/>
      <c r="C160" s="24" t="s">
        <v>96</v>
      </c>
      <c r="D160" s="24"/>
      <c r="E160" s="548"/>
    </row>
    <row r="161" spans="1:5" ht="12.75" customHeight="1">
      <c r="A161" s="51"/>
      <c r="B161" s="24"/>
      <c r="C161" s="24" t="s">
        <v>99</v>
      </c>
      <c r="D161" s="24"/>
      <c r="E161" s="548"/>
    </row>
    <row r="162" spans="1:5" ht="12.75" customHeight="1">
      <c r="A162" s="51"/>
      <c r="B162" s="24"/>
      <c r="C162" s="24" t="s">
        <v>67</v>
      </c>
      <c r="D162" s="24"/>
      <c r="E162" s="548"/>
    </row>
    <row r="163" spans="1:5" ht="12.75" customHeight="1">
      <c r="A163" s="51"/>
      <c r="B163" s="24"/>
      <c r="C163" s="24" t="s">
        <v>68</v>
      </c>
      <c r="D163" s="24"/>
      <c r="E163" s="548"/>
    </row>
    <row r="164" spans="1:5" ht="12.75" customHeight="1">
      <c r="A164" s="51"/>
      <c r="B164" s="24"/>
      <c r="C164" s="24"/>
      <c r="D164" s="24" t="s">
        <v>222</v>
      </c>
      <c r="E164" s="548"/>
    </row>
    <row r="165" spans="1:5" ht="12.75" customHeight="1">
      <c r="A165" s="51"/>
      <c r="B165" s="24"/>
      <c r="C165" s="24"/>
      <c r="D165" s="24" t="s">
        <v>69</v>
      </c>
      <c r="E165" s="548"/>
    </row>
    <row r="166" spans="1:5" ht="12.75" customHeight="1">
      <c r="A166" s="51"/>
      <c r="B166" s="24"/>
      <c r="C166" s="24"/>
      <c r="D166" s="24" t="s">
        <v>70</v>
      </c>
      <c r="E166" s="548"/>
    </row>
    <row r="167" spans="1:5" ht="12.75" customHeight="1">
      <c r="A167" s="51"/>
      <c r="B167" s="24"/>
      <c r="C167" s="24"/>
      <c r="D167" s="24" t="s">
        <v>100</v>
      </c>
      <c r="E167" s="548"/>
    </row>
    <row r="168" spans="1:5" ht="12.75" customHeight="1">
      <c r="A168" s="51"/>
      <c r="B168" s="24"/>
      <c r="C168" s="24"/>
      <c r="D168" s="24" t="s">
        <v>101</v>
      </c>
      <c r="E168" s="548"/>
    </row>
    <row r="169" spans="1:5" ht="12.75" customHeight="1">
      <c r="A169" s="51"/>
      <c r="B169" s="24"/>
      <c r="C169" s="24"/>
      <c r="D169" s="24" t="s">
        <v>102</v>
      </c>
      <c r="E169" s="548"/>
    </row>
    <row r="170" spans="1:5" ht="12.75" customHeight="1">
      <c r="A170" s="51"/>
      <c r="B170" s="24"/>
      <c r="C170" s="24"/>
      <c r="D170" s="24" t="s">
        <v>103</v>
      </c>
      <c r="E170" s="548"/>
    </row>
    <row r="171" spans="1:5" ht="12.75" customHeight="1">
      <c r="A171" s="51"/>
      <c r="B171" s="24"/>
      <c r="C171" s="24"/>
      <c r="D171" s="24" t="s">
        <v>104</v>
      </c>
      <c r="E171" s="550" t="s">
        <v>10</v>
      </c>
    </row>
    <row r="172" spans="1:5" ht="7.5" customHeight="1">
      <c r="A172" s="53"/>
      <c r="B172" s="54"/>
      <c r="C172" s="54"/>
      <c r="D172" s="54"/>
      <c r="E172" s="550"/>
    </row>
    <row r="173" spans="1:5">
      <c r="A173" s="28" t="s">
        <v>108</v>
      </c>
      <c r="B173" s="24"/>
      <c r="C173" s="24"/>
      <c r="D173" s="24"/>
      <c r="E173" s="551"/>
    </row>
    <row r="174" spans="1:5" s="7" customFormat="1" ht="18">
      <c r="A174" s="18" t="s">
        <v>0</v>
      </c>
      <c r="B174" s="18"/>
      <c r="C174" s="18"/>
      <c r="D174" s="18"/>
      <c r="E174" s="552"/>
    </row>
    <row r="175" spans="1:5" s="7" customFormat="1" ht="18">
      <c r="A175" s="18" t="s">
        <v>849</v>
      </c>
      <c r="B175" s="18"/>
      <c r="C175" s="18"/>
      <c r="D175" s="18"/>
      <c r="E175" s="552"/>
    </row>
    <row r="176" spans="1:5" ht="8.25" customHeight="1">
      <c r="A176" s="16"/>
      <c r="B176" s="16"/>
      <c r="C176" s="16"/>
      <c r="D176" s="16"/>
      <c r="E176" s="553"/>
    </row>
    <row r="177" spans="1:5" s="5" customFormat="1" ht="15.6">
      <c r="A177" s="20" t="s">
        <v>89</v>
      </c>
      <c r="B177" s="20"/>
      <c r="C177" s="20"/>
      <c r="D177" s="20"/>
      <c r="E177" s="554"/>
    </row>
    <row r="178" spans="1:5" s="5" customFormat="1" ht="15.6">
      <c r="A178" s="20" t="s">
        <v>90</v>
      </c>
      <c r="B178" s="20"/>
      <c r="C178" s="20"/>
      <c r="D178" s="20"/>
      <c r="E178" s="554"/>
    </row>
    <row r="179" spans="1:5" ht="8.25" customHeight="1">
      <c r="A179" s="16"/>
      <c r="B179" s="16"/>
      <c r="C179" s="16"/>
      <c r="D179" s="16"/>
      <c r="E179" s="553"/>
    </row>
    <row r="180" spans="1:5">
      <c r="A180" s="31" t="s">
        <v>109</v>
      </c>
      <c r="B180" s="16"/>
      <c r="C180" s="16"/>
      <c r="D180" s="16"/>
      <c r="E180" s="553"/>
    </row>
    <row r="181" spans="1:5" ht="10.5" customHeight="1">
      <c r="A181" s="17"/>
      <c r="B181" s="17"/>
      <c r="C181" s="17"/>
      <c r="D181" s="17"/>
      <c r="E181" s="555"/>
    </row>
    <row r="182" spans="1:5" ht="26.4">
      <c r="A182" s="44" t="s">
        <v>91</v>
      </c>
      <c r="B182" s="45"/>
      <c r="C182" s="46"/>
      <c r="D182" s="47"/>
      <c r="E182" s="545" t="s">
        <v>851</v>
      </c>
    </row>
    <row r="183" spans="1:5" s="1" customFormat="1">
      <c r="A183" s="48" t="s">
        <v>126</v>
      </c>
      <c r="B183" s="23"/>
      <c r="C183" s="23"/>
      <c r="D183" s="23"/>
      <c r="E183" s="546"/>
    </row>
    <row r="184" spans="1:5" ht="8.25" customHeight="1">
      <c r="A184" s="51"/>
      <c r="B184" s="24"/>
      <c r="C184" s="24"/>
      <c r="D184" s="24"/>
      <c r="E184" s="548"/>
    </row>
    <row r="185" spans="1:5" s="1" customFormat="1">
      <c r="A185" s="49"/>
      <c r="B185" s="50" t="s">
        <v>352</v>
      </c>
      <c r="C185" s="28"/>
      <c r="D185" s="28"/>
      <c r="E185" s="547"/>
    </row>
    <row r="186" spans="1:5" ht="12.75" customHeight="1">
      <c r="A186" s="51"/>
      <c r="B186" s="24"/>
      <c r="C186" s="24" t="s">
        <v>122</v>
      </c>
      <c r="D186" s="24"/>
      <c r="E186" s="548"/>
    </row>
    <row r="187" spans="1:5" ht="12.75" customHeight="1">
      <c r="A187" s="51"/>
      <c r="B187" s="24"/>
      <c r="C187" s="24" t="s">
        <v>96</v>
      </c>
      <c r="D187" s="24"/>
      <c r="E187" s="548"/>
    </row>
    <row r="188" spans="1:5" ht="12.75" customHeight="1">
      <c r="A188" s="51"/>
      <c r="B188" s="24"/>
      <c r="C188" s="24" t="s">
        <v>99</v>
      </c>
      <c r="D188" s="24"/>
      <c r="E188" s="548"/>
    </row>
    <row r="189" spans="1:5" ht="12.75" customHeight="1">
      <c r="A189" s="51"/>
      <c r="B189" s="24"/>
      <c r="C189" s="24" t="s">
        <v>67</v>
      </c>
      <c r="D189" s="24"/>
      <c r="E189" s="548"/>
    </row>
    <row r="190" spans="1:5" ht="12.75" customHeight="1">
      <c r="A190" s="51"/>
      <c r="B190" s="24"/>
      <c r="C190" s="24"/>
      <c r="D190" s="24" t="s">
        <v>222</v>
      </c>
      <c r="E190" s="548"/>
    </row>
    <row r="191" spans="1:5" ht="12.75" customHeight="1">
      <c r="A191" s="51"/>
      <c r="B191" s="24"/>
      <c r="C191" s="24"/>
      <c r="D191" s="24" t="s">
        <v>69</v>
      </c>
      <c r="E191" s="548"/>
    </row>
    <row r="192" spans="1:5" ht="12.75" customHeight="1">
      <c r="A192" s="51"/>
      <c r="B192" s="24"/>
      <c r="C192" s="24"/>
      <c r="D192" s="24" t="s">
        <v>70</v>
      </c>
      <c r="E192" s="548"/>
    </row>
    <row r="193" spans="1:5" ht="12.75" customHeight="1">
      <c r="A193" s="51"/>
      <c r="B193" s="24"/>
      <c r="C193" s="24"/>
      <c r="D193" s="24" t="s">
        <v>100</v>
      </c>
      <c r="E193" s="548"/>
    </row>
    <row r="194" spans="1:5" ht="12.75" customHeight="1">
      <c r="A194" s="51"/>
      <c r="B194" s="24"/>
      <c r="C194" s="24"/>
      <c r="D194" s="24" t="s">
        <v>101</v>
      </c>
      <c r="E194" s="548"/>
    </row>
    <row r="195" spans="1:5" ht="12.75" customHeight="1">
      <c r="A195" s="51"/>
      <c r="B195" s="24"/>
      <c r="C195" s="24"/>
      <c r="D195" s="24" t="s">
        <v>102</v>
      </c>
      <c r="E195" s="548"/>
    </row>
    <row r="196" spans="1:5" ht="12.75" customHeight="1">
      <c r="A196" s="51"/>
      <c r="B196" s="24"/>
      <c r="C196" s="24"/>
      <c r="D196" s="24" t="s">
        <v>103</v>
      </c>
      <c r="E196" s="548"/>
    </row>
    <row r="197" spans="1:5" ht="12.75" customHeight="1">
      <c r="A197" s="51"/>
      <c r="B197" s="24"/>
      <c r="C197" s="24"/>
      <c r="D197" s="24" t="s">
        <v>104</v>
      </c>
      <c r="E197" s="550" t="s">
        <v>10</v>
      </c>
    </row>
    <row r="198" spans="1:5" ht="8.25" customHeight="1">
      <c r="A198" s="51"/>
      <c r="B198" s="24"/>
      <c r="C198" s="24"/>
      <c r="D198" s="24"/>
      <c r="E198" s="548"/>
    </row>
    <row r="199" spans="1:5">
      <c r="A199" s="49" t="s">
        <v>127</v>
      </c>
      <c r="B199" s="24"/>
      <c r="C199" s="24"/>
      <c r="D199" s="24"/>
      <c r="E199" s="550" t="s">
        <v>10</v>
      </c>
    </row>
    <row r="200" spans="1:5" ht="8.25" customHeight="1">
      <c r="A200" s="51"/>
      <c r="B200" s="24"/>
      <c r="C200" s="24"/>
      <c r="D200" s="24"/>
      <c r="E200" s="548"/>
    </row>
    <row r="201" spans="1:5" s="1" customFormat="1">
      <c r="A201" s="48" t="s">
        <v>128</v>
      </c>
      <c r="B201" s="23"/>
      <c r="C201" s="23"/>
      <c r="D201" s="23"/>
      <c r="E201" s="546"/>
    </row>
    <row r="202" spans="1:5" ht="8.25" customHeight="1">
      <c r="A202" s="51"/>
      <c r="B202" s="24"/>
      <c r="C202" s="24"/>
      <c r="D202" s="24"/>
      <c r="E202" s="548"/>
    </row>
    <row r="203" spans="1:5" s="1" customFormat="1">
      <c r="A203" s="49"/>
      <c r="B203" s="50" t="s">
        <v>129</v>
      </c>
      <c r="C203" s="28"/>
      <c r="D203" s="28"/>
      <c r="E203" s="547"/>
    </row>
    <row r="204" spans="1:5" ht="12.75" customHeight="1">
      <c r="A204" s="51"/>
      <c r="B204" s="24"/>
      <c r="C204" s="24" t="s">
        <v>130</v>
      </c>
      <c r="D204" s="24"/>
      <c r="E204" s="548"/>
    </row>
    <row r="205" spans="1:5" ht="12.75" customHeight="1">
      <c r="A205" s="51"/>
      <c r="B205" s="24"/>
      <c r="C205" s="24" t="s">
        <v>131</v>
      </c>
      <c r="D205" s="24"/>
      <c r="E205" s="548"/>
    </row>
    <row r="206" spans="1:5" ht="12.75" customHeight="1">
      <c r="A206" s="51"/>
      <c r="B206" s="24"/>
      <c r="C206" s="24" t="s">
        <v>131</v>
      </c>
      <c r="D206" s="24"/>
      <c r="E206" s="548"/>
    </row>
    <row r="207" spans="1:5" ht="12.75" customHeight="1">
      <c r="A207" s="51"/>
      <c r="B207" s="24"/>
      <c r="C207" s="24" t="s">
        <v>99</v>
      </c>
      <c r="D207" s="24"/>
      <c r="E207" s="548"/>
    </row>
    <row r="208" spans="1:5" ht="12.75" customHeight="1">
      <c r="A208" s="51"/>
      <c r="B208" s="24"/>
      <c r="C208" s="24" t="s">
        <v>67</v>
      </c>
      <c r="D208" s="24"/>
      <c r="E208" s="548"/>
    </row>
    <row r="209" spans="1:5" ht="12.75" customHeight="1">
      <c r="A209" s="51"/>
      <c r="B209" s="24"/>
      <c r="C209" s="24" t="s">
        <v>68</v>
      </c>
      <c r="D209" s="24"/>
      <c r="E209" s="548"/>
    </row>
    <row r="210" spans="1:5" ht="12.75" customHeight="1">
      <c r="A210" s="51"/>
      <c r="B210" s="24"/>
      <c r="C210" s="24"/>
      <c r="D210" s="24" t="s">
        <v>222</v>
      </c>
      <c r="E210" s="548"/>
    </row>
    <row r="211" spans="1:5" ht="12.75" customHeight="1">
      <c r="A211" s="51"/>
      <c r="B211" s="24"/>
      <c r="C211" s="24"/>
      <c r="D211" s="24" t="s">
        <v>69</v>
      </c>
      <c r="E211" s="548"/>
    </row>
    <row r="212" spans="1:5" ht="12.75" customHeight="1">
      <c r="A212" s="51"/>
      <c r="B212" s="24"/>
      <c r="C212" s="24"/>
      <c r="D212" s="24" t="s">
        <v>70</v>
      </c>
      <c r="E212" s="548"/>
    </row>
    <row r="213" spans="1:5" ht="12.75" customHeight="1">
      <c r="A213" s="51"/>
      <c r="B213" s="24"/>
      <c r="C213" s="24"/>
      <c r="D213" s="24" t="s">
        <v>100</v>
      </c>
      <c r="E213" s="548"/>
    </row>
    <row r="214" spans="1:5" ht="12.75" customHeight="1">
      <c r="A214" s="51"/>
      <c r="B214" s="24"/>
      <c r="C214" s="24"/>
      <c r="D214" s="24" t="s">
        <v>101</v>
      </c>
      <c r="E214" s="548"/>
    </row>
    <row r="215" spans="1:5" ht="12.75" customHeight="1">
      <c r="A215" s="51"/>
      <c r="B215" s="24"/>
      <c r="C215" s="24"/>
      <c r="D215" s="24" t="s">
        <v>102</v>
      </c>
      <c r="E215" s="548"/>
    </row>
    <row r="216" spans="1:5" ht="12.75" customHeight="1">
      <c r="A216" s="51"/>
      <c r="B216" s="24"/>
      <c r="C216" s="24"/>
      <c r="D216" s="24" t="s">
        <v>103</v>
      </c>
      <c r="E216" s="548"/>
    </row>
    <row r="217" spans="1:5" ht="12.75" customHeight="1">
      <c r="A217" s="51"/>
      <c r="B217" s="24"/>
      <c r="C217" s="24"/>
      <c r="D217" s="24" t="s">
        <v>104</v>
      </c>
      <c r="E217" s="550" t="s">
        <v>10</v>
      </c>
    </row>
    <row r="218" spans="1:5" ht="8.25" customHeight="1">
      <c r="A218" s="53"/>
      <c r="B218" s="54"/>
      <c r="C218" s="54"/>
      <c r="D218" s="54"/>
      <c r="E218" s="550"/>
    </row>
    <row r="219" spans="1:5">
      <c r="A219" s="28" t="s">
        <v>108</v>
      </c>
      <c r="B219" s="24"/>
      <c r="C219" s="24"/>
      <c r="D219" s="24"/>
      <c r="E219" s="551"/>
    </row>
    <row r="220" spans="1:5" s="7" customFormat="1" ht="18">
      <c r="A220" s="18" t="s">
        <v>0</v>
      </c>
      <c r="B220" s="18"/>
      <c r="C220" s="18"/>
      <c r="D220" s="18"/>
      <c r="E220" s="552"/>
    </row>
    <row r="221" spans="1:5" s="7" customFormat="1" ht="18">
      <c r="A221" s="18" t="s">
        <v>849</v>
      </c>
      <c r="B221" s="18"/>
      <c r="C221" s="18"/>
      <c r="D221" s="18"/>
      <c r="E221" s="552"/>
    </row>
    <row r="222" spans="1:5" ht="10.5" customHeight="1">
      <c r="A222" s="16"/>
      <c r="B222" s="16"/>
      <c r="C222" s="16"/>
      <c r="D222" s="16"/>
      <c r="E222" s="553"/>
    </row>
    <row r="223" spans="1:5" s="5" customFormat="1" ht="15.6">
      <c r="A223" s="20" t="s">
        <v>89</v>
      </c>
      <c r="B223" s="20"/>
      <c r="C223" s="20"/>
      <c r="D223" s="20"/>
      <c r="E223" s="554"/>
    </row>
    <row r="224" spans="1:5" s="5" customFormat="1" ht="15.6">
      <c r="A224" s="20" t="s">
        <v>90</v>
      </c>
      <c r="B224" s="20"/>
      <c r="C224" s="20"/>
      <c r="D224" s="20"/>
      <c r="E224" s="554"/>
    </row>
    <row r="225" spans="1:5" ht="10.5" customHeight="1">
      <c r="A225" s="16"/>
      <c r="B225" s="16"/>
      <c r="C225" s="16"/>
      <c r="D225" s="16"/>
      <c r="E225" s="553"/>
    </row>
    <row r="226" spans="1:5">
      <c r="A226" s="31" t="s">
        <v>109</v>
      </c>
      <c r="B226" s="16"/>
      <c r="C226" s="16"/>
      <c r="D226" s="16"/>
      <c r="E226" s="553"/>
    </row>
    <row r="227" spans="1:5" ht="10.5" customHeight="1">
      <c r="A227" s="17"/>
      <c r="B227" s="17"/>
      <c r="C227" s="17"/>
      <c r="D227" s="17"/>
      <c r="E227" s="555"/>
    </row>
    <row r="228" spans="1:5" ht="26.4">
      <c r="A228" s="44" t="s">
        <v>91</v>
      </c>
      <c r="B228" s="45"/>
      <c r="C228" s="46"/>
      <c r="D228" s="47"/>
      <c r="E228" s="545" t="s">
        <v>851</v>
      </c>
    </row>
    <row r="229" spans="1:5" s="1" customFormat="1">
      <c r="A229" s="48" t="s">
        <v>132</v>
      </c>
      <c r="B229" s="23"/>
      <c r="C229" s="23"/>
      <c r="D229" s="23"/>
      <c r="E229" s="546"/>
    </row>
    <row r="230" spans="1:5" ht="10.5" customHeight="1">
      <c r="A230" s="51"/>
      <c r="B230" s="24"/>
      <c r="C230" s="24"/>
      <c r="D230" s="24"/>
      <c r="E230" s="548"/>
    </row>
    <row r="231" spans="1:5" s="1" customFormat="1">
      <c r="A231" s="49"/>
      <c r="B231" s="50" t="s">
        <v>133</v>
      </c>
      <c r="C231" s="28"/>
      <c r="D231" s="28"/>
      <c r="E231" s="547"/>
    </row>
    <row r="232" spans="1:5">
      <c r="A232" s="51"/>
      <c r="B232" s="24"/>
      <c r="C232" s="24" t="s">
        <v>134</v>
      </c>
      <c r="D232" s="24"/>
      <c r="E232" s="548"/>
    </row>
    <row r="233" spans="1:5">
      <c r="A233" s="51"/>
      <c r="B233" s="24"/>
      <c r="C233" s="24" t="s">
        <v>67</v>
      </c>
      <c r="D233" s="24"/>
      <c r="E233" s="548"/>
    </row>
    <row r="234" spans="1:5">
      <c r="A234" s="51"/>
      <c r="B234" s="24"/>
      <c r="C234" s="24" t="s">
        <v>68</v>
      </c>
      <c r="D234" s="24"/>
      <c r="E234" s="548"/>
    </row>
    <row r="235" spans="1:5">
      <c r="A235" s="51"/>
      <c r="B235" s="24"/>
      <c r="C235" s="24"/>
      <c r="D235" s="24" t="s">
        <v>222</v>
      </c>
      <c r="E235" s="548"/>
    </row>
    <row r="236" spans="1:5">
      <c r="A236" s="51"/>
      <c r="B236" s="24"/>
      <c r="C236" s="24"/>
      <c r="D236" s="24" t="s">
        <v>69</v>
      </c>
      <c r="E236" s="548"/>
    </row>
    <row r="237" spans="1:5">
      <c r="A237" s="51"/>
      <c r="B237" s="24"/>
      <c r="C237" s="24"/>
      <c r="D237" s="24" t="s">
        <v>70</v>
      </c>
      <c r="E237" s="548"/>
    </row>
    <row r="238" spans="1:5">
      <c r="A238" s="51"/>
      <c r="B238" s="24"/>
      <c r="C238" s="24"/>
      <c r="D238" s="24" t="s">
        <v>100</v>
      </c>
      <c r="E238" s="548"/>
    </row>
    <row r="239" spans="1:5">
      <c r="A239" s="51"/>
      <c r="B239" s="24"/>
      <c r="C239" s="24"/>
      <c r="D239" s="24" t="s">
        <v>101</v>
      </c>
      <c r="E239" s="548"/>
    </row>
    <row r="240" spans="1:5">
      <c r="A240" s="51"/>
      <c r="B240" s="24"/>
      <c r="C240" s="24"/>
      <c r="D240" s="24" t="s">
        <v>102</v>
      </c>
      <c r="E240" s="548"/>
    </row>
    <row r="241" spans="1:5">
      <c r="A241" s="51"/>
      <c r="B241" s="24"/>
      <c r="C241" s="24"/>
      <c r="D241" s="24" t="s">
        <v>103</v>
      </c>
      <c r="E241" s="548"/>
    </row>
    <row r="242" spans="1:5">
      <c r="A242" s="51"/>
      <c r="B242" s="24"/>
      <c r="C242" s="24"/>
      <c r="D242" s="24" t="s">
        <v>104</v>
      </c>
      <c r="E242" s="550" t="s">
        <v>10</v>
      </c>
    </row>
    <row r="243" spans="1:5" ht="10.5" customHeight="1">
      <c r="A243" s="51"/>
      <c r="B243" s="24"/>
      <c r="C243" s="24"/>
      <c r="D243" s="24"/>
      <c r="E243" s="548"/>
    </row>
    <row r="244" spans="1:5" s="1" customFormat="1">
      <c r="A244" s="49"/>
      <c r="B244" s="50" t="s">
        <v>135</v>
      </c>
      <c r="C244" s="28"/>
      <c r="D244" s="28"/>
      <c r="E244" s="547"/>
    </row>
    <row r="245" spans="1:5">
      <c r="A245" s="51"/>
      <c r="B245" s="24"/>
      <c r="C245" s="24" t="s">
        <v>136</v>
      </c>
      <c r="D245" s="24"/>
      <c r="E245" s="548"/>
    </row>
    <row r="246" spans="1:5">
      <c r="A246" s="51"/>
      <c r="B246" s="24"/>
      <c r="C246" s="24" t="s">
        <v>137</v>
      </c>
      <c r="D246" s="24"/>
      <c r="E246" s="548"/>
    </row>
    <row r="247" spans="1:5">
      <c r="A247" s="51"/>
      <c r="B247" s="24"/>
      <c r="C247" s="24" t="s">
        <v>138</v>
      </c>
      <c r="D247" s="24"/>
      <c r="E247" s="548"/>
    </row>
    <row r="248" spans="1:5">
      <c r="A248" s="51"/>
      <c r="B248" s="24"/>
      <c r="C248" s="24" t="s">
        <v>96</v>
      </c>
      <c r="D248" s="24"/>
      <c r="E248" s="548"/>
    </row>
    <row r="249" spans="1:5">
      <c r="A249" s="51"/>
      <c r="B249" s="24"/>
      <c r="C249" s="24" t="s">
        <v>67</v>
      </c>
      <c r="D249" s="24"/>
      <c r="E249" s="548"/>
    </row>
    <row r="250" spans="1:5">
      <c r="A250" s="51"/>
      <c r="B250" s="24"/>
      <c r="C250" s="24" t="s">
        <v>68</v>
      </c>
      <c r="D250" s="24"/>
      <c r="E250" s="548"/>
    </row>
    <row r="251" spans="1:5">
      <c r="A251" s="51"/>
      <c r="B251" s="24"/>
      <c r="C251" s="24"/>
      <c r="D251" s="24" t="s">
        <v>222</v>
      </c>
      <c r="E251" s="548"/>
    </row>
    <row r="252" spans="1:5">
      <c r="A252" s="51"/>
      <c r="B252" s="24"/>
      <c r="C252" s="24"/>
      <c r="D252" s="24" t="s">
        <v>69</v>
      </c>
      <c r="E252" s="548"/>
    </row>
    <row r="253" spans="1:5">
      <c r="A253" s="51"/>
      <c r="B253" s="24"/>
      <c r="C253" s="24"/>
      <c r="D253" s="24" t="s">
        <v>70</v>
      </c>
      <c r="E253" s="548"/>
    </row>
    <row r="254" spans="1:5">
      <c r="A254" s="51"/>
      <c r="B254" s="24"/>
      <c r="C254" s="24"/>
      <c r="D254" s="24" t="s">
        <v>100</v>
      </c>
      <c r="E254" s="548"/>
    </row>
    <row r="255" spans="1:5">
      <c r="A255" s="51"/>
      <c r="B255" s="24"/>
      <c r="C255" s="24"/>
      <c r="D255" s="24" t="s">
        <v>101</v>
      </c>
      <c r="E255" s="548"/>
    </row>
    <row r="256" spans="1:5">
      <c r="A256" s="51"/>
      <c r="B256" s="24"/>
      <c r="C256" s="24"/>
      <c r="D256" s="24" t="s">
        <v>102</v>
      </c>
      <c r="E256" s="548"/>
    </row>
    <row r="257" spans="1:5">
      <c r="A257" s="51"/>
      <c r="B257" s="24"/>
      <c r="C257" s="24"/>
      <c r="D257" s="24" t="s">
        <v>103</v>
      </c>
      <c r="E257" s="548"/>
    </row>
    <row r="258" spans="1:5">
      <c r="A258" s="51"/>
      <c r="B258" s="24"/>
      <c r="C258" s="24"/>
      <c r="D258" s="24" t="s">
        <v>104</v>
      </c>
      <c r="E258" s="550" t="s">
        <v>10</v>
      </c>
    </row>
    <row r="259" spans="1:5" ht="10.5" customHeight="1">
      <c r="A259" s="53"/>
      <c r="B259" s="54"/>
      <c r="C259" s="54"/>
      <c r="D259" s="54"/>
      <c r="E259" s="550"/>
    </row>
    <row r="260" spans="1:5">
      <c r="A260" s="28" t="s">
        <v>108</v>
      </c>
      <c r="B260" s="24"/>
      <c r="C260" s="24"/>
      <c r="D260" s="24"/>
      <c r="E260" s="551"/>
    </row>
    <row r="261" spans="1:5" s="7" customFormat="1" ht="18">
      <c r="A261" s="18" t="s">
        <v>0</v>
      </c>
      <c r="B261" s="18"/>
      <c r="C261" s="18"/>
      <c r="D261" s="18"/>
      <c r="E261" s="552"/>
    </row>
    <row r="262" spans="1:5" s="7" customFormat="1" ht="18">
      <c r="A262" s="18" t="s">
        <v>849</v>
      </c>
      <c r="B262" s="18"/>
      <c r="C262" s="18"/>
      <c r="D262" s="18"/>
      <c r="E262" s="552"/>
    </row>
    <row r="263" spans="1:5" ht="10.5" customHeight="1">
      <c r="A263" s="16"/>
      <c r="B263" s="16"/>
      <c r="C263" s="16"/>
      <c r="D263" s="16"/>
      <c r="E263" s="553"/>
    </row>
    <row r="264" spans="1:5" s="5" customFormat="1" ht="15.6">
      <c r="A264" s="20" t="s">
        <v>89</v>
      </c>
      <c r="B264" s="20"/>
      <c r="C264" s="20"/>
      <c r="D264" s="20"/>
      <c r="E264" s="554"/>
    </row>
    <row r="265" spans="1:5" s="5" customFormat="1" ht="15.6">
      <c r="A265" s="20" t="s">
        <v>90</v>
      </c>
      <c r="B265" s="20"/>
      <c r="C265" s="20"/>
      <c r="D265" s="20"/>
      <c r="E265" s="554"/>
    </row>
    <row r="266" spans="1:5" ht="10.5" customHeight="1">
      <c r="A266" s="16"/>
      <c r="B266" s="16"/>
      <c r="C266" s="16"/>
      <c r="D266" s="16"/>
      <c r="E266" s="553"/>
    </row>
    <row r="267" spans="1:5">
      <c r="A267" s="31" t="s">
        <v>109</v>
      </c>
      <c r="B267" s="16"/>
      <c r="C267" s="16"/>
      <c r="D267" s="16"/>
      <c r="E267" s="553"/>
    </row>
    <row r="268" spans="1:5" ht="10.5" customHeight="1">
      <c r="A268" s="17"/>
      <c r="B268" s="17"/>
      <c r="C268" s="17"/>
      <c r="D268" s="17"/>
      <c r="E268" s="555"/>
    </row>
    <row r="269" spans="1:5" ht="26.4">
      <c r="A269" s="44" t="s">
        <v>91</v>
      </c>
      <c r="B269" s="45"/>
      <c r="C269" s="46"/>
      <c r="D269" s="47"/>
      <c r="E269" s="545" t="s">
        <v>851</v>
      </c>
    </row>
    <row r="270" spans="1:5" s="1" customFormat="1">
      <c r="A270" s="48" t="s">
        <v>132</v>
      </c>
      <c r="B270" s="23"/>
      <c r="C270" s="23"/>
      <c r="D270" s="23"/>
      <c r="E270" s="546"/>
    </row>
    <row r="271" spans="1:5" s="1" customFormat="1">
      <c r="A271" s="49"/>
      <c r="B271" s="50" t="s">
        <v>353</v>
      </c>
      <c r="C271" s="28"/>
      <c r="D271" s="28"/>
      <c r="E271" s="547"/>
    </row>
    <row r="272" spans="1:5">
      <c r="A272" s="51"/>
      <c r="B272" s="24"/>
      <c r="C272" s="24" t="s">
        <v>122</v>
      </c>
      <c r="D272" s="24"/>
      <c r="E272" s="548"/>
    </row>
    <row r="273" spans="1:5">
      <c r="A273" s="51"/>
      <c r="B273" s="24"/>
      <c r="C273" s="24" t="s">
        <v>354</v>
      </c>
      <c r="D273" s="24"/>
      <c r="E273" s="548"/>
    </row>
    <row r="274" spans="1:5">
      <c r="A274" s="51"/>
      <c r="B274" s="24"/>
      <c r="C274" s="24" t="s">
        <v>355</v>
      </c>
      <c r="D274" s="24"/>
      <c r="E274" s="548"/>
    </row>
    <row r="275" spans="1:5">
      <c r="A275" s="51"/>
      <c r="B275" s="24"/>
      <c r="C275" s="24" t="s">
        <v>96</v>
      </c>
      <c r="D275" s="24"/>
      <c r="E275" s="548"/>
    </row>
    <row r="276" spans="1:5">
      <c r="A276" s="51"/>
      <c r="B276" s="24"/>
      <c r="C276" s="24" t="s">
        <v>67</v>
      </c>
      <c r="D276" s="24"/>
      <c r="E276" s="548"/>
    </row>
    <row r="277" spans="1:5">
      <c r="A277" s="51"/>
      <c r="B277" s="24"/>
      <c r="C277" s="24" t="s">
        <v>68</v>
      </c>
      <c r="D277" s="24"/>
      <c r="E277" s="548"/>
    </row>
    <row r="278" spans="1:5">
      <c r="A278" s="51"/>
      <c r="B278" s="24"/>
      <c r="C278" s="24"/>
      <c r="D278" s="24" t="s">
        <v>222</v>
      </c>
      <c r="E278" s="548"/>
    </row>
    <row r="279" spans="1:5">
      <c r="A279" s="51"/>
      <c r="B279" s="24"/>
      <c r="C279" s="24"/>
      <c r="D279" s="24" t="s">
        <v>69</v>
      </c>
      <c r="E279" s="548"/>
    </row>
    <row r="280" spans="1:5">
      <c r="A280" s="51"/>
      <c r="B280" s="24"/>
      <c r="C280" s="24"/>
      <c r="D280" s="24" t="s">
        <v>70</v>
      </c>
      <c r="E280" s="548"/>
    </row>
    <row r="281" spans="1:5">
      <c r="A281" s="51"/>
      <c r="B281" s="24"/>
      <c r="C281" s="24"/>
      <c r="D281" s="24" t="s">
        <v>100</v>
      </c>
      <c r="E281" s="548"/>
    </row>
    <row r="282" spans="1:5">
      <c r="A282" s="51"/>
      <c r="B282" s="24"/>
      <c r="C282" s="24"/>
      <c r="D282" s="24" t="s">
        <v>101</v>
      </c>
      <c r="E282" s="548"/>
    </row>
    <row r="283" spans="1:5">
      <c r="A283" s="51"/>
      <c r="B283" s="24"/>
      <c r="C283" s="24"/>
      <c r="D283" s="24" t="s">
        <v>102</v>
      </c>
      <c r="E283" s="548"/>
    </row>
    <row r="284" spans="1:5">
      <c r="A284" s="51"/>
      <c r="B284" s="24"/>
      <c r="C284" s="24"/>
      <c r="D284" s="24" t="s">
        <v>103</v>
      </c>
      <c r="E284" s="548"/>
    </row>
    <row r="285" spans="1:5">
      <c r="A285" s="51"/>
      <c r="B285" s="24"/>
      <c r="C285" s="24"/>
      <c r="D285" s="24" t="s">
        <v>104</v>
      </c>
      <c r="E285" s="550" t="s">
        <v>10</v>
      </c>
    </row>
    <row r="286" spans="1:5" ht="10.5" customHeight="1">
      <c r="A286" s="51"/>
      <c r="B286" s="24"/>
      <c r="C286" s="24"/>
      <c r="D286" s="24"/>
      <c r="E286" s="548"/>
    </row>
    <row r="287" spans="1:5" s="1" customFormat="1">
      <c r="A287" s="49"/>
      <c r="B287" s="50" t="s">
        <v>139</v>
      </c>
      <c r="C287" s="28"/>
      <c r="D287" s="28"/>
      <c r="E287" s="547"/>
    </row>
    <row r="288" spans="1:5">
      <c r="A288" s="51"/>
      <c r="B288" s="24"/>
      <c r="C288" s="24" t="s">
        <v>140</v>
      </c>
      <c r="D288" s="24"/>
      <c r="E288" s="548"/>
    </row>
    <row r="289" spans="1:5">
      <c r="A289" s="51"/>
      <c r="B289" s="24"/>
      <c r="C289" s="24" t="s">
        <v>96</v>
      </c>
      <c r="D289" s="24"/>
      <c r="E289" s="548"/>
    </row>
    <row r="290" spans="1:5">
      <c r="A290" s="51"/>
      <c r="B290" s="24"/>
      <c r="C290" s="24" t="s">
        <v>67</v>
      </c>
      <c r="D290" s="24"/>
      <c r="E290" s="548"/>
    </row>
    <row r="291" spans="1:5">
      <c r="A291" s="51"/>
      <c r="B291" s="24"/>
      <c r="C291" s="24" t="s">
        <v>68</v>
      </c>
      <c r="D291" s="24"/>
      <c r="E291" s="548"/>
    </row>
    <row r="292" spans="1:5">
      <c r="A292" s="51"/>
      <c r="B292" s="24"/>
      <c r="C292" s="24"/>
      <c r="D292" s="24" t="s">
        <v>222</v>
      </c>
      <c r="E292" s="548"/>
    </row>
    <row r="293" spans="1:5">
      <c r="A293" s="51"/>
      <c r="B293" s="24"/>
      <c r="C293" s="24"/>
      <c r="D293" s="24" t="s">
        <v>69</v>
      </c>
      <c r="E293" s="548"/>
    </row>
    <row r="294" spans="1:5">
      <c r="A294" s="51"/>
      <c r="B294" s="24"/>
      <c r="C294" s="24"/>
      <c r="D294" s="24" t="s">
        <v>70</v>
      </c>
      <c r="E294" s="548"/>
    </row>
    <row r="295" spans="1:5">
      <c r="A295" s="51"/>
      <c r="B295" s="24"/>
      <c r="C295" s="24"/>
      <c r="D295" s="24" t="s">
        <v>100</v>
      </c>
      <c r="E295" s="548"/>
    </row>
    <row r="296" spans="1:5">
      <c r="A296" s="51"/>
      <c r="B296" s="24"/>
      <c r="C296" s="24"/>
      <c r="D296" s="24" t="s">
        <v>101</v>
      </c>
      <c r="E296" s="548"/>
    </row>
    <row r="297" spans="1:5">
      <c r="A297" s="51"/>
      <c r="B297" s="24"/>
      <c r="C297" s="24"/>
      <c r="D297" s="24" t="s">
        <v>102</v>
      </c>
      <c r="E297" s="548"/>
    </row>
    <row r="298" spans="1:5">
      <c r="A298" s="51"/>
      <c r="B298" s="24"/>
      <c r="C298" s="24"/>
      <c r="D298" s="24" t="s">
        <v>103</v>
      </c>
      <c r="E298" s="548"/>
    </row>
    <row r="299" spans="1:5">
      <c r="A299" s="51"/>
      <c r="B299" s="24"/>
      <c r="C299" s="24"/>
      <c r="D299" s="24" t="s">
        <v>104</v>
      </c>
      <c r="E299" s="550" t="s">
        <v>10</v>
      </c>
    </row>
    <row r="300" spans="1:5" ht="10.5" customHeight="1">
      <c r="A300" s="53"/>
      <c r="B300" s="54"/>
      <c r="C300" s="54"/>
      <c r="D300" s="54"/>
      <c r="E300" s="550"/>
    </row>
    <row r="301" spans="1:5">
      <c r="A301" s="28" t="s">
        <v>108</v>
      </c>
      <c r="B301" s="24"/>
      <c r="C301" s="24"/>
      <c r="D301" s="24"/>
      <c r="E301" s="551"/>
    </row>
    <row r="302" spans="1:5" s="7" customFormat="1" ht="18">
      <c r="A302" s="18" t="s">
        <v>0</v>
      </c>
      <c r="B302" s="18"/>
      <c r="C302" s="18"/>
      <c r="D302" s="18"/>
      <c r="E302" s="552"/>
    </row>
    <row r="303" spans="1:5" s="7" customFormat="1" ht="18">
      <c r="A303" s="18" t="s">
        <v>849</v>
      </c>
      <c r="B303" s="18"/>
      <c r="C303" s="18"/>
      <c r="D303" s="18"/>
      <c r="E303" s="552"/>
    </row>
    <row r="304" spans="1:5" ht="10.5" customHeight="1">
      <c r="A304" s="16"/>
      <c r="B304" s="16"/>
      <c r="C304" s="16"/>
      <c r="D304" s="16"/>
      <c r="E304" s="553"/>
    </row>
    <row r="305" spans="1:5" s="5" customFormat="1" ht="15.6">
      <c r="A305" s="20" t="s">
        <v>89</v>
      </c>
      <c r="B305" s="20"/>
      <c r="C305" s="20"/>
      <c r="D305" s="20"/>
      <c r="E305" s="554"/>
    </row>
    <row r="306" spans="1:5" s="5" customFormat="1" ht="15.6">
      <c r="A306" s="20" t="s">
        <v>90</v>
      </c>
      <c r="B306" s="20"/>
      <c r="C306" s="20"/>
      <c r="D306" s="20"/>
      <c r="E306" s="554"/>
    </row>
    <row r="307" spans="1:5" ht="10.5" customHeight="1">
      <c r="A307" s="16"/>
      <c r="B307" s="16"/>
      <c r="C307" s="16"/>
      <c r="D307" s="16"/>
      <c r="E307" s="553"/>
    </row>
    <row r="308" spans="1:5">
      <c r="A308" s="31" t="s">
        <v>109</v>
      </c>
      <c r="B308" s="16"/>
      <c r="C308" s="16"/>
      <c r="D308" s="16"/>
      <c r="E308" s="553"/>
    </row>
    <row r="309" spans="1:5" ht="10.5" customHeight="1">
      <c r="A309" s="17"/>
      <c r="B309" s="17"/>
      <c r="C309" s="17"/>
      <c r="D309" s="17"/>
      <c r="E309" s="555"/>
    </row>
    <row r="310" spans="1:5" ht="26.4">
      <c r="A310" s="44" t="s">
        <v>91</v>
      </c>
      <c r="B310" s="45"/>
      <c r="C310" s="46"/>
      <c r="D310" s="47"/>
      <c r="E310" s="545" t="s">
        <v>851</v>
      </c>
    </row>
    <row r="311" spans="1:5" s="1" customFormat="1">
      <c r="A311" s="48" t="s">
        <v>132</v>
      </c>
      <c r="B311" s="23"/>
      <c r="C311" s="23"/>
      <c r="D311" s="23"/>
      <c r="E311" s="546"/>
    </row>
    <row r="312" spans="1:5" s="1" customFormat="1">
      <c r="A312" s="49"/>
      <c r="B312" s="50" t="s">
        <v>356</v>
      </c>
      <c r="C312" s="28"/>
      <c r="D312" s="28"/>
      <c r="E312" s="547"/>
    </row>
    <row r="313" spans="1:5">
      <c r="A313" s="51"/>
      <c r="B313" s="24"/>
      <c r="C313" s="24" t="s">
        <v>423</v>
      </c>
      <c r="D313" s="24"/>
      <c r="E313" s="548"/>
    </row>
    <row r="314" spans="1:5">
      <c r="A314" s="51"/>
      <c r="B314" s="24"/>
      <c r="C314" s="24" t="s">
        <v>67</v>
      </c>
      <c r="D314" s="24"/>
      <c r="E314" s="548"/>
    </row>
    <row r="315" spans="1:5">
      <c r="A315" s="51"/>
      <c r="B315" s="24"/>
      <c r="C315" s="24" t="s">
        <v>68</v>
      </c>
      <c r="D315" s="24"/>
      <c r="E315" s="548"/>
    </row>
    <row r="316" spans="1:5">
      <c r="A316" s="51"/>
      <c r="B316" s="24"/>
      <c r="C316" s="24"/>
      <c r="D316" s="24" t="s">
        <v>222</v>
      </c>
      <c r="E316" s="548"/>
    </row>
    <row r="317" spans="1:5">
      <c r="A317" s="51"/>
      <c r="B317" s="24"/>
      <c r="C317" s="24"/>
      <c r="D317" s="24" t="s">
        <v>69</v>
      </c>
      <c r="E317" s="548"/>
    </row>
    <row r="318" spans="1:5">
      <c r="A318" s="51"/>
      <c r="B318" s="24"/>
      <c r="C318" s="24"/>
      <c r="D318" s="24" t="s">
        <v>70</v>
      </c>
      <c r="E318" s="548"/>
    </row>
    <row r="319" spans="1:5">
      <c r="A319" s="51"/>
      <c r="B319" s="24"/>
      <c r="C319" s="24"/>
      <c r="D319" s="24" t="s">
        <v>100</v>
      </c>
      <c r="E319" s="548"/>
    </row>
    <row r="320" spans="1:5">
      <c r="A320" s="51"/>
      <c r="B320" s="24"/>
      <c r="C320" s="24"/>
      <c r="D320" s="24" t="s">
        <v>101</v>
      </c>
      <c r="E320" s="548"/>
    </row>
    <row r="321" spans="1:5">
      <c r="A321" s="51"/>
      <c r="B321" s="24"/>
      <c r="C321" s="24"/>
      <c r="D321" s="24" t="s">
        <v>102</v>
      </c>
      <c r="E321" s="548"/>
    </row>
    <row r="322" spans="1:5">
      <c r="A322" s="51"/>
      <c r="B322" s="24"/>
      <c r="C322" s="24"/>
      <c r="D322" s="24" t="s">
        <v>103</v>
      </c>
      <c r="E322" s="548"/>
    </row>
    <row r="323" spans="1:5">
      <c r="A323" s="51"/>
      <c r="B323" s="24"/>
      <c r="C323" s="24"/>
      <c r="D323" s="24" t="s">
        <v>104</v>
      </c>
      <c r="E323" s="550" t="s">
        <v>10</v>
      </c>
    </row>
    <row r="324" spans="1:5" ht="10.5" customHeight="1">
      <c r="A324" s="51"/>
      <c r="B324" s="24"/>
      <c r="C324" s="24"/>
      <c r="D324" s="24"/>
      <c r="E324" s="548"/>
    </row>
    <row r="325" spans="1:5">
      <c r="A325" s="49" t="s">
        <v>141</v>
      </c>
      <c r="B325" s="24"/>
      <c r="C325" s="24"/>
      <c r="D325" s="24"/>
      <c r="E325" s="550" t="s">
        <v>10</v>
      </c>
    </row>
    <row r="326" spans="1:5">
      <c r="A326" s="51"/>
      <c r="B326" s="24"/>
      <c r="C326" s="24"/>
      <c r="D326" s="24"/>
      <c r="E326" s="548"/>
    </row>
    <row r="327" spans="1:5" s="1" customFormat="1">
      <c r="A327" s="48" t="s">
        <v>142</v>
      </c>
      <c r="B327" s="23"/>
      <c r="C327" s="23"/>
      <c r="D327" s="23"/>
      <c r="E327" s="546"/>
    </row>
    <row r="328" spans="1:5" ht="10.5" customHeight="1">
      <c r="A328" s="51"/>
      <c r="B328" s="24"/>
      <c r="C328" s="24"/>
      <c r="D328" s="24"/>
      <c r="E328" s="548"/>
    </row>
    <row r="329" spans="1:5" s="1" customFormat="1">
      <c r="A329" s="49"/>
      <c r="B329" s="50" t="s">
        <v>223</v>
      </c>
      <c r="C329" s="28"/>
      <c r="D329" s="28"/>
      <c r="E329" s="547"/>
    </row>
    <row r="330" spans="1:5">
      <c r="A330" s="51"/>
      <c r="B330" s="24"/>
      <c r="C330" s="24" t="s">
        <v>143</v>
      </c>
      <c r="D330" s="24"/>
      <c r="E330" s="548"/>
    </row>
    <row r="331" spans="1:5">
      <c r="A331" s="51"/>
      <c r="B331" s="24"/>
      <c r="C331" s="24" t="s">
        <v>96</v>
      </c>
      <c r="D331" s="24"/>
      <c r="E331" s="548"/>
    </row>
    <row r="332" spans="1:5">
      <c r="A332" s="51"/>
      <c r="B332" s="24"/>
      <c r="C332" s="24" t="s">
        <v>99</v>
      </c>
      <c r="D332" s="24"/>
      <c r="E332" s="548"/>
    </row>
    <row r="333" spans="1:5">
      <c r="A333" s="51"/>
      <c r="B333" s="24"/>
      <c r="C333" s="24" t="s">
        <v>67</v>
      </c>
      <c r="D333" s="24"/>
      <c r="E333" s="548"/>
    </row>
    <row r="334" spans="1:5">
      <c r="A334" s="51"/>
      <c r="B334" s="24"/>
      <c r="C334" s="24" t="s">
        <v>68</v>
      </c>
      <c r="D334" s="24"/>
      <c r="E334" s="548"/>
    </row>
    <row r="335" spans="1:5">
      <c r="A335" s="51"/>
      <c r="B335" s="24"/>
      <c r="C335" s="24"/>
      <c r="D335" s="24" t="s">
        <v>222</v>
      </c>
      <c r="E335" s="548"/>
    </row>
    <row r="336" spans="1:5">
      <c r="A336" s="51"/>
      <c r="B336" s="24"/>
      <c r="C336" s="24"/>
      <c r="D336" s="24" t="s">
        <v>69</v>
      </c>
      <c r="E336" s="548"/>
    </row>
    <row r="337" spans="1:5">
      <c r="A337" s="51"/>
      <c r="B337" s="24"/>
      <c r="C337" s="24"/>
      <c r="D337" s="24" t="s">
        <v>70</v>
      </c>
      <c r="E337" s="548"/>
    </row>
    <row r="338" spans="1:5">
      <c r="A338" s="51"/>
      <c r="B338" s="24"/>
      <c r="C338" s="24"/>
      <c r="D338" s="24" t="s">
        <v>100</v>
      </c>
      <c r="E338" s="548"/>
    </row>
    <row r="339" spans="1:5">
      <c r="A339" s="51"/>
      <c r="B339" s="24"/>
      <c r="C339" s="24"/>
      <c r="D339" s="24" t="s">
        <v>101</v>
      </c>
      <c r="E339" s="548"/>
    </row>
    <row r="340" spans="1:5">
      <c r="A340" s="51"/>
      <c r="B340" s="24"/>
      <c r="C340" s="24"/>
      <c r="D340" s="24" t="s">
        <v>102</v>
      </c>
      <c r="E340" s="548"/>
    </row>
    <row r="341" spans="1:5">
      <c r="A341" s="51"/>
      <c r="B341" s="24"/>
      <c r="C341" s="24"/>
      <c r="D341" s="24" t="s">
        <v>103</v>
      </c>
      <c r="E341" s="548"/>
    </row>
    <row r="342" spans="1:5">
      <c r="A342" s="51"/>
      <c r="B342" s="24"/>
      <c r="C342" s="24"/>
      <c r="D342" s="24" t="s">
        <v>104</v>
      </c>
      <c r="E342" s="550" t="s">
        <v>10</v>
      </c>
    </row>
    <row r="343" spans="1:5" ht="10.5" customHeight="1">
      <c r="A343" s="53"/>
      <c r="B343" s="54"/>
      <c r="C343" s="54"/>
      <c r="D343" s="54"/>
      <c r="E343" s="550"/>
    </row>
    <row r="344" spans="1:5">
      <c r="A344" s="28" t="s">
        <v>108</v>
      </c>
      <c r="B344" s="24"/>
      <c r="C344" s="24"/>
      <c r="D344" s="24"/>
      <c r="E344" s="551"/>
    </row>
    <row r="345" spans="1:5" s="7" customFormat="1" ht="18">
      <c r="A345" s="18" t="s">
        <v>0</v>
      </c>
      <c r="B345" s="18"/>
      <c r="C345" s="18"/>
      <c r="D345" s="18"/>
      <c r="E345" s="552"/>
    </row>
    <row r="346" spans="1:5" s="7" customFormat="1" ht="18">
      <c r="A346" s="18" t="s">
        <v>849</v>
      </c>
      <c r="B346" s="18"/>
      <c r="C346" s="18"/>
      <c r="D346" s="18"/>
      <c r="E346" s="552"/>
    </row>
    <row r="347" spans="1:5" ht="8.25" customHeight="1">
      <c r="A347" s="16"/>
      <c r="B347" s="16"/>
      <c r="C347" s="16"/>
      <c r="D347" s="16"/>
      <c r="E347" s="553"/>
    </row>
    <row r="348" spans="1:5" s="5" customFormat="1" ht="15.6">
      <c r="A348" s="20" t="s">
        <v>89</v>
      </c>
      <c r="B348" s="20"/>
      <c r="C348" s="20"/>
      <c r="D348" s="20"/>
      <c r="E348" s="554"/>
    </row>
    <row r="349" spans="1:5" s="5" customFormat="1" ht="15.6">
      <c r="A349" s="20" t="s">
        <v>90</v>
      </c>
      <c r="B349" s="20"/>
      <c r="C349" s="20"/>
      <c r="D349" s="20"/>
      <c r="E349" s="554"/>
    </row>
    <row r="350" spans="1:5" ht="8.25" customHeight="1">
      <c r="A350" s="16"/>
      <c r="B350" s="16"/>
      <c r="C350" s="16"/>
      <c r="D350" s="16"/>
      <c r="E350" s="553"/>
    </row>
    <row r="351" spans="1:5">
      <c r="A351" s="31" t="s">
        <v>109</v>
      </c>
      <c r="B351" s="16"/>
      <c r="C351" s="16"/>
      <c r="D351" s="16"/>
      <c r="E351" s="553"/>
    </row>
    <row r="352" spans="1:5" ht="8.25" customHeight="1">
      <c r="A352" s="17"/>
      <c r="B352" s="17"/>
      <c r="C352" s="17"/>
      <c r="D352" s="17"/>
      <c r="E352" s="555"/>
    </row>
    <row r="353" spans="1:5" ht="26.4">
      <c r="A353" s="44" t="s">
        <v>91</v>
      </c>
      <c r="B353" s="45"/>
      <c r="C353" s="46"/>
      <c r="D353" s="47"/>
      <c r="E353" s="545" t="s">
        <v>851</v>
      </c>
    </row>
    <row r="354" spans="1:5" s="1" customFormat="1">
      <c r="A354" s="48" t="s">
        <v>144</v>
      </c>
      <c r="B354" s="23"/>
      <c r="C354" s="23"/>
      <c r="D354" s="23"/>
      <c r="E354" s="546"/>
    </row>
    <row r="355" spans="1:5" s="1" customFormat="1">
      <c r="A355" s="49"/>
      <c r="B355" s="50" t="s">
        <v>145</v>
      </c>
      <c r="C355" s="28"/>
      <c r="D355" s="28"/>
      <c r="E355" s="547"/>
    </row>
    <row r="356" spans="1:5" ht="12.75" customHeight="1">
      <c r="A356" s="51"/>
      <c r="B356" s="24"/>
      <c r="C356" s="24" t="s">
        <v>143</v>
      </c>
      <c r="D356" s="24"/>
      <c r="E356" s="548"/>
    </row>
    <row r="357" spans="1:5" ht="12.75" customHeight="1">
      <c r="A357" s="51"/>
      <c r="B357" s="24"/>
      <c r="C357" s="24" t="s">
        <v>96</v>
      </c>
      <c r="D357" s="24"/>
      <c r="E357" s="548"/>
    </row>
    <row r="358" spans="1:5" ht="12.75" customHeight="1">
      <c r="A358" s="51"/>
      <c r="B358" s="24"/>
      <c r="C358" s="24" t="s">
        <v>99</v>
      </c>
      <c r="D358" s="24"/>
      <c r="E358" s="548"/>
    </row>
    <row r="359" spans="1:5" ht="12.75" customHeight="1">
      <c r="A359" s="51"/>
      <c r="B359" s="24"/>
      <c r="C359" s="24" t="s">
        <v>67</v>
      </c>
      <c r="D359" s="24"/>
      <c r="E359" s="548"/>
    </row>
    <row r="360" spans="1:5" ht="12.75" customHeight="1">
      <c r="A360" s="51"/>
      <c r="B360" s="24"/>
      <c r="C360" s="24"/>
      <c r="D360" s="24" t="s">
        <v>222</v>
      </c>
      <c r="E360" s="548"/>
    </row>
    <row r="361" spans="1:5" ht="12.75" customHeight="1">
      <c r="A361" s="51"/>
      <c r="B361" s="24"/>
      <c r="C361" s="24"/>
      <c r="D361" s="24" t="s">
        <v>69</v>
      </c>
      <c r="E361" s="548"/>
    </row>
    <row r="362" spans="1:5" ht="12.75" customHeight="1">
      <c r="A362" s="51"/>
      <c r="B362" s="24"/>
      <c r="C362" s="24"/>
      <c r="D362" s="24" t="s">
        <v>70</v>
      </c>
      <c r="E362" s="548"/>
    </row>
    <row r="363" spans="1:5" ht="12.75" customHeight="1">
      <c r="A363" s="51"/>
      <c r="B363" s="24"/>
      <c r="C363" s="24"/>
      <c r="D363" s="24" t="s">
        <v>100</v>
      </c>
      <c r="E363" s="548"/>
    </row>
    <row r="364" spans="1:5" ht="12.75" customHeight="1">
      <c r="A364" s="51"/>
      <c r="B364" s="24"/>
      <c r="C364" s="24"/>
      <c r="D364" s="24" t="s">
        <v>101</v>
      </c>
      <c r="E364" s="548"/>
    </row>
    <row r="365" spans="1:5" ht="12.75" customHeight="1">
      <c r="A365" s="51"/>
      <c r="B365" s="24"/>
      <c r="C365" s="24"/>
      <c r="D365" s="24" t="s">
        <v>102</v>
      </c>
      <c r="E365" s="548"/>
    </row>
    <row r="366" spans="1:5" ht="12.75" customHeight="1">
      <c r="A366" s="51"/>
      <c r="B366" s="24"/>
      <c r="C366" s="24"/>
      <c r="D366" s="24" t="s">
        <v>103</v>
      </c>
      <c r="E366" s="548"/>
    </row>
    <row r="367" spans="1:5" ht="12.75" customHeight="1">
      <c r="A367" s="51"/>
      <c r="B367" s="24"/>
      <c r="C367" s="24"/>
      <c r="D367" s="24" t="s">
        <v>104</v>
      </c>
      <c r="E367" s="550" t="s">
        <v>10</v>
      </c>
    </row>
    <row r="368" spans="1:5" ht="6.75" customHeight="1">
      <c r="A368" s="51"/>
      <c r="B368" s="24"/>
      <c r="C368" s="24"/>
      <c r="D368" s="24"/>
      <c r="E368" s="548"/>
    </row>
    <row r="369" spans="1:5" s="1" customFormat="1">
      <c r="A369" s="49"/>
      <c r="B369" s="50" t="s">
        <v>146</v>
      </c>
      <c r="C369" s="28"/>
      <c r="D369" s="28"/>
      <c r="E369" s="547"/>
    </row>
    <row r="370" spans="1:5" ht="12.75" customHeight="1">
      <c r="A370" s="51"/>
      <c r="B370" s="24"/>
      <c r="C370" s="24" t="s">
        <v>147</v>
      </c>
      <c r="D370" s="24"/>
      <c r="E370" s="548"/>
    </row>
    <row r="371" spans="1:5" ht="12.75" customHeight="1">
      <c r="A371" s="51"/>
      <c r="B371" s="24"/>
      <c r="C371" s="24" t="s">
        <v>96</v>
      </c>
      <c r="D371" s="24"/>
      <c r="E371" s="548"/>
    </row>
    <row r="372" spans="1:5" ht="12.75" customHeight="1">
      <c r="A372" s="51"/>
      <c r="B372" s="24"/>
      <c r="C372" s="24" t="s">
        <v>99</v>
      </c>
      <c r="D372" s="24"/>
      <c r="E372" s="548"/>
    </row>
    <row r="373" spans="1:5" ht="12.75" customHeight="1">
      <c r="A373" s="51"/>
      <c r="B373" s="24"/>
      <c r="C373" s="24" t="s">
        <v>67</v>
      </c>
      <c r="D373" s="24"/>
      <c r="E373" s="548"/>
    </row>
    <row r="374" spans="1:5" ht="12.75" customHeight="1">
      <c r="A374" s="51"/>
      <c r="B374" s="24"/>
      <c r="C374" s="24" t="s">
        <v>68</v>
      </c>
      <c r="D374" s="24"/>
      <c r="E374" s="548"/>
    </row>
    <row r="375" spans="1:5" ht="12.75" customHeight="1">
      <c r="A375" s="51"/>
      <c r="B375" s="24"/>
      <c r="C375" s="24"/>
      <c r="D375" s="24" t="s">
        <v>222</v>
      </c>
      <c r="E375" s="548"/>
    </row>
    <row r="376" spans="1:5" ht="12.75" customHeight="1">
      <c r="A376" s="51"/>
      <c r="B376" s="24"/>
      <c r="C376" s="24"/>
      <c r="D376" s="24" t="s">
        <v>69</v>
      </c>
      <c r="E376" s="548"/>
    </row>
    <row r="377" spans="1:5" ht="12.75" customHeight="1">
      <c r="A377" s="51"/>
      <c r="B377" s="24"/>
      <c r="C377" s="24"/>
      <c r="D377" s="24" t="s">
        <v>70</v>
      </c>
      <c r="E377" s="548"/>
    </row>
    <row r="378" spans="1:5" ht="12.75" customHeight="1">
      <c r="A378" s="51"/>
      <c r="B378" s="24"/>
      <c r="C378" s="24"/>
      <c r="D378" s="24" t="s">
        <v>100</v>
      </c>
      <c r="E378" s="548"/>
    </row>
    <row r="379" spans="1:5" ht="12.75" customHeight="1">
      <c r="A379" s="51"/>
      <c r="B379" s="24"/>
      <c r="C379" s="24"/>
      <c r="D379" s="24" t="s">
        <v>101</v>
      </c>
      <c r="E379" s="548"/>
    </row>
    <row r="380" spans="1:5" ht="12.75" customHeight="1">
      <c r="A380" s="51"/>
      <c r="B380" s="24"/>
      <c r="C380" s="24"/>
      <c r="D380" s="24" t="s">
        <v>102</v>
      </c>
      <c r="E380" s="548"/>
    </row>
    <row r="381" spans="1:5" ht="12.75" customHeight="1">
      <c r="A381" s="51"/>
      <c r="B381" s="24"/>
      <c r="C381" s="24"/>
      <c r="D381" s="24" t="s">
        <v>103</v>
      </c>
      <c r="E381" s="548"/>
    </row>
    <row r="382" spans="1:5" ht="12.75" customHeight="1">
      <c r="A382" s="51"/>
      <c r="B382" s="24"/>
      <c r="C382" s="24"/>
      <c r="D382" s="24" t="s">
        <v>104</v>
      </c>
      <c r="E382" s="550" t="s">
        <v>10</v>
      </c>
    </row>
    <row r="383" spans="1:5" ht="8.25" customHeight="1">
      <c r="A383" s="51"/>
      <c r="B383" s="24"/>
      <c r="C383" s="24"/>
      <c r="D383" s="24"/>
      <c r="E383" s="548"/>
    </row>
    <row r="384" spans="1:5" s="1" customFormat="1">
      <c r="A384" s="49"/>
      <c r="B384" s="50" t="s">
        <v>148</v>
      </c>
      <c r="C384" s="28"/>
      <c r="D384" s="28"/>
      <c r="E384" s="547"/>
    </row>
    <row r="385" spans="1:5" ht="12.75" customHeight="1">
      <c r="A385" s="51"/>
      <c r="B385" s="24"/>
      <c r="C385" s="24" t="s">
        <v>149</v>
      </c>
      <c r="D385" s="24"/>
      <c r="E385" s="548"/>
    </row>
    <row r="386" spans="1:5" ht="12.75" customHeight="1">
      <c r="A386" s="51"/>
      <c r="B386" s="24"/>
      <c r="C386" s="24" t="s">
        <v>150</v>
      </c>
      <c r="D386" s="24"/>
      <c r="E386" s="548"/>
    </row>
    <row r="387" spans="1:5" ht="12.75" customHeight="1">
      <c r="A387" s="51"/>
      <c r="B387" s="24"/>
      <c r="C387" s="24" t="s">
        <v>67</v>
      </c>
      <c r="D387" s="24"/>
      <c r="E387" s="548"/>
    </row>
    <row r="388" spans="1:5" s="9" customFormat="1" ht="12.75" customHeight="1">
      <c r="A388" s="51"/>
      <c r="B388" s="24"/>
      <c r="C388" s="24" t="s">
        <v>68</v>
      </c>
      <c r="D388" s="24"/>
      <c r="E388" s="548"/>
    </row>
    <row r="389" spans="1:5" ht="12.75" customHeight="1">
      <c r="A389" s="53"/>
      <c r="B389" s="54"/>
      <c r="C389" s="54"/>
      <c r="D389" s="54" t="s">
        <v>222</v>
      </c>
      <c r="E389" s="550"/>
    </row>
    <row r="390" spans="1:5" ht="14.25" customHeight="1">
      <c r="A390" s="28" t="s">
        <v>108</v>
      </c>
      <c r="B390" s="24"/>
      <c r="C390" s="24"/>
      <c r="D390" s="24"/>
      <c r="E390" s="551"/>
    </row>
    <row r="391" spans="1:5" s="7" customFormat="1" ht="18">
      <c r="A391" s="18" t="s">
        <v>0</v>
      </c>
      <c r="B391" s="18"/>
      <c r="C391" s="18"/>
      <c r="D391" s="18"/>
      <c r="E391" s="552"/>
    </row>
    <row r="392" spans="1:5" s="7" customFormat="1" ht="18">
      <c r="A392" s="18" t="s">
        <v>849</v>
      </c>
      <c r="B392" s="18"/>
      <c r="C392" s="18"/>
      <c r="D392" s="18"/>
      <c r="E392" s="552"/>
    </row>
    <row r="393" spans="1:5" ht="10.5" customHeight="1">
      <c r="A393" s="16"/>
      <c r="B393" s="16"/>
      <c r="C393" s="16"/>
      <c r="D393" s="16"/>
      <c r="E393" s="553"/>
    </row>
    <row r="394" spans="1:5" s="5" customFormat="1" ht="15.6">
      <c r="A394" s="20" t="s">
        <v>89</v>
      </c>
      <c r="B394" s="20"/>
      <c r="C394" s="20"/>
      <c r="D394" s="20"/>
      <c r="E394" s="554"/>
    </row>
    <row r="395" spans="1:5" s="5" customFormat="1" ht="15.6">
      <c r="A395" s="20" t="s">
        <v>90</v>
      </c>
      <c r="B395" s="20"/>
      <c r="C395" s="20"/>
      <c r="D395" s="20"/>
      <c r="E395" s="554"/>
    </row>
    <row r="396" spans="1:5" ht="5.25" customHeight="1">
      <c r="A396" s="16"/>
      <c r="B396" s="16"/>
      <c r="C396" s="16"/>
      <c r="D396" s="16"/>
      <c r="E396" s="553"/>
    </row>
    <row r="397" spans="1:5">
      <c r="A397" s="31" t="s">
        <v>109</v>
      </c>
      <c r="B397" s="16"/>
      <c r="C397" s="16"/>
      <c r="D397" s="16"/>
      <c r="E397" s="553"/>
    </row>
    <row r="398" spans="1:5" ht="10.5" customHeight="1">
      <c r="A398" s="17"/>
      <c r="B398" s="17"/>
      <c r="C398" s="17"/>
      <c r="D398" s="17"/>
      <c r="E398" s="555"/>
    </row>
    <row r="399" spans="1:5" ht="26.4">
      <c r="A399" s="44" t="s">
        <v>91</v>
      </c>
      <c r="B399" s="45"/>
      <c r="C399" s="46"/>
      <c r="D399" s="47"/>
      <c r="E399" s="545" t="s">
        <v>851</v>
      </c>
    </row>
    <row r="400" spans="1:5" s="1" customFormat="1">
      <c r="A400" s="48" t="s">
        <v>144</v>
      </c>
      <c r="B400" s="23"/>
      <c r="C400" s="23"/>
      <c r="D400" s="23"/>
      <c r="E400" s="546"/>
    </row>
    <row r="401" spans="1:5" s="1" customFormat="1">
      <c r="A401" s="49"/>
      <c r="B401" s="50" t="s">
        <v>151</v>
      </c>
      <c r="C401" s="28"/>
      <c r="D401" s="28"/>
      <c r="E401" s="547"/>
    </row>
    <row r="402" spans="1:5">
      <c r="A402" s="51"/>
      <c r="B402" s="24"/>
      <c r="C402" s="24"/>
      <c r="D402" s="24" t="s">
        <v>69</v>
      </c>
      <c r="E402" s="548"/>
    </row>
    <row r="403" spans="1:5">
      <c r="A403" s="51"/>
      <c r="B403" s="24"/>
      <c r="C403" s="24"/>
      <c r="D403" s="24" t="s">
        <v>70</v>
      </c>
      <c r="E403" s="548"/>
    </row>
    <row r="404" spans="1:5">
      <c r="A404" s="51"/>
      <c r="B404" s="24"/>
      <c r="C404" s="24"/>
      <c r="D404" s="24" t="s">
        <v>100</v>
      </c>
      <c r="E404" s="548"/>
    </row>
    <row r="405" spans="1:5">
      <c r="A405" s="51"/>
      <c r="B405" s="24"/>
      <c r="C405" s="24"/>
      <c r="D405" s="24" t="s">
        <v>101</v>
      </c>
      <c r="E405" s="548"/>
    </row>
    <row r="406" spans="1:5">
      <c r="A406" s="51"/>
      <c r="B406" s="24"/>
      <c r="C406" s="24"/>
      <c r="D406" s="24" t="s">
        <v>104</v>
      </c>
      <c r="E406" s="550" t="s">
        <v>10</v>
      </c>
    </row>
    <row r="407" spans="1:5" ht="10.5" customHeight="1">
      <c r="A407" s="51"/>
      <c r="B407" s="24"/>
      <c r="C407" s="24"/>
      <c r="D407" s="24"/>
      <c r="E407" s="548"/>
    </row>
    <row r="408" spans="1:5" s="1" customFormat="1">
      <c r="A408" s="49"/>
      <c r="B408" s="50" t="s">
        <v>152</v>
      </c>
      <c r="C408" s="28"/>
      <c r="D408" s="28"/>
      <c r="E408" s="547"/>
    </row>
    <row r="409" spans="1:5">
      <c r="A409" s="51"/>
      <c r="B409" s="24"/>
      <c r="C409" s="24" t="s">
        <v>153</v>
      </c>
      <c r="D409" s="24"/>
      <c r="E409" s="548"/>
    </row>
    <row r="410" spans="1:5">
      <c r="A410" s="51"/>
      <c r="B410" s="24"/>
      <c r="C410" s="24" t="s">
        <v>96</v>
      </c>
      <c r="D410" s="24"/>
      <c r="E410" s="548"/>
    </row>
    <row r="411" spans="1:5">
      <c r="A411" s="51"/>
      <c r="B411" s="24"/>
      <c r="C411" s="24" t="s">
        <v>99</v>
      </c>
      <c r="D411" s="24"/>
      <c r="E411" s="548"/>
    </row>
    <row r="412" spans="1:5">
      <c r="A412" s="51"/>
      <c r="B412" s="24"/>
      <c r="C412" s="24" t="s">
        <v>67</v>
      </c>
      <c r="D412" s="24"/>
      <c r="E412" s="548"/>
    </row>
    <row r="413" spans="1:5">
      <c r="A413" s="51"/>
      <c r="B413" s="24"/>
      <c r="C413" s="24" t="s">
        <v>68</v>
      </c>
      <c r="D413" s="24"/>
      <c r="E413" s="548"/>
    </row>
    <row r="414" spans="1:5">
      <c r="A414" s="51"/>
      <c r="B414" s="24"/>
      <c r="C414" s="24"/>
      <c r="D414" s="24" t="s">
        <v>222</v>
      </c>
      <c r="E414" s="548"/>
    </row>
    <row r="415" spans="1:5">
      <c r="A415" s="51"/>
      <c r="B415" s="24"/>
      <c r="C415" s="24"/>
      <c r="D415" s="24" t="s">
        <v>69</v>
      </c>
      <c r="E415" s="548"/>
    </row>
    <row r="416" spans="1:5">
      <c r="A416" s="51"/>
      <c r="B416" s="24"/>
      <c r="C416" s="24"/>
      <c r="D416" s="24" t="s">
        <v>70</v>
      </c>
      <c r="E416" s="548"/>
    </row>
    <row r="417" spans="1:5">
      <c r="A417" s="51"/>
      <c r="B417" s="24"/>
      <c r="C417" s="24"/>
      <c r="D417" s="24" t="s">
        <v>100</v>
      </c>
      <c r="E417" s="548"/>
    </row>
    <row r="418" spans="1:5">
      <c r="A418" s="51"/>
      <c r="B418" s="24"/>
      <c r="C418" s="24"/>
      <c r="D418" s="24" t="s">
        <v>101</v>
      </c>
      <c r="E418" s="548"/>
    </row>
    <row r="419" spans="1:5">
      <c r="A419" s="51"/>
      <c r="B419" s="24"/>
      <c r="C419" s="24"/>
      <c r="D419" s="24" t="s">
        <v>104</v>
      </c>
      <c r="E419" s="550" t="s">
        <v>10</v>
      </c>
    </row>
    <row r="420" spans="1:5">
      <c r="A420" s="51"/>
      <c r="B420" s="24"/>
      <c r="C420" s="24"/>
      <c r="D420" s="24"/>
      <c r="E420" s="548"/>
    </row>
    <row r="421" spans="1:5" s="1" customFormat="1">
      <c r="A421" s="49"/>
      <c r="B421" s="50" t="s">
        <v>424</v>
      </c>
      <c r="C421" s="28"/>
      <c r="D421" s="28"/>
      <c r="E421" s="547"/>
    </row>
    <row r="422" spans="1:5">
      <c r="A422" s="51"/>
      <c r="B422" s="24"/>
      <c r="C422" s="24" t="s">
        <v>423</v>
      </c>
      <c r="D422" s="24"/>
      <c r="E422" s="548"/>
    </row>
    <row r="423" spans="1:5">
      <c r="A423" s="51"/>
      <c r="B423" s="24"/>
      <c r="C423" s="24" t="s">
        <v>67</v>
      </c>
      <c r="D423" s="24"/>
      <c r="E423" s="548"/>
    </row>
    <row r="424" spans="1:5">
      <c r="A424" s="51"/>
      <c r="B424" s="24"/>
      <c r="C424" s="24" t="s">
        <v>68</v>
      </c>
      <c r="D424" s="24"/>
      <c r="E424" s="548"/>
    </row>
    <row r="425" spans="1:5">
      <c r="A425" s="51"/>
      <c r="B425" s="24"/>
      <c r="C425" s="24"/>
      <c r="D425" s="24" t="s">
        <v>222</v>
      </c>
      <c r="E425" s="548"/>
    </row>
    <row r="426" spans="1:5">
      <c r="A426" s="51"/>
      <c r="B426" s="24"/>
      <c r="C426" s="24"/>
      <c r="D426" s="24" t="s">
        <v>69</v>
      </c>
      <c r="E426" s="548"/>
    </row>
    <row r="427" spans="1:5">
      <c r="A427" s="51"/>
      <c r="B427" s="24"/>
      <c r="C427" s="24"/>
      <c r="D427" s="24" t="s">
        <v>70</v>
      </c>
      <c r="E427" s="548"/>
    </row>
    <row r="428" spans="1:5">
      <c r="A428" s="51"/>
      <c r="B428" s="24"/>
      <c r="C428" s="24"/>
      <c r="D428" s="24" t="s">
        <v>100</v>
      </c>
      <c r="E428" s="548"/>
    </row>
    <row r="429" spans="1:5">
      <c r="A429" s="51"/>
      <c r="B429" s="24"/>
      <c r="C429" s="24"/>
      <c r="D429" s="24" t="s">
        <v>101</v>
      </c>
      <c r="E429" s="548"/>
    </row>
    <row r="430" spans="1:5">
      <c r="A430" s="51"/>
      <c r="B430" s="24"/>
      <c r="C430" s="24"/>
      <c r="D430" s="24" t="s">
        <v>102</v>
      </c>
      <c r="E430" s="548"/>
    </row>
    <row r="431" spans="1:5">
      <c r="A431" s="51"/>
      <c r="B431" s="24"/>
      <c r="C431" s="24"/>
      <c r="D431" s="24" t="s">
        <v>103</v>
      </c>
      <c r="E431" s="548"/>
    </row>
    <row r="432" spans="1:5">
      <c r="A432" s="51"/>
      <c r="B432" s="24"/>
      <c r="C432" s="24"/>
      <c r="D432" s="24" t="s">
        <v>104</v>
      </c>
      <c r="E432" s="550" t="s">
        <v>10</v>
      </c>
    </row>
    <row r="433" spans="1:5" ht="10.5" customHeight="1">
      <c r="A433" s="51"/>
      <c r="B433" s="24"/>
      <c r="C433" s="24"/>
      <c r="D433" s="24"/>
      <c r="E433" s="548"/>
    </row>
    <row r="434" spans="1:5">
      <c r="A434" s="465" t="s">
        <v>154</v>
      </c>
      <c r="B434" s="54"/>
      <c r="C434" s="54"/>
      <c r="D434" s="54"/>
      <c r="E434" s="550" t="s">
        <v>10</v>
      </c>
    </row>
    <row r="435" spans="1:5" ht="9.75" customHeight="1">
      <c r="A435" s="51"/>
      <c r="B435" s="24"/>
      <c r="C435" s="24"/>
      <c r="D435" s="24"/>
      <c r="E435" s="548"/>
    </row>
    <row r="436" spans="1:5" s="7" customFormat="1" ht="18">
      <c r="A436" s="18" t="s">
        <v>0</v>
      </c>
      <c r="B436" s="18"/>
      <c r="C436" s="18"/>
      <c r="D436" s="18"/>
      <c r="E436" s="552"/>
    </row>
    <row r="437" spans="1:5" s="7" customFormat="1" ht="18">
      <c r="A437" s="18" t="s">
        <v>849</v>
      </c>
      <c r="B437" s="18"/>
      <c r="C437" s="18"/>
      <c r="D437" s="18"/>
      <c r="E437" s="552"/>
    </row>
    <row r="438" spans="1:5" ht="9" customHeight="1">
      <c r="A438" s="16"/>
      <c r="B438" s="16"/>
      <c r="C438" s="16"/>
      <c r="D438" s="16"/>
      <c r="E438" s="553"/>
    </row>
    <row r="439" spans="1:5" s="5" customFormat="1" ht="15.6">
      <c r="A439" s="20" t="s">
        <v>89</v>
      </c>
      <c r="B439" s="20"/>
      <c r="C439" s="20"/>
      <c r="D439" s="20"/>
      <c r="E439" s="554"/>
    </row>
    <row r="440" spans="1:5" s="5" customFormat="1" ht="15.6">
      <c r="A440" s="20" t="s">
        <v>90</v>
      </c>
      <c r="B440" s="20"/>
      <c r="C440" s="20"/>
      <c r="D440" s="20"/>
      <c r="E440" s="554"/>
    </row>
    <row r="441" spans="1:5" ht="9" customHeight="1">
      <c r="A441" s="16"/>
      <c r="B441" s="16"/>
      <c r="C441" s="16"/>
      <c r="D441" s="16"/>
      <c r="E441" s="553"/>
    </row>
    <row r="442" spans="1:5">
      <c r="A442" s="31" t="s">
        <v>109</v>
      </c>
      <c r="B442" s="16"/>
      <c r="C442" s="16"/>
      <c r="D442" s="16"/>
      <c r="E442" s="553"/>
    </row>
    <row r="443" spans="1:5" ht="10.5" customHeight="1">
      <c r="A443" s="17"/>
      <c r="B443" s="17"/>
      <c r="C443" s="17"/>
      <c r="D443" s="17"/>
      <c r="E443" s="555"/>
    </row>
    <row r="444" spans="1:5" ht="26.4">
      <c r="A444" s="44" t="s">
        <v>91</v>
      </c>
      <c r="B444" s="45"/>
      <c r="C444" s="46"/>
      <c r="D444" s="47"/>
      <c r="E444" s="545" t="s">
        <v>851</v>
      </c>
    </row>
    <row r="445" spans="1:5" s="1" customFormat="1">
      <c r="A445" s="48" t="s">
        <v>155</v>
      </c>
      <c r="B445" s="23"/>
      <c r="C445" s="23"/>
      <c r="D445" s="23"/>
      <c r="E445" s="546"/>
    </row>
    <row r="446" spans="1:5" s="1" customFormat="1" ht="9" customHeight="1">
      <c r="A446" s="49"/>
      <c r="B446" s="28"/>
      <c r="C446" s="28"/>
      <c r="D446" s="28"/>
      <c r="E446" s="547"/>
    </row>
    <row r="447" spans="1:5" s="1" customFormat="1">
      <c r="A447" s="49"/>
      <c r="B447" s="50" t="s">
        <v>156</v>
      </c>
      <c r="C447" s="28"/>
      <c r="D447" s="28"/>
      <c r="E447" s="547"/>
    </row>
    <row r="448" spans="1:5">
      <c r="A448" s="51"/>
      <c r="B448" s="24"/>
      <c r="C448" s="24"/>
      <c r="D448" s="24" t="s">
        <v>222</v>
      </c>
      <c r="E448" s="548"/>
    </row>
    <row r="449" spans="1:5">
      <c r="A449" s="51"/>
      <c r="B449" s="24"/>
      <c r="C449" s="24"/>
      <c r="D449" s="24" t="s">
        <v>69</v>
      </c>
      <c r="E449" s="548"/>
    </row>
    <row r="450" spans="1:5">
      <c r="A450" s="51"/>
      <c r="B450" s="24"/>
      <c r="C450" s="24"/>
      <c r="D450" s="24" t="s">
        <v>70</v>
      </c>
      <c r="E450" s="548"/>
    </row>
    <row r="451" spans="1:5">
      <c r="A451" s="51"/>
      <c r="B451" s="24"/>
      <c r="C451" s="24"/>
      <c r="D451" s="24" t="s">
        <v>100</v>
      </c>
      <c r="E451" s="548"/>
    </row>
    <row r="452" spans="1:5">
      <c r="A452" s="51"/>
      <c r="B452" s="24"/>
      <c r="C452" s="24"/>
      <c r="D452" s="24" t="s">
        <v>101</v>
      </c>
      <c r="E452" s="548"/>
    </row>
    <row r="453" spans="1:5">
      <c r="A453" s="51"/>
      <c r="B453" s="24"/>
      <c r="C453" s="24"/>
      <c r="D453" s="24" t="s">
        <v>102</v>
      </c>
      <c r="E453" s="548"/>
    </row>
    <row r="454" spans="1:5">
      <c r="A454" s="51"/>
      <c r="B454" s="24"/>
      <c r="C454" s="24"/>
      <c r="D454" s="24" t="s">
        <v>103</v>
      </c>
      <c r="E454" s="548"/>
    </row>
    <row r="455" spans="1:5">
      <c r="A455" s="51"/>
      <c r="B455" s="24"/>
      <c r="C455" s="24"/>
      <c r="D455" s="24" t="s">
        <v>104</v>
      </c>
      <c r="E455" s="550" t="s">
        <v>10</v>
      </c>
    </row>
    <row r="456" spans="1:5" ht="9" customHeight="1">
      <c r="A456" s="51"/>
      <c r="B456" s="24"/>
      <c r="C456" s="24"/>
      <c r="D456" s="24"/>
      <c r="E456" s="548"/>
    </row>
    <row r="457" spans="1:5" s="1" customFormat="1">
      <c r="A457" s="49"/>
      <c r="B457" s="50" t="s">
        <v>157</v>
      </c>
      <c r="C457" s="28"/>
      <c r="D457" s="28"/>
      <c r="E457" s="547"/>
    </row>
    <row r="458" spans="1:5">
      <c r="A458" s="51"/>
      <c r="B458" s="24"/>
      <c r="C458" s="24" t="s">
        <v>158</v>
      </c>
      <c r="D458" s="24"/>
      <c r="E458" s="548"/>
    </row>
    <row r="459" spans="1:5">
      <c r="A459" s="51"/>
      <c r="B459" s="24"/>
      <c r="C459" s="24" t="s">
        <v>96</v>
      </c>
      <c r="D459" s="24"/>
      <c r="E459" s="548"/>
    </row>
    <row r="460" spans="1:5">
      <c r="A460" s="51"/>
      <c r="B460" s="24"/>
      <c r="C460" s="24" t="s">
        <v>67</v>
      </c>
      <c r="D460" s="24"/>
      <c r="E460" s="548"/>
    </row>
    <row r="461" spans="1:5">
      <c r="A461" s="51"/>
      <c r="B461" s="24"/>
      <c r="C461" s="24" t="s">
        <v>68</v>
      </c>
      <c r="D461" s="24"/>
      <c r="E461" s="548"/>
    </row>
    <row r="462" spans="1:5">
      <c r="A462" s="51"/>
      <c r="B462" s="24"/>
      <c r="C462" s="24"/>
      <c r="D462" s="24" t="s">
        <v>222</v>
      </c>
      <c r="E462" s="548"/>
    </row>
    <row r="463" spans="1:5">
      <c r="A463" s="51"/>
      <c r="B463" s="24"/>
      <c r="C463" s="24"/>
      <c r="D463" s="24" t="s">
        <v>69</v>
      </c>
      <c r="E463" s="548"/>
    </row>
    <row r="464" spans="1:5">
      <c r="A464" s="51"/>
      <c r="B464" s="24"/>
      <c r="C464" s="24"/>
      <c r="D464" s="24" t="s">
        <v>70</v>
      </c>
      <c r="E464" s="548"/>
    </row>
    <row r="465" spans="1:5">
      <c r="A465" s="51"/>
      <c r="B465" s="24"/>
      <c r="C465" s="24"/>
      <c r="D465" s="24" t="s">
        <v>100</v>
      </c>
      <c r="E465" s="548"/>
    </row>
    <row r="466" spans="1:5">
      <c r="A466" s="51"/>
      <c r="B466" s="24"/>
      <c r="C466" s="24"/>
      <c r="D466" s="24" t="s">
        <v>101</v>
      </c>
      <c r="E466" s="548"/>
    </row>
    <row r="467" spans="1:5">
      <c r="A467" s="51"/>
      <c r="B467" s="24"/>
      <c r="C467" s="24"/>
      <c r="D467" s="24" t="s">
        <v>102</v>
      </c>
      <c r="E467" s="548"/>
    </row>
    <row r="468" spans="1:5">
      <c r="A468" s="51"/>
      <c r="B468" s="24"/>
      <c r="C468" s="24"/>
      <c r="D468" s="24" t="s">
        <v>103</v>
      </c>
      <c r="E468" s="548"/>
    </row>
    <row r="469" spans="1:5">
      <c r="A469" s="51"/>
      <c r="B469" s="24"/>
      <c r="C469" s="24"/>
      <c r="D469" s="24" t="s">
        <v>104</v>
      </c>
      <c r="E469" s="550" t="s">
        <v>10</v>
      </c>
    </row>
    <row r="470" spans="1:5" ht="9" customHeight="1">
      <c r="A470" s="51"/>
      <c r="B470" s="24"/>
      <c r="C470" s="24"/>
      <c r="D470" s="24"/>
      <c r="E470" s="548"/>
    </row>
    <row r="471" spans="1:5" s="1" customFormat="1">
      <c r="A471" s="49"/>
      <c r="B471" s="50" t="s">
        <v>159</v>
      </c>
      <c r="C471" s="28"/>
      <c r="D471" s="28"/>
      <c r="E471" s="547"/>
    </row>
    <row r="472" spans="1:5">
      <c r="A472" s="51"/>
      <c r="B472" s="24"/>
      <c r="C472" s="24" t="s">
        <v>160</v>
      </c>
      <c r="D472" s="24"/>
      <c r="E472" s="548"/>
    </row>
    <row r="473" spans="1:5">
      <c r="A473" s="51"/>
      <c r="B473" s="24"/>
      <c r="C473" s="24" t="s">
        <v>161</v>
      </c>
      <c r="D473" s="24"/>
      <c r="E473" s="548"/>
    </row>
    <row r="474" spans="1:5">
      <c r="A474" s="51"/>
      <c r="B474" s="24"/>
      <c r="C474" s="24" t="s">
        <v>162</v>
      </c>
      <c r="D474" s="24"/>
      <c r="E474" s="548"/>
    </row>
    <row r="475" spans="1:5">
      <c r="A475" s="51"/>
      <c r="B475" s="24"/>
      <c r="C475" s="24" t="s">
        <v>99</v>
      </c>
      <c r="D475" s="24"/>
      <c r="E475" s="548"/>
    </row>
    <row r="476" spans="1:5">
      <c r="A476" s="51"/>
      <c r="B476" s="24"/>
      <c r="C476" s="24" t="s">
        <v>67</v>
      </c>
      <c r="D476" s="24"/>
      <c r="E476" s="548"/>
    </row>
    <row r="477" spans="1:5" s="9" customFormat="1">
      <c r="A477" s="51"/>
      <c r="B477" s="24"/>
      <c r="C477" s="24" t="s">
        <v>68</v>
      </c>
      <c r="D477" s="24"/>
      <c r="E477" s="548"/>
    </row>
    <row r="478" spans="1:5">
      <c r="A478" s="53"/>
      <c r="B478" s="54"/>
      <c r="C478" s="54"/>
      <c r="D478" s="54" t="s">
        <v>222</v>
      </c>
      <c r="E478" s="550"/>
    </row>
    <row r="479" spans="1:5">
      <c r="A479" s="28" t="s">
        <v>108</v>
      </c>
      <c r="B479" s="24"/>
      <c r="C479" s="24"/>
      <c r="D479" s="24"/>
      <c r="E479" s="551"/>
    </row>
    <row r="480" spans="1:5" s="7" customFormat="1" ht="18">
      <c r="A480" s="18" t="s">
        <v>0</v>
      </c>
      <c r="B480" s="18"/>
      <c r="C480" s="18"/>
      <c r="D480" s="18"/>
      <c r="E480" s="552"/>
    </row>
    <row r="481" spans="1:5" s="7" customFormat="1" ht="18">
      <c r="A481" s="18" t="s">
        <v>849</v>
      </c>
      <c r="B481" s="18"/>
      <c r="C481" s="18"/>
      <c r="D481" s="18"/>
      <c r="E481" s="552"/>
    </row>
    <row r="482" spans="1:5" ht="10.5" customHeight="1">
      <c r="A482" s="16"/>
      <c r="B482" s="16"/>
      <c r="C482" s="16"/>
      <c r="D482" s="16"/>
      <c r="E482" s="553"/>
    </row>
    <row r="483" spans="1:5" s="5" customFormat="1" ht="15.6">
      <c r="A483" s="20" t="s">
        <v>89</v>
      </c>
      <c r="B483" s="20"/>
      <c r="C483" s="20"/>
      <c r="D483" s="20"/>
      <c r="E483" s="554"/>
    </row>
    <row r="484" spans="1:5" s="5" customFormat="1" ht="15.6">
      <c r="A484" s="20" t="s">
        <v>90</v>
      </c>
      <c r="B484" s="20"/>
      <c r="C484" s="20"/>
      <c r="D484" s="20"/>
      <c r="E484" s="554"/>
    </row>
    <row r="485" spans="1:5" ht="10.5" customHeight="1">
      <c r="A485" s="16"/>
      <c r="B485" s="16"/>
      <c r="C485" s="16"/>
      <c r="D485" s="16"/>
      <c r="E485" s="553"/>
    </row>
    <row r="486" spans="1:5">
      <c r="A486" s="31" t="s">
        <v>109</v>
      </c>
      <c r="B486" s="16"/>
      <c r="C486" s="16"/>
      <c r="D486" s="16"/>
      <c r="E486" s="553"/>
    </row>
    <row r="487" spans="1:5" ht="10.5" customHeight="1">
      <c r="A487" s="17"/>
      <c r="B487" s="17"/>
      <c r="C487" s="17"/>
      <c r="D487" s="17"/>
      <c r="E487" s="555"/>
    </row>
    <row r="488" spans="1:5" ht="26.4">
      <c r="A488" s="44" t="s">
        <v>91</v>
      </c>
      <c r="B488" s="45"/>
      <c r="C488" s="46"/>
      <c r="D488" s="47"/>
      <c r="E488" s="545" t="s">
        <v>851</v>
      </c>
    </row>
    <row r="489" spans="1:5" s="1" customFormat="1">
      <c r="A489" s="48" t="s">
        <v>155</v>
      </c>
      <c r="B489" s="23"/>
      <c r="C489" s="23"/>
      <c r="D489" s="23"/>
      <c r="E489" s="546"/>
    </row>
    <row r="490" spans="1:5" s="1" customFormat="1">
      <c r="A490" s="49"/>
      <c r="B490" s="50" t="s">
        <v>163</v>
      </c>
      <c r="C490" s="28"/>
      <c r="D490" s="28"/>
      <c r="E490" s="547"/>
    </row>
    <row r="491" spans="1:5">
      <c r="A491" s="51"/>
      <c r="B491" s="24"/>
      <c r="C491" s="24"/>
      <c r="D491" s="24" t="s">
        <v>69</v>
      </c>
      <c r="E491" s="548"/>
    </row>
    <row r="492" spans="1:5">
      <c r="A492" s="51"/>
      <c r="B492" s="24"/>
      <c r="C492" s="24"/>
      <c r="D492" s="24" t="s">
        <v>70</v>
      </c>
      <c r="E492" s="548"/>
    </row>
    <row r="493" spans="1:5">
      <c r="A493" s="51"/>
      <c r="B493" s="24"/>
      <c r="C493" s="24"/>
      <c r="D493" s="24" t="s">
        <v>100</v>
      </c>
      <c r="E493" s="548"/>
    </row>
    <row r="494" spans="1:5">
      <c r="A494" s="51"/>
      <c r="B494" s="24"/>
      <c r="C494" s="24"/>
      <c r="D494" s="24" t="s">
        <v>104</v>
      </c>
      <c r="E494" s="550" t="s">
        <v>10</v>
      </c>
    </row>
    <row r="495" spans="1:5" ht="10.5" customHeight="1">
      <c r="A495" s="51"/>
      <c r="B495" s="24"/>
      <c r="C495" s="24"/>
      <c r="D495" s="24"/>
      <c r="E495" s="548"/>
    </row>
    <row r="496" spans="1:5" s="1" customFormat="1">
      <c r="A496" s="49"/>
      <c r="B496" s="50" t="s">
        <v>224</v>
      </c>
      <c r="C496" s="28"/>
      <c r="D496" s="28"/>
      <c r="E496" s="547"/>
    </row>
    <row r="497" spans="1:5">
      <c r="A497" s="51"/>
      <c r="B497" s="24"/>
      <c r="C497" s="24"/>
      <c r="D497" s="24" t="s">
        <v>69</v>
      </c>
      <c r="E497" s="548"/>
    </row>
    <row r="498" spans="1:5">
      <c r="A498" s="51"/>
      <c r="B498" s="24"/>
      <c r="C498" s="24"/>
      <c r="D498" s="24" t="s">
        <v>164</v>
      </c>
      <c r="E498" s="548"/>
    </row>
    <row r="499" spans="1:5">
      <c r="A499" s="51"/>
      <c r="B499" s="24"/>
      <c r="C499" s="24"/>
      <c r="D499" s="24" t="s">
        <v>104</v>
      </c>
      <c r="E499" s="550" t="s">
        <v>10</v>
      </c>
    </row>
    <row r="500" spans="1:5" ht="10.5" customHeight="1">
      <c r="A500" s="51"/>
      <c r="B500" s="24"/>
      <c r="C500" s="24"/>
      <c r="D500" s="24"/>
      <c r="E500" s="548"/>
    </row>
    <row r="501" spans="1:5" s="1" customFormat="1">
      <c r="A501" s="49"/>
      <c r="B501" s="50" t="s">
        <v>167</v>
      </c>
      <c r="C501" s="28"/>
      <c r="D501" s="28"/>
      <c r="E501" s="547"/>
    </row>
    <row r="502" spans="1:5">
      <c r="A502" s="51"/>
      <c r="B502" s="24"/>
      <c r="C502" s="24" t="s">
        <v>168</v>
      </c>
      <c r="D502" s="24"/>
      <c r="E502" s="548"/>
    </row>
    <row r="503" spans="1:5">
      <c r="A503" s="51"/>
      <c r="B503" s="24"/>
      <c r="C503" s="24" t="s">
        <v>99</v>
      </c>
      <c r="D503" s="24"/>
      <c r="E503" s="548"/>
    </row>
    <row r="504" spans="1:5">
      <c r="A504" s="51"/>
      <c r="B504" s="24"/>
      <c r="C504" s="24" t="s">
        <v>67</v>
      </c>
      <c r="D504" s="24"/>
      <c r="E504" s="548"/>
    </row>
    <row r="505" spans="1:5">
      <c r="A505" s="51"/>
      <c r="B505" s="24"/>
      <c r="C505" s="24" t="s">
        <v>68</v>
      </c>
      <c r="D505" s="24"/>
      <c r="E505" s="548"/>
    </row>
    <row r="506" spans="1:5">
      <c r="A506" s="51"/>
      <c r="B506" s="24"/>
      <c r="C506" s="24"/>
      <c r="D506" s="24" t="s">
        <v>222</v>
      </c>
      <c r="E506" s="548"/>
    </row>
    <row r="507" spans="1:5">
      <c r="A507" s="51"/>
      <c r="B507" s="24"/>
      <c r="C507" s="24"/>
      <c r="D507" s="24" t="s">
        <v>69</v>
      </c>
      <c r="E507" s="548"/>
    </row>
    <row r="508" spans="1:5">
      <c r="A508" s="51"/>
      <c r="B508" s="24"/>
      <c r="C508" s="24"/>
      <c r="D508" s="24" t="s">
        <v>70</v>
      </c>
      <c r="E508" s="548"/>
    </row>
    <row r="509" spans="1:5">
      <c r="A509" s="51"/>
      <c r="B509" s="24"/>
      <c r="C509" s="24"/>
      <c r="D509" s="24" t="s">
        <v>100</v>
      </c>
      <c r="E509" s="548"/>
    </row>
    <row r="510" spans="1:5">
      <c r="A510" s="51"/>
      <c r="B510" s="24"/>
      <c r="C510" s="24"/>
      <c r="D510" s="24" t="s">
        <v>104</v>
      </c>
      <c r="E510" s="550" t="s">
        <v>10</v>
      </c>
    </row>
    <row r="511" spans="1:5" ht="8.25" customHeight="1">
      <c r="A511" s="51"/>
      <c r="B511" s="24"/>
      <c r="C511" s="24"/>
      <c r="D511" s="24"/>
      <c r="E511" s="548"/>
    </row>
    <row r="512" spans="1:5" s="1" customFormat="1">
      <c r="A512" s="49"/>
      <c r="B512" s="50" t="s">
        <v>425</v>
      </c>
      <c r="C512" s="28"/>
      <c r="D512" s="28"/>
      <c r="E512" s="547"/>
    </row>
    <row r="513" spans="1:5">
      <c r="A513" s="51"/>
      <c r="B513" s="24"/>
      <c r="C513" s="24" t="s">
        <v>423</v>
      </c>
      <c r="D513" s="24"/>
      <c r="E513" s="548"/>
    </row>
    <row r="514" spans="1:5">
      <c r="A514" s="51"/>
      <c r="B514" s="24"/>
      <c r="C514" s="24" t="s">
        <v>67</v>
      </c>
      <c r="D514" s="24"/>
      <c r="E514" s="548"/>
    </row>
    <row r="515" spans="1:5">
      <c r="A515" s="51"/>
      <c r="B515" s="24"/>
      <c r="C515" s="24" t="s">
        <v>68</v>
      </c>
      <c r="D515" s="24"/>
      <c r="E515" s="548"/>
    </row>
    <row r="516" spans="1:5">
      <c r="A516" s="51"/>
      <c r="B516" s="24"/>
      <c r="C516" s="24"/>
      <c r="D516" s="24" t="s">
        <v>222</v>
      </c>
      <c r="E516" s="548"/>
    </row>
    <row r="517" spans="1:5">
      <c r="A517" s="51"/>
      <c r="B517" s="24"/>
      <c r="C517" s="24"/>
      <c r="D517" s="24" t="s">
        <v>69</v>
      </c>
      <c r="E517" s="548"/>
    </row>
    <row r="518" spans="1:5">
      <c r="A518" s="51"/>
      <c r="B518" s="24"/>
      <c r="C518" s="24"/>
      <c r="D518" s="24" t="s">
        <v>70</v>
      </c>
      <c r="E518" s="548"/>
    </row>
    <row r="519" spans="1:5">
      <c r="A519" s="51"/>
      <c r="B519" s="24"/>
      <c r="C519" s="24"/>
      <c r="D519" s="24" t="s">
        <v>100</v>
      </c>
      <c r="E519" s="548"/>
    </row>
    <row r="520" spans="1:5">
      <c r="A520" s="51"/>
      <c r="B520" s="24"/>
      <c r="C520" s="24"/>
      <c r="D520" s="24" t="s">
        <v>101</v>
      </c>
      <c r="E520" s="548"/>
    </row>
    <row r="521" spans="1:5">
      <c r="A521" s="51"/>
      <c r="B521" s="24"/>
      <c r="C521" s="24"/>
      <c r="D521" s="24" t="s">
        <v>104</v>
      </c>
      <c r="E521" s="550" t="s">
        <v>10</v>
      </c>
    </row>
    <row r="522" spans="1:5" ht="12.75" customHeight="1">
      <c r="A522" s="51"/>
      <c r="B522" s="24"/>
      <c r="C522" s="24"/>
      <c r="D522" s="24"/>
      <c r="E522" s="548"/>
    </row>
    <row r="523" spans="1:5">
      <c r="A523" s="49" t="s">
        <v>169</v>
      </c>
      <c r="B523" s="24"/>
      <c r="C523" s="24"/>
      <c r="D523" s="24"/>
      <c r="E523" s="550" t="s">
        <v>10</v>
      </c>
    </row>
    <row r="524" spans="1:5" ht="10.5" customHeight="1">
      <c r="A524" s="53"/>
      <c r="B524" s="54"/>
      <c r="C524" s="54"/>
      <c r="D524" s="54"/>
      <c r="E524" s="550"/>
    </row>
    <row r="525" spans="1:5">
      <c r="A525" s="28" t="s">
        <v>108</v>
      </c>
      <c r="B525" s="24"/>
      <c r="C525" s="24"/>
      <c r="D525" s="24"/>
      <c r="E525" s="551"/>
    </row>
    <row r="526" spans="1:5" s="7" customFormat="1" ht="18">
      <c r="A526" s="18" t="s">
        <v>0</v>
      </c>
      <c r="B526" s="18"/>
      <c r="C526" s="18"/>
      <c r="D526" s="18"/>
      <c r="E526" s="552"/>
    </row>
    <row r="527" spans="1:5" s="7" customFormat="1" ht="18">
      <c r="A527" s="18" t="s">
        <v>849</v>
      </c>
      <c r="B527" s="18"/>
      <c r="C527" s="18"/>
      <c r="D527" s="18"/>
      <c r="E527" s="552"/>
    </row>
    <row r="528" spans="1:5" ht="8.25" customHeight="1">
      <c r="A528" s="16"/>
      <c r="B528" s="16"/>
      <c r="C528" s="16"/>
      <c r="D528" s="16"/>
      <c r="E528" s="553"/>
    </row>
    <row r="529" spans="1:5" s="5" customFormat="1" ht="15.6">
      <c r="A529" s="20" t="s">
        <v>89</v>
      </c>
      <c r="B529" s="20"/>
      <c r="C529" s="20"/>
      <c r="D529" s="20"/>
      <c r="E529" s="554"/>
    </row>
    <row r="530" spans="1:5" s="5" customFormat="1" ht="15.6">
      <c r="A530" s="20" t="s">
        <v>90</v>
      </c>
      <c r="B530" s="20"/>
      <c r="C530" s="20"/>
      <c r="D530" s="20"/>
      <c r="E530" s="554"/>
    </row>
    <row r="531" spans="1:5" ht="8.25" customHeight="1">
      <c r="A531" s="16"/>
      <c r="B531" s="16"/>
      <c r="C531" s="16"/>
      <c r="D531" s="16"/>
      <c r="E531" s="553"/>
    </row>
    <row r="532" spans="1:5">
      <c r="A532" s="31" t="s">
        <v>109</v>
      </c>
      <c r="B532" s="16"/>
      <c r="C532" s="16"/>
      <c r="D532" s="16"/>
      <c r="E532" s="553"/>
    </row>
    <row r="533" spans="1:5" ht="8.25" customHeight="1">
      <c r="A533" s="17"/>
      <c r="B533" s="17"/>
      <c r="C533" s="17"/>
      <c r="D533" s="17"/>
      <c r="E533" s="555"/>
    </row>
    <row r="534" spans="1:5" ht="26.4">
      <c r="A534" s="44" t="s">
        <v>91</v>
      </c>
      <c r="B534" s="45"/>
      <c r="C534" s="46"/>
      <c r="D534" s="47"/>
      <c r="E534" s="545" t="s">
        <v>851</v>
      </c>
    </row>
    <row r="535" spans="1:5" s="1" customFormat="1">
      <c r="A535" s="48" t="s">
        <v>170</v>
      </c>
      <c r="B535" s="23"/>
      <c r="C535" s="23"/>
      <c r="D535" s="23"/>
      <c r="E535" s="546"/>
    </row>
    <row r="536" spans="1:5" ht="8.25" customHeight="1">
      <c r="A536" s="51"/>
      <c r="B536" s="24"/>
      <c r="C536" s="24"/>
      <c r="D536" s="24"/>
      <c r="E536" s="548"/>
    </row>
    <row r="537" spans="1:5" s="1" customFormat="1">
      <c r="A537" s="49"/>
      <c r="B537" s="50" t="s">
        <v>171</v>
      </c>
      <c r="C537" s="28"/>
      <c r="D537" s="28"/>
      <c r="E537" s="547"/>
    </row>
    <row r="538" spans="1:5">
      <c r="A538" s="51"/>
      <c r="B538" s="24"/>
      <c r="C538" s="24" t="s">
        <v>172</v>
      </c>
      <c r="D538" s="24"/>
      <c r="E538" s="548"/>
    </row>
    <row r="539" spans="1:5">
      <c r="A539" s="51"/>
      <c r="B539" s="24"/>
      <c r="C539" s="24" t="s">
        <v>96</v>
      </c>
      <c r="D539" s="24"/>
      <c r="E539" s="548"/>
    </row>
    <row r="540" spans="1:5">
      <c r="A540" s="51"/>
      <c r="B540" s="24"/>
      <c r="C540" s="24" t="s">
        <v>67</v>
      </c>
      <c r="D540" s="24"/>
      <c r="E540" s="548"/>
    </row>
    <row r="541" spans="1:5">
      <c r="A541" s="51"/>
      <c r="B541" s="24"/>
      <c r="C541" s="24" t="s">
        <v>68</v>
      </c>
      <c r="D541" s="24"/>
      <c r="E541" s="548"/>
    </row>
    <row r="542" spans="1:5" ht="12" customHeight="1">
      <c r="A542" s="51"/>
      <c r="B542" s="24"/>
      <c r="C542" s="24"/>
      <c r="D542" s="24" t="s">
        <v>222</v>
      </c>
      <c r="E542" s="548"/>
    </row>
    <row r="543" spans="1:5" ht="12" customHeight="1">
      <c r="A543" s="51"/>
      <c r="B543" s="24"/>
      <c r="C543" s="24"/>
      <c r="D543" s="24" t="s">
        <v>69</v>
      </c>
      <c r="E543" s="548"/>
    </row>
    <row r="544" spans="1:5" ht="12" customHeight="1">
      <c r="A544" s="51"/>
      <c r="B544" s="24"/>
      <c r="C544" s="24"/>
      <c r="D544" s="24" t="s">
        <v>55</v>
      </c>
      <c r="E544" s="548"/>
    </row>
    <row r="545" spans="1:5" ht="12" customHeight="1">
      <c r="A545" s="51"/>
      <c r="B545" s="24"/>
      <c r="C545" s="24"/>
      <c r="D545" s="24" t="s">
        <v>70</v>
      </c>
      <c r="E545" s="548"/>
    </row>
    <row r="546" spans="1:5" ht="12" customHeight="1">
      <c r="A546" s="51"/>
      <c r="B546" s="24"/>
      <c r="C546" s="24"/>
      <c r="D546" s="24" t="s">
        <v>100</v>
      </c>
      <c r="E546" s="548"/>
    </row>
    <row r="547" spans="1:5" ht="12" customHeight="1">
      <c r="A547" s="51"/>
      <c r="B547" s="24"/>
      <c r="C547" s="24"/>
      <c r="D547" s="24" t="s">
        <v>101</v>
      </c>
      <c r="E547" s="548"/>
    </row>
    <row r="548" spans="1:5" ht="12" customHeight="1">
      <c r="A548" s="51"/>
      <c r="B548" s="24"/>
      <c r="C548" s="24"/>
      <c r="D548" s="24" t="s">
        <v>102</v>
      </c>
      <c r="E548" s="548"/>
    </row>
    <row r="549" spans="1:5" ht="12" customHeight="1">
      <c r="A549" s="51"/>
      <c r="B549" s="24"/>
      <c r="C549" s="24"/>
      <c r="D549" s="24" t="s">
        <v>103</v>
      </c>
      <c r="E549" s="548"/>
    </row>
    <row r="550" spans="1:5">
      <c r="A550" s="51"/>
      <c r="B550" s="24"/>
      <c r="C550" s="24"/>
      <c r="D550" s="24" t="s">
        <v>104</v>
      </c>
      <c r="E550" s="550" t="s">
        <v>10</v>
      </c>
    </row>
    <row r="551" spans="1:5" ht="8.25" customHeight="1">
      <c r="A551" s="51"/>
      <c r="B551" s="24"/>
      <c r="C551" s="24"/>
      <c r="D551" s="24"/>
      <c r="E551" s="548"/>
    </row>
    <row r="552" spans="1:5" s="1" customFormat="1">
      <c r="A552" s="49"/>
      <c r="B552" s="50" t="s">
        <v>174</v>
      </c>
      <c r="C552" s="28"/>
      <c r="D552" s="28"/>
      <c r="E552" s="547"/>
    </row>
    <row r="553" spans="1:5">
      <c r="A553" s="51"/>
      <c r="B553" s="24"/>
      <c r="C553" s="24" t="s">
        <v>175</v>
      </c>
      <c r="D553" s="24"/>
      <c r="E553" s="548"/>
    </row>
    <row r="554" spans="1:5">
      <c r="A554" s="51"/>
      <c r="B554" s="24"/>
      <c r="C554" s="24" t="s">
        <v>67</v>
      </c>
      <c r="D554" s="24"/>
      <c r="E554" s="548"/>
    </row>
    <row r="555" spans="1:5" ht="12" customHeight="1">
      <c r="A555" s="51"/>
      <c r="B555" s="24"/>
      <c r="C555" s="24"/>
      <c r="D555" s="24" t="s">
        <v>222</v>
      </c>
      <c r="E555" s="548"/>
    </row>
    <row r="556" spans="1:5" ht="12" customHeight="1">
      <c r="A556" s="51"/>
      <c r="B556" s="24"/>
      <c r="C556" s="24"/>
      <c r="D556" s="24" t="s">
        <v>69</v>
      </c>
      <c r="E556" s="548"/>
    </row>
    <row r="557" spans="1:5" ht="12" customHeight="1">
      <c r="A557" s="51"/>
      <c r="B557" s="24"/>
      <c r="C557" s="24"/>
      <c r="D557" s="24" t="s">
        <v>70</v>
      </c>
      <c r="E557" s="548"/>
    </row>
    <row r="558" spans="1:5" ht="12" customHeight="1">
      <c r="A558" s="51"/>
      <c r="B558" s="24"/>
      <c r="C558" s="24"/>
      <c r="D558" s="24" t="s">
        <v>100</v>
      </c>
      <c r="E558" s="548"/>
    </row>
    <row r="559" spans="1:5">
      <c r="A559" s="51"/>
      <c r="B559" s="24"/>
      <c r="C559" s="24"/>
      <c r="D559" s="24" t="s">
        <v>104</v>
      </c>
      <c r="E559" s="550" t="s">
        <v>10</v>
      </c>
    </row>
    <row r="560" spans="1:5" ht="10.5" customHeight="1">
      <c r="A560" s="51"/>
      <c r="B560" s="24"/>
      <c r="C560" s="24"/>
      <c r="D560" s="24"/>
      <c r="E560" s="548"/>
    </row>
    <row r="561" spans="1:5" s="1" customFormat="1">
      <c r="A561" s="49"/>
      <c r="B561" s="50" t="s">
        <v>176</v>
      </c>
      <c r="C561" s="28"/>
      <c r="D561" s="28"/>
      <c r="E561" s="547"/>
    </row>
    <row r="562" spans="1:5">
      <c r="A562" s="51"/>
      <c r="B562" s="24"/>
      <c r="C562" s="24" t="s">
        <v>177</v>
      </c>
      <c r="D562" s="24"/>
      <c r="E562" s="548"/>
    </row>
    <row r="563" spans="1:5">
      <c r="A563" s="51"/>
      <c r="B563" s="24"/>
      <c r="C563" s="24" t="s">
        <v>99</v>
      </c>
      <c r="D563" s="24"/>
      <c r="E563" s="548"/>
    </row>
    <row r="564" spans="1:5">
      <c r="A564" s="51"/>
      <c r="B564" s="24"/>
      <c r="C564" s="24" t="s">
        <v>67</v>
      </c>
      <c r="D564" s="24"/>
      <c r="E564" s="548"/>
    </row>
    <row r="565" spans="1:5" ht="12" customHeight="1">
      <c r="A565" s="51"/>
      <c r="B565" s="24"/>
      <c r="C565" s="24"/>
      <c r="D565" s="24" t="s">
        <v>222</v>
      </c>
      <c r="E565" s="548"/>
    </row>
    <row r="566" spans="1:5" ht="12" customHeight="1">
      <c r="A566" s="51"/>
      <c r="B566" s="24"/>
      <c r="C566" s="24"/>
      <c r="D566" s="24" t="s">
        <v>69</v>
      </c>
      <c r="E566" s="548"/>
    </row>
    <row r="567" spans="1:5" ht="12" customHeight="1">
      <c r="A567" s="51"/>
      <c r="B567" s="24"/>
      <c r="C567" s="24"/>
      <c r="D567" s="24" t="s">
        <v>70</v>
      </c>
      <c r="E567" s="548"/>
    </row>
    <row r="568" spans="1:5" ht="12" customHeight="1">
      <c r="A568" s="51"/>
      <c r="B568" s="24"/>
      <c r="C568" s="24"/>
      <c r="D568" s="24" t="s">
        <v>100</v>
      </c>
      <c r="E568" s="548"/>
    </row>
    <row r="569" spans="1:5">
      <c r="A569" s="51"/>
      <c r="B569" s="24"/>
      <c r="C569" s="24"/>
      <c r="D569" s="24" t="s">
        <v>104</v>
      </c>
      <c r="E569" s="550" t="s">
        <v>10</v>
      </c>
    </row>
    <row r="570" spans="1:5" ht="12" customHeight="1">
      <c r="A570" s="51"/>
      <c r="B570" s="24"/>
      <c r="C570" s="24"/>
      <c r="D570" s="24"/>
      <c r="E570" s="548"/>
    </row>
    <row r="571" spans="1:5">
      <c r="A571" s="465" t="s">
        <v>108</v>
      </c>
      <c r="B571" s="54"/>
      <c r="C571" s="54"/>
      <c r="D571" s="54"/>
      <c r="E571" s="550"/>
    </row>
    <row r="572" spans="1:5" s="7" customFormat="1" ht="18">
      <c r="A572" s="470" t="s">
        <v>0</v>
      </c>
      <c r="B572" s="471"/>
      <c r="C572" s="471"/>
      <c r="D572" s="471"/>
      <c r="E572" s="556"/>
    </row>
    <row r="573" spans="1:5" s="7" customFormat="1" ht="18">
      <c r="A573" s="466" t="s">
        <v>849</v>
      </c>
      <c r="B573" s="18"/>
      <c r="C573" s="18"/>
      <c r="D573" s="18"/>
      <c r="E573" s="557"/>
    </row>
    <row r="574" spans="1:5" ht="10.5" customHeight="1">
      <c r="A574" s="467"/>
      <c r="B574" s="16"/>
      <c r="C574" s="16"/>
      <c r="D574" s="16"/>
      <c r="E574" s="558"/>
    </row>
    <row r="575" spans="1:5" s="5" customFormat="1" ht="15.6">
      <c r="A575" s="468" t="s">
        <v>89</v>
      </c>
      <c r="B575" s="20"/>
      <c r="C575" s="20"/>
      <c r="D575" s="20"/>
      <c r="E575" s="559"/>
    </row>
    <row r="576" spans="1:5" s="5" customFormat="1" ht="15.6">
      <c r="A576" s="468" t="s">
        <v>90</v>
      </c>
      <c r="B576" s="20"/>
      <c r="C576" s="20"/>
      <c r="D576" s="20"/>
      <c r="E576" s="559"/>
    </row>
    <row r="577" spans="1:5" ht="10.5" customHeight="1">
      <c r="A577" s="467"/>
      <c r="B577" s="16"/>
      <c r="C577" s="16"/>
      <c r="D577" s="16"/>
      <c r="E577" s="558"/>
    </row>
    <row r="578" spans="1:5">
      <c r="A578" s="469" t="s">
        <v>109</v>
      </c>
      <c r="B578" s="16"/>
      <c r="C578" s="16"/>
      <c r="D578" s="16"/>
      <c r="E578" s="558"/>
    </row>
    <row r="579" spans="1:5" ht="10.5" customHeight="1">
      <c r="A579" s="51"/>
      <c r="B579" s="17"/>
      <c r="C579" s="17"/>
      <c r="D579" s="17"/>
      <c r="E579" s="548"/>
    </row>
    <row r="580" spans="1:5" ht="26.4">
      <c r="A580" s="44" t="s">
        <v>91</v>
      </c>
      <c r="B580" s="45"/>
      <c r="C580" s="46"/>
      <c r="D580" s="47"/>
      <c r="E580" s="545" t="s">
        <v>851</v>
      </c>
    </row>
    <row r="581" spans="1:5" s="1" customFormat="1">
      <c r="A581" s="48" t="s">
        <v>173</v>
      </c>
      <c r="B581" s="23"/>
      <c r="C581" s="23"/>
      <c r="D581" s="23"/>
      <c r="E581" s="546"/>
    </row>
    <row r="582" spans="1:5" ht="10.5" customHeight="1">
      <c r="A582" s="51"/>
      <c r="B582" s="24"/>
      <c r="C582" s="24"/>
      <c r="D582" s="24"/>
      <c r="E582" s="548"/>
    </row>
    <row r="583" spans="1:5" s="1" customFormat="1">
      <c r="A583" s="49"/>
      <c r="B583" s="50" t="s">
        <v>178</v>
      </c>
      <c r="C583" s="28"/>
      <c r="D583" s="28"/>
      <c r="E583" s="547"/>
    </row>
    <row r="584" spans="1:5">
      <c r="A584" s="51"/>
      <c r="B584" s="24"/>
      <c r="C584" s="24" t="s">
        <v>179</v>
      </c>
      <c r="D584" s="24"/>
      <c r="E584" s="548"/>
    </row>
    <row r="585" spans="1:5">
      <c r="A585" s="51"/>
      <c r="B585" s="24"/>
      <c r="C585" s="24" t="s">
        <v>180</v>
      </c>
      <c r="D585" s="24"/>
      <c r="E585" s="548"/>
    </row>
    <row r="586" spans="1:5">
      <c r="A586" s="51"/>
      <c r="B586" s="24"/>
      <c r="C586" s="24" t="s">
        <v>99</v>
      </c>
      <c r="D586" s="24"/>
      <c r="E586" s="548"/>
    </row>
    <row r="587" spans="1:5">
      <c r="A587" s="51"/>
      <c r="B587" s="24"/>
      <c r="C587" s="24" t="s">
        <v>67</v>
      </c>
      <c r="D587" s="24"/>
      <c r="E587" s="548"/>
    </row>
    <row r="588" spans="1:5" s="9" customFormat="1">
      <c r="A588" s="51"/>
      <c r="B588" s="24"/>
      <c r="C588" s="24" t="s">
        <v>68</v>
      </c>
      <c r="D588" s="24"/>
      <c r="E588" s="548"/>
    </row>
    <row r="589" spans="1:5" ht="12" customHeight="1">
      <c r="A589" s="51"/>
      <c r="B589" s="24"/>
      <c r="C589" s="24"/>
      <c r="D589" s="24" t="s">
        <v>222</v>
      </c>
      <c r="E589" s="548"/>
    </row>
    <row r="590" spans="1:5" ht="12" customHeight="1">
      <c r="A590" s="51"/>
      <c r="B590" s="24"/>
      <c r="C590" s="24"/>
      <c r="D590" s="24" t="s">
        <v>69</v>
      </c>
      <c r="E590" s="548"/>
    </row>
    <row r="591" spans="1:5" ht="12" customHeight="1">
      <c r="A591" s="51"/>
      <c r="B591" s="24"/>
      <c r="C591" s="24"/>
      <c r="D591" s="24" t="s">
        <v>70</v>
      </c>
      <c r="E591" s="548"/>
    </row>
    <row r="592" spans="1:5" ht="12" customHeight="1">
      <c r="A592" s="51"/>
      <c r="B592" s="24"/>
      <c r="C592" s="24"/>
      <c r="D592" s="24" t="s">
        <v>100</v>
      </c>
      <c r="E592" s="548"/>
    </row>
    <row r="593" spans="1:5" ht="12.75" customHeight="1">
      <c r="A593" s="51"/>
      <c r="B593" s="24"/>
      <c r="C593" s="24"/>
      <c r="D593" s="24" t="s">
        <v>104</v>
      </c>
      <c r="E593" s="550" t="s">
        <v>10</v>
      </c>
    </row>
    <row r="594" spans="1:5" ht="8.25" customHeight="1">
      <c r="A594" s="51"/>
      <c r="B594" s="24"/>
      <c r="C594" s="24"/>
      <c r="D594" s="24"/>
      <c r="E594" s="548"/>
    </row>
    <row r="595" spans="1:5" s="1" customFormat="1">
      <c r="A595" s="49"/>
      <c r="B595" s="50" t="s">
        <v>426</v>
      </c>
      <c r="C595" s="28"/>
      <c r="D595" s="28"/>
      <c r="E595" s="547"/>
    </row>
    <row r="596" spans="1:5">
      <c r="A596" s="51"/>
      <c r="B596" s="24"/>
      <c r="C596" s="24" t="s">
        <v>165</v>
      </c>
      <c r="D596" s="24"/>
      <c r="E596" s="548"/>
    </row>
    <row r="597" spans="1:5">
      <c r="A597" s="51"/>
      <c r="B597" s="24"/>
      <c r="C597" s="24" t="s">
        <v>166</v>
      </c>
      <c r="D597" s="24"/>
      <c r="E597" s="548"/>
    </row>
    <row r="598" spans="1:5">
      <c r="A598" s="51"/>
      <c r="B598" s="24"/>
      <c r="C598" s="24" t="s">
        <v>166</v>
      </c>
      <c r="D598" s="24"/>
      <c r="E598" s="548"/>
    </row>
    <row r="599" spans="1:5">
      <c r="A599" s="51"/>
      <c r="B599" s="24"/>
      <c r="C599" s="24" t="s">
        <v>67</v>
      </c>
      <c r="D599" s="24"/>
      <c r="E599" s="548"/>
    </row>
    <row r="600" spans="1:5">
      <c r="A600" s="51"/>
      <c r="B600" s="24"/>
      <c r="C600" s="24" t="s">
        <v>68</v>
      </c>
      <c r="D600" s="24"/>
      <c r="E600" s="548"/>
    </row>
    <row r="601" spans="1:5" ht="12" customHeight="1">
      <c r="A601" s="51"/>
      <c r="B601" s="24"/>
      <c r="C601" s="24"/>
      <c r="D601" s="24" t="s">
        <v>222</v>
      </c>
      <c r="E601" s="548"/>
    </row>
    <row r="602" spans="1:5" ht="12" customHeight="1">
      <c r="A602" s="51"/>
      <c r="B602" s="24"/>
      <c r="C602" s="24"/>
      <c r="D602" s="24" t="s">
        <v>69</v>
      </c>
      <c r="E602" s="548"/>
    </row>
    <row r="603" spans="1:5" ht="12" customHeight="1">
      <c r="A603" s="51"/>
      <c r="B603" s="24"/>
      <c r="C603" s="24"/>
      <c r="D603" s="24" t="s">
        <v>70</v>
      </c>
      <c r="E603" s="548"/>
    </row>
    <row r="604" spans="1:5" ht="12" customHeight="1">
      <c r="A604" s="51"/>
      <c r="B604" s="24"/>
      <c r="C604" s="24"/>
      <c r="D604" s="24" t="s">
        <v>100</v>
      </c>
      <c r="E604" s="548"/>
    </row>
    <row r="605" spans="1:5">
      <c r="A605" s="51"/>
      <c r="B605" s="24"/>
      <c r="C605" s="24"/>
      <c r="D605" s="24" t="s">
        <v>104</v>
      </c>
      <c r="E605" s="550" t="s">
        <v>10</v>
      </c>
    </row>
    <row r="606" spans="1:5" ht="9" customHeight="1">
      <c r="A606" s="424"/>
      <c r="E606" s="560"/>
    </row>
    <row r="607" spans="1:5" s="1" customFormat="1">
      <c r="A607" s="49"/>
      <c r="B607" s="50" t="s">
        <v>427</v>
      </c>
      <c r="C607" s="28"/>
      <c r="D607" s="28"/>
      <c r="E607" s="547"/>
    </row>
    <row r="608" spans="1:5">
      <c r="A608" s="51"/>
      <c r="B608" s="24"/>
      <c r="C608" s="24" t="s">
        <v>423</v>
      </c>
      <c r="D608" s="24"/>
      <c r="E608" s="548"/>
    </row>
    <row r="609" spans="1:5">
      <c r="A609" s="51"/>
      <c r="B609" s="24"/>
      <c r="C609" s="24" t="s">
        <v>67</v>
      </c>
      <c r="D609" s="24"/>
      <c r="E609" s="548"/>
    </row>
    <row r="610" spans="1:5">
      <c r="A610" s="51"/>
      <c r="B610" s="24"/>
      <c r="C610" s="24" t="s">
        <v>68</v>
      </c>
      <c r="D610" s="24"/>
      <c r="E610" s="548"/>
    </row>
    <row r="611" spans="1:5">
      <c r="A611" s="51"/>
      <c r="B611" s="24"/>
      <c r="C611" s="24"/>
      <c r="D611" s="24" t="s">
        <v>222</v>
      </c>
      <c r="E611" s="548"/>
    </row>
    <row r="612" spans="1:5">
      <c r="A612" s="51"/>
      <c r="B612" s="24"/>
      <c r="C612" s="24"/>
      <c r="D612" s="24" t="s">
        <v>69</v>
      </c>
      <c r="E612" s="548"/>
    </row>
    <row r="613" spans="1:5">
      <c r="A613" s="51"/>
      <c r="B613" s="24"/>
      <c r="C613" s="24"/>
      <c r="D613" s="24" t="s">
        <v>70</v>
      </c>
      <c r="E613" s="548"/>
    </row>
    <row r="614" spans="1:5">
      <c r="A614" s="51"/>
      <c r="B614" s="24"/>
      <c r="C614" s="24"/>
      <c r="D614" s="24" t="s">
        <v>100</v>
      </c>
      <c r="E614" s="548"/>
    </row>
    <row r="615" spans="1:5">
      <c r="A615" s="51"/>
      <c r="B615" s="24"/>
      <c r="C615" s="24"/>
      <c r="D615" s="24" t="s">
        <v>104</v>
      </c>
      <c r="E615" s="550" t="s">
        <v>10</v>
      </c>
    </row>
    <row r="616" spans="1:5" ht="6.75" customHeight="1">
      <c r="A616" s="49"/>
      <c r="B616" s="24"/>
      <c r="C616" s="24"/>
      <c r="D616" s="24"/>
      <c r="E616" s="550"/>
    </row>
    <row r="617" spans="1:5">
      <c r="A617" s="49" t="s">
        <v>181</v>
      </c>
      <c r="B617" s="24"/>
      <c r="C617" s="24"/>
      <c r="D617" s="24"/>
      <c r="E617" s="550" t="s">
        <v>10</v>
      </c>
    </row>
    <row r="618" spans="1:5" ht="6" customHeight="1">
      <c r="A618" s="51"/>
      <c r="B618" s="24"/>
      <c r="C618" s="24"/>
      <c r="D618" s="24"/>
      <c r="E618" s="548"/>
    </row>
    <row r="619" spans="1:5">
      <c r="A619" s="465" t="s">
        <v>108</v>
      </c>
      <c r="B619" s="54"/>
      <c r="C619" s="54"/>
      <c r="D619" s="54"/>
      <c r="E619" s="550"/>
    </row>
    <row r="620" spans="1:5" s="7" customFormat="1" ht="18">
      <c r="A620" s="470" t="s">
        <v>0</v>
      </c>
      <c r="B620" s="471"/>
      <c r="C620" s="471"/>
      <c r="D620" s="471"/>
      <c r="E620" s="556"/>
    </row>
    <row r="621" spans="1:5" s="7" customFormat="1" ht="18">
      <c r="A621" s="466" t="s">
        <v>849</v>
      </c>
      <c r="B621" s="472"/>
      <c r="C621" s="472"/>
      <c r="D621" s="472"/>
      <c r="E621" s="557"/>
    </row>
    <row r="622" spans="1:5" ht="8.25" customHeight="1">
      <c r="A622" s="467"/>
      <c r="B622" s="473"/>
      <c r="C622" s="473"/>
      <c r="D622" s="473"/>
      <c r="E622" s="558"/>
    </row>
    <row r="623" spans="1:5" s="5" customFormat="1" ht="15.6">
      <c r="A623" s="468" t="s">
        <v>89</v>
      </c>
      <c r="B623" s="133"/>
      <c r="C623" s="133"/>
      <c r="D623" s="133"/>
      <c r="E623" s="559"/>
    </row>
    <row r="624" spans="1:5" s="5" customFormat="1" ht="15.6">
      <c r="A624" s="468" t="s">
        <v>90</v>
      </c>
      <c r="B624" s="133"/>
      <c r="C624" s="133"/>
      <c r="D624" s="133"/>
      <c r="E624" s="559"/>
    </row>
    <row r="625" spans="1:5" ht="8.25" customHeight="1">
      <c r="A625" s="467"/>
      <c r="B625" s="473"/>
      <c r="C625" s="473"/>
      <c r="D625" s="473"/>
      <c r="E625" s="558"/>
    </row>
    <row r="626" spans="1:5">
      <c r="A626" s="469" t="s">
        <v>109</v>
      </c>
      <c r="B626" s="473"/>
      <c r="C626" s="473"/>
      <c r="D626" s="473"/>
      <c r="E626" s="558"/>
    </row>
    <row r="627" spans="1:5" ht="4.5" customHeight="1">
      <c r="A627" s="51"/>
      <c r="B627" s="24"/>
      <c r="C627" s="24"/>
      <c r="D627" s="24"/>
      <c r="E627" s="548"/>
    </row>
    <row r="628" spans="1:5" ht="26.4">
      <c r="A628" s="44" t="s">
        <v>91</v>
      </c>
      <c r="B628" s="45"/>
      <c r="C628" s="46"/>
      <c r="D628" s="47"/>
      <c r="E628" s="545" t="s">
        <v>851</v>
      </c>
    </row>
    <row r="629" spans="1:5" ht="6" customHeight="1">
      <c r="A629" s="51"/>
      <c r="B629" s="24"/>
      <c r="C629" s="24"/>
      <c r="D629" s="24"/>
      <c r="E629" s="548"/>
    </row>
    <row r="630" spans="1:5" s="1" customFormat="1">
      <c r="A630" s="48" t="s">
        <v>182</v>
      </c>
      <c r="B630" s="23"/>
      <c r="C630" s="23"/>
      <c r="D630" s="23"/>
      <c r="E630" s="546"/>
    </row>
    <row r="631" spans="1:5" ht="8.25" customHeight="1">
      <c r="A631" s="51"/>
      <c r="B631" s="24"/>
      <c r="C631" s="24"/>
      <c r="D631" s="24"/>
      <c r="E631" s="548"/>
    </row>
    <row r="632" spans="1:5" s="1" customFormat="1">
      <c r="A632" s="49"/>
      <c r="B632" s="50" t="s">
        <v>183</v>
      </c>
      <c r="C632" s="28"/>
      <c r="D632" s="28"/>
      <c r="E632" s="547"/>
    </row>
    <row r="633" spans="1:5" s="1" customFormat="1">
      <c r="A633" s="49"/>
      <c r="B633" s="50"/>
      <c r="C633" s="28"/>
      <c r="D633" s="24" t="s">
        <v>59</v>
      </c>
      <c r="E633" s="547"/>
    </row>
    <row r="634" spans="1:5" s="1" customFormat="1">
      <c r="A634" s="49"/>
      <c r="B634" s="50"/>
      <c r="C634" s="28"/>
      <c r="D634" s="24" t="s">
        <v>60</v>
      </c>
      <c r="E634" s="547"/>
    </row>
    <row r="635" spans="1:5" s="1" customFormat="1">
      <c r="A635" s="49"/>
      <c r="B635" s="50"/>
      <c r="C635" s="28"/>
      <c r="D635" s="24" t="s">
        <v>248</v>
      </c>
      <c r="E635" s="547"/>
    </row>
    <row r="636" spans="1:5" s="1" customFormat="1">
      <c r="A636" s="49"/>
      <c r="B636" s="50"/>
      <c r="C636" s="28"/>
      <c r="D636" s="24" t="s">
        <v>258</v>
      </c>
      <c r="E636" s="547"/>
    </row>
    <row r="637" spans="1:5" ht="12.75" customHeight="1">
      <c r="A637" s="51"/>
      <c r="B637" s="24"/>
      <c r="C637" s="24"/>
      <c r="D637" s="24" t="s">
        <v>104</v>
      </c>
      <c r="E637" s="550" t="s">
        <v>10</v>
      </c>
    </row>
    <row r="638" spans="1:5" ht="8.25" customHeight="1">
      <c r="A638" s="51"/>
      <c r="B638" s="24"/>
      <c r="C638" s="24"/>
      <c r="D638" s="24"/>
      <c r="E638" s="548"/>
    </row>
    <row r="639" spans="1:5">
      <c r="A639" s="49" t="s">
        <v>184</v>
      </c>
      <c r="B639" s="24"/>
      <c r="C639" s="24"/>
      <c r="D639" s="24"/>
      <c r="E639" s="550" t="s">
        <v>10</v>
      </c>
    </row>
    <row r="640" spans="1:5">
      <c r="A640" s="49"/>
      <c r="B640" s="24"/>
      <c r="C640" s="24"/>
      <c r="D640" s="24"/>
      <c r="E640" s="548"/>
    </row>
    <row r="641" spans="1:5">
      <c r="A641" s="49"/>
      <c r="B641" s="24"/>
      <c r="C641" s="24"/>
      <c r="D641" s="24"/>
      <c r="E641" s="548"/>
    </row>
    <row r="642" spans="1:5">
      <c r="A642" s="49"/>
      <c r="B642" s="24"/>
      <c r="C642" s="24"/>
      <c r="D642" s="24"/>
      <c r="E642" s="548"/>
    </row>
    <row r="643" spans="1:5" ht="10.5" customHeight="1">
      <c r="A643" s="51"/>
      <c r="B643" s="24"/>
      <c r="C643" s="24"/>
      <c r="D643" s="24"/>
      <c r="E643" s="548"/>
    </row>
    <row r="644" spans="1:5" s="12" customFormat="1" ht="16.5" customHeight="1" thickBot="1">
      <c r="A644" s="55" t="s">
        <v>852</v>
      </c>
      <c r="B644" s="56"/>
      <c r="C644" s="56"/>
      <c r="D644" s="56"/>
      <c r="E644" s="561" t="s">
        <v>10</v>
      </c>
    </row>
    <row r="645" spans="1:5" ht="13.8" thickTop="1">
      <c r="A645" s="53"/>
      <c r="B645" s="54"/>
      <c r="C645" s="54"/>
      <c r="D645" s="54"/>
      <c r="E645" s="52"/>
    </row>
    <row r="646" spans="1:5">
      <c r="A646" s="17"/>
      <c r="B646" s="17"/>
      <c r="C646" s="17"/>
      <c r="D646" s="17"/>
      <c r="E646" s="17"/>
    </row>
    <row r="647" spans="1:5">
      <c r="A647" s="17"/>
      <c r="B647" s="17"/>
      <c r="C647" s="17"/>
      <c r="D647" s="17"/>
      <c r="E647" s="17"/>
    </row>
    <row r="648" spans="1:5">
      <c r="A648" s="17"/>
      <c r="B648" s="17"/>
      <c r="C648" s="17"/>
      <c r="D648" s="17"/>
      <c r="E648" s="17"/>
    </row>
    <row r="649" spans="1:5">
      <c r="A649" s="17"/>
      <c r="B649" s="17"/>
      <c r="C649" s="17"/>
      <c r="D649" s="17"/>
      <c r="E649" s="17"/>
    </row>
    <row r="650" spans="1:5">
      <c r="A650" s="17"/>
      <c r="B650" s="17"/>
      <c r="C650" s="17"/>
      <c r="D650" s="17"/>
      <c r="E650" s="17"/>
    </row>
    <row r="651" spans="1:5">
      <c r="A651" s="17"/>
      <c r="B651" s="17"/>
      <c r="C651" s="17"/>
      <c r="D651" s="17"/>
      <c r="E651" s="17"/>
    </row>
    <row r="652" spans="1:5">
      <c r="A652" s="17"/>
      <c r="B652" s="17"/>
      <c r="C652" s="17"/>
      <c r="D652" s="17"/>
      <c r="E652" s="17"/>
    </row>
    <row r="653" spans="1:5">
      <c r="A653" s="17"/>
      <c r="B653" s="17"/>
      <c r="C653" s="17"/>
      <c r="D653" s="17"/>
      <c r="E653" s="17"/>
    </row>
    <row r="654" spans="1:5">
      <c r="A654" s="17"/>
      <c r="B654" s="17"/>
      <c r="C654" s="17"/>
      <c r="D654" s="17"/>
      <c r="E654" s="17"/>
    </row>
    <row r="655" spans="1:5">
      <c r="A655" s="17"/>
      <c r="B655" s="17"/>
      <c r="C655" s="17"/>
      <c r="D655" s="17"/>
      <c r="E655" s="17"/>
    </row>
    <row r="656" spans="1:5">
      <c r="A656" s="17"/>
      <c r="B656" s="17"/>
      <c r="C656" s="17"/>
      <c r="D656" s="17"/>
      <c r="E656" s="17"/>
    </row>
    <row r="657" spans="1:5">
      <c r="A657" s="17"/>
      <c r="B657" s="17"/>
      <c r="C657" s="17"/>
      <c r="D657" s="17"/>
      <c r="E657" s="17"/>
    </row>
    <row r="658" spans="1:5">
      <c r="A658" s="17"/>
      <c r="B658" s="17"/>
      <c r="C658" s="17"/>
      <c r="D658" s="17"/>
      <c r="E658" s="17"/>
    </row>
    <row r="659" spans="1:5">
      <c r="A659" s="17"/>
      <c r="B659" s="17"/>
      <c r="C659" s="17"/>
      <c r="D659" s="17"/>
      <c r="E659" s="17"/>
    </row>
    <row r="660" spans="1:5">
      <c r="A660" s="17"/>
      <c r="B660" s="17"/>
      <c r="C660" s="17"/>
      <c r="D660" s="17"/>
      <c r="E660" s="17"/>
    </row>
    <row r="661" spans="1:5">
      <c r="A661" s="17"/>
      <c r="B661" s="17"/>
      <c r="C661" s="17"/>
      <c r="D661" s="17"/>
      <c r="E661" s="17"/>
    </row>
    <row r="662" spans="1:5">
      <c r="A662" s="17"/>
      <c r="B662" s="17"/>
      <c r="C662" s="17"/>
      <c r="D662" s="17"/>
      <c r="E662" s="17"/>
    </row>
    <row r="663" spans="1:5">
      <c r="A663" s="17"/>
      <c r="B663" s="17"/>
      <c r="C663" s="17"/>
      <c r="D663" s="17"/>
      <c r="E663" s="17"/>
    </row>
    <row r="664" spans="1:5">
      <c r="A664" s="17"/>
      <c r="B664" s="17"/>
      <c r="C664" s="17"/>
      <c r="D664" s="17"/>
      <c r="E664" s="17"/>
    </row>
    <row r="665" spans="1:5">
      <c r="A665" s="17"/>
      <c r="B665" s="17"/>
      <c r="C665" s="17"/>
      <c r="D665" s="17"/>
      <c r="E665" s="17"/>
    </row>
    <row r="666" spans="1:5">
      <c r="A666" s="17"/>
      <c r="B666" s="17"/>
      <c r="C666" s="17"/>
      <c r="D666" s="17"/>
      <c r="E666" s="17"/>
    </row>
    <row r="667" spans="1:5">
      <c r="A667" s="17"/>
      <c r="B667" s="17"/>
      <c r="C667" s="17"/>
      <c r="D667" s="17"/>
      <c r="E667" s="17"/>
    </row>
    <row r="668" spans="1:5">
      <c r="A668" s="17"/>
      <c r="B668" s="17"/>
      <c r="C668" s="17"/>
      <c r="D668" s="17"/>
      <c r="E668" s="17"/>
    </row>
    <row r="669" spans="1:5">
      <c r="A669" s="17"/>
      <c r="B669" s="17"/>
      <c r="C669" s="17"/>
      <c r="D669" s="17"/>
      <c r="E669" s="17"/>
    </row>
    <row r="670" spans="1:5">
      <c r="A670" s="17"/>
      <c r="B670" s="17"/>
      <c r="C670" s="17"/>
      <c r="D670" s="17"/>
      <c r="E670" s="17"/>
    </row>
    <row r="671" spans="1:5">
      <c r="A671" s="17"/>
      <c r="B671" s="17"/>
      <c r="C671" s="17"/>
      <c r="D671" s="17"/>
      <c r="E671" s="17"/>
    </row>
    <row r="672" spans="1:5">
      <c r="A672" s="17"/>
      <c r="B672" s="17"/>
      <c r="C672" s="17"/>
      <c r="D672" s="17"/>
      <c r="E672" s="17"/>
    </row>
    <row r="673" spans="1:5">
      <c r="A673" s="17"/>
      <c r="B673" s="17"/>
      <c r="C673" s="17"/>
      <c r="D673" s="17"/>
      <c r="E673" s="17"/>
    </row>
    <row r="674" spans="1:5">
      <c r="A674" s="17"/>
      <c r="B674" s="17"/>
      <c r="C674" s="17"/>
      <c r="D674" s="17"/>
      <c r="E674" s="17"/>
    </row>
    <row r="675" spans="1:5">
      <c r="A675" s="17"/>
      <c r="B675" s="17"/>
      <c r="C675" s="17"/>
      <c r="D675" s="17"/>
      <c r="E675" s="17"/>
    </row>
    <row r="676" spans="1:5">
      <c r="A676" s="17"/>
      <c r="B676" s="17"/>
      <c r="C676" s="17"/>
      <c r="D676" s="17"/>
      <c r="E676" s="17"/>
    </row>
    <row r="677" spans="1:5">
      <c r="A677" s="17"/>
      <c r="B677" s="17"/>
      <c r="C677" s="17"/>
      <c r="D677" s="17"/>
      <c r="E677" s="17"/>
    </row>
    <row r="678" spans="1:5">
      <c r="A678" s="17"/>
      <c r="B678" s="17"/>
      <c r="C678" s="17"/>
      <c r="D678" s="17"/>
      <c r="E678" s="17"/>
    </row>
    <row r="679" spans="1:5">
      <c r="A679" s="17"/>
      <c r="B679" s="17"/>
      <c r="C679" s="17"/>
      <c r="D679" s="17"/>
      <c r="E679" s="17"/>
    </row>
    <row r="680" spans="1:5">
      <c r="A680" s="17"/>
      <c r="B680" s="17"/>
      <c r="C680" s="17"/>
      <c r="D680" s="17"/>
      <c r="E680" s="17"/>
    </row>
    <row r="681" spans="1:5">
      <c r="A681" s="17"/>
      <c r="B681" s="17"/>
      <c r="C681" s="17"/>
      <c r="D681" s="17"/>
      <c r="E681" s="17"/>
    </row>
    <row r="682" spans="1:5">
      <c r="A682" s="17"/>
      <c r="B682" s="17"/>
      <c r="C682" s="17"/>
      <c r="D682" s="17"/>
      <c r="E682" s="17"/>
    </row>
    <row r="683" spans="1:5">
      <c r="A683" s="17"/>
      <c r="B683" s="17"/>
      <c r="C683" s="17"/>
      <c r="D683" s="17"/>
      <c r="E683" s="17"/>
    </row>
    <row r="684" spans="1:5">
      <c r="A684" s="17"/>
      <c r="B684" s="17"/>
      <c r="C684" s="17"/>
      <c r="D684" s="17"/>
      <c r="E684" s="17"/>
    </row>
    <row r="685" spans="1:5">
      <c r="A685" s="17"/>
      <c r="B685" s="17"/>
      <c r="C685" s="17"/>
      <c r="D685" s="17"/>
      <c r="E685" s="17"/>
    </row>
    <row r="686" spans="1:5">
      <c r="A686" s="17"/>
      <c r="B686" s="17"/>
      <c r="C686" s="17"/>
      <c r="D686" s="17"/>
      <c r="E686" s="17"/>
    </row>
    <row r="687" spans="1:5">
      <c r="A687" s="17"/>
      <c r="B687" s="17"/>
      <c r="C687" s="17"/>
      <c r="D687" s="17"/>
      <c r="E687" s="17"/>
    </row>
    <row r="688" spans="1:5">
      <c r="A688" s="17"/>
      <c r="B688" s="17"/>
      <c r="C688" s="17"/>
      <c r="D688" s="17"/>
      <c r="E688" s="17"/>
    </row>
    <row r="689" spans="1:5">
      <c r="A689" s="17"/>
      <c r="B689" s="17"/>
      <c r="C689" s="17"/>
      <c r="D689" s="17"/>
      <c r="E689" s="17"/>
    </row>
    <row r="690" spans="1:5">
      <c r="A690" s="17"/>
      <c r="B690" s="17"/>
      <c r="C690" s="17"/>
      <c r="D690" s="17"/>
      <c r="E690" s="17"/>
    </row>
    <row r="691" spans="1:5">
      <c r="A691" s="17"/>
      <c r="B691" s="17"/>
      <c r="C691" s="17"/>
      <c r="D691" s="17"/>
      <c r="E691" s="17"/>
    </row>
    <row r="692" spans="1:5">
      <c r="A692" s="17"/>
      <c r="B692" s="17"/>
      <c r="C692" s="17"/>
      <c r="D692" s="17"/>
      <c r="E692" s="17"/>
    </row>
    <row r="693" spans="1:5">
      <c r="A693" s="17"/>
      <c r="B693" s="17"/>
      <c r="C693" s="17"/>
      <c r="D693" s="17"/>
      <c r="E693" s="17"/>
    </row>
    <row r="694" spans="1:5">
      <c r="A694" s="17"/>
      <c r="B694" s="17"/>
      <c r="C694" s="17"/>
      <c r="D694" s="17"/>
      <c r="E694" s="17"/>
    </row>
    <row r="695" spans="1:5">
      <c r="A695" s="17"/>
      <c r="B695" s="17"/>
      <c r="C695" s="17"/>
      <c r="D695" s="17"/>
      <c r="E695" s="17"/>
    </row>
    <row r="696" spans="1:5">
      <c r="A696" s="17"/>
      <c r="B696" s="17"/>
      <c r="C696" s="17"/>
      <c r="D696" s="17"/>
      <c r="E696" s="17"/>
    </row>
    <row r="697" spans="1:5">
      <c r="A697" s="17"/>
      <c r="B697" s="17"/>
      <c r="C697" s="17"/>
      <c r="D697" s="17"/>
      <c r="E697" s="17"/>
    </row>
    <row r="698" spans="1:5">
      <c r="A698" s="17"/>
      <c r="B698" s="17"/>
      <c r="C698" s="17"/>
      <c r="D698" s="17"/>
      <c r="E698" s="17"/>
    </row>
    <row r="699" spans="1:5">
      <c r="A699" s="17"/>
      <c r="B699" s="17"/>
      <c r="C699" s="17"/>
      <c r="D699" s="17"/>
      <c r="E699" s="17"/>
    </row>
    <row r="700" spans="1:5">
      <c r="A700" s="17"/>
      <c r="B700" s="17"/>
      <c r="C700" s="17"/>
      <c r="D700" s="17"/>
      <c r="E700" s="17"/>
    </row>
    <row r="701" spans="1:5">
      <c r="A701" s="17"/>
      <c r="B701" s="17"/>
      <c r="C701" s="17"/>
      <c r="D701" s="17"/>
      <c r="E701" s="17"/>
    </row>
    <row r="702" spans="1:5">
      <c r="A702" s="17"/>
      <c r="B702" s="17"/>
      <c r="C702" s="17"/>
      <c r="D702" s="17"/>
      <c r="E702" s="17"/>
    </row>
    <row r="703" spans="1:5">
      <c r="A703" s="17"/>
      <c r="B703" s="17"/>
      <c r="C703" s="17"/>
      <c r="D703" s="17"/>
      <c r="E703" s="17"/>
    </row>
    <row r="704" spans="1:5">
      <c r="A704" s="17"/>
      <c r="B704" s="17"/>
      <c r="C704" s="17"/>
      <c r="D704" s="17"/>
      <c r="E704" s="17"/>
    </row>
    <row r="705" spans="1:5">
      <c r="A705" s="17"/>
      <c r="B705" s="17"/>
      <c r="C705" s="17"/>
      <c r="D705" s="17"/>
      <c r="E705" s="17"/>
    </row>
    <row r="706" spans="1:5">
      <c r="A706" s="17"/>
      <c r="B706" s="17"/>
      <c r="C706" s="17"/>
      <c r="D706" s="17"/>
      <c r="E706" s="17"/>
    </row>
    <row r="707" spans="1:5">
      <c r="A707" s="17"/>
      <c r="B707" s="17"/>
      <c r="C707" s="17"/>
      <c r="D707" s="17"/>
      <c r="E707" s="17"/>
    </row>
    <row r="708" spans="1:5">
      <c r="A708" s="17"/>
      <c r="B708" s="17"/>
      <c r="C708" s="17"/>
      <c r="D708" s="17"/>
      <c r="E708" s="17"/>
    </row>
    <row r="709" spans="1:5">
      <c r="A709" s="17"/>
      <c r="B709" s="17"/>
      <c r="C709" s="17"/>
      <c r="D709" s="17"/>
      <c r="E709" s="17"/>
    </row>
    <row r="710" spans="1:5">
      <c r="A710" s="17"/>
      <c r="B710" s="17"/>
      <c r="C710" s="17"/>
      <c r="D710" s="17"/>
      <c r="E710" s="17"/>
    </row>
    <row r="711" spans="1:5">
      <c r="A711" s="17"/>
      <c r="B711" s="17"/>
      <c r="C711" s="17"/>
      <c r="D711" s="17"/>
      <c r="E711" s="17"/>
    </row>
    <row r="712" spans="1:5">
      <c r="A712" s="17"/>
      <c r="B712" s="17"/>
      <c r="C712" s="17"/>
      <c r="D712" s="17"/>
      <c r="E712" s="17"/>
    </row>
    <row r="713" spans="1:5">
      <c r="A713" s="17"/>
      <c r="B713" s="17"/>
      <c r="C713" s="17"/>
      <c r="D713" s="17"/>
      <c r="E713" s="17"/>
    </row>
    <row r="714" spans="1:5">
      <c r="A714" s="17"/>
      <c r="B714" s="17"/>
      <c r="C714" s="17"/>
      <c r="D714" s="17"/>
      <c r="E714" s="17"/>
    </row>
    <row r="715" spans="1:5">
      <c r="A715" s="17"/>
      <c r="B715" s="17"/>
      <c r="C715" s="17"/>
      <c r="D715" s="17"/>
      <c r="E715" s="17"/>
    </row>
    <row r="716" spans="1:5">
      <c r="A716" s="17"/>
      <c r="B716" s="17"/>
      <c r="C716" s="17"/>
      <c r="D716" s="17"/>
      <c r="E716" s="17"/>
    </row>
    <row r="717" spans="1:5">
      <c r="A717" s="17"/>
      <c r="B717" s="17"/>
      <c r="C717" s="17"/>
      <c r="D717" s="17"/>
      <c r="E717" s="17"/>
    </row>
    <row r="718" spans="1:5">
      <c r="A718" s="17"/>
      <c r="B718" s="17"/>
      <c r="C718" s="17"/>
      <c r="D718" s="17"/>
      <c r="E718" s="17"/>
    </row>
    <row r="719" spans="1:5">
      <c r="A719" s="17"/>
      <c r="B719" s="17"/>
      <c r="C719" s="17"/>
      <c r="D719" s="17"/>
      <c r="E719" s="17"/>
    </row>
    <row r="720" spans="1:5">
      <c r="A720" s="17"/>
      <c r="B720" s="17"/>
      <c r="C720" s="17"/>
      <c r="D720" s="17"/>
      <c r="E720" s="17"/>
    </row>
    <row r="721" spans="1:5">
      <c r="A721" s="17"/>
      <c r="B721" s="17"/>
      <c r="C721" s="17"/>
      <c r="D721" s="17"/>
      <c r="E721" s="17"/>
    </row>
    <row r="722" spans="1:5">
      <c r="A722" s="17"/>
      <c r="B722" s="17"/>
      <c r="C722" s="17"/>
      <c r="D722" s="17"/>
      <c r="E722" s="17"/>
    </row>
    <row r="723" spans="1:5">
      <c r="A723" s="17"/>
      <c r="B723" s="17"/>
      <c r="C723" s="17"/>
      <c r="D723" s="17"/>
      <c r="E723" s="17"/>
    </row>
    <row r="724" spans="1:5">
      <c r="A724" s="17"/>
      <c r="B724" s="17"/>
      <c r="C724" s="17"/>
      <c r="D724" s="17"/>
      <c r="E724" s="17"/>
    </row>
    <row r="725" spans="1:5">
      <c r="A725" s="17"/>
      <c r="B725" s="17"/>
      <c r="C725" s="17"/>
      <c r="D725" s="17"/>
      <c r="E725" s="17"/>
    </row>
    <row r="726" spans="1:5">
      <c r="A726" s="17"/>
      <c r="B726" s="17"/>
      <c r="C726" s="17"/>
      <c r="D726" s="17"/>
      <c r="E726" s="17"/>
    </row>
    <row r="727" spans="1:5">
      <c r="A727" s="17"/>
      <c r="B727" s="17"/>
      <c r="C727" s="17"/>
      <c r="D727" s="17"/>
      <c r="E727" s="17"/>
    </row>
    <row r="728" spans="1:5">
      <c r="A728" s="17"/>
      <c r="B728" s="17"/>
      <c r="C728" s="17"/>
      <c r="D728" s="17"/>
      <c r="E728" s="17"/>
    </row>
    <row r="729" spans="1:5">
      <c r="A729" s="17"/>
      <c r="B729" s="17"/>
      <c r="C729" s="17"/>
      <c r="D729" s="17"/>
      <c r="E729" s="17"/>
    </row>
    <row r="730" spans="1:5">
      <c r="A730" s="17"/>
      <c r="B730" s="17"/>
      <c r="C730" s="17"/>
      <c r="D730" s="17"/>
      <c r="E730" s="17"/>
    </row>
    <row r="731" spans="1:5">
      <c r="A731" s="17"/>
      <c r="B731" s="17"/>
      <c r="C731" s="17"/>
      <c r="D731" s="17"/>
      <c r="E731" s="17"/>
    </row>
    <row r="732" spans="1:5">
      <c r="A732" s="17"/>
      <c r="B732" s="17"/>
      <c r="C732" s="17"/>
      <c r="D732" s="17"/>
      <c r="E732" s="17"/>
    </row>
    <row r="733" spans="1:5">
      <c r="A733" s="17"/>
      <c r="B733" s="17"/>
      <c r="C733" s="17"/>
      <c r="D733" s="17"/>
      <c r="E733" s="17"/>
    </row>
    <row r="734" spans="1:5">
      <c r="A734" s="17"/>
      <c r="B734" s="17"/>
      <c r="C734" s="17"/>
      <c r="D734" s="17"/>
      <c r="E734" s="17"/>
    </row>
    <row r="735" spans="1:5">
      <c r="A735" s="17"/>
      <c r="B735" s="17"/>
      <c r="C735" s="17"/>
      <c r="D735" s="17"/>
      <c r="E735" s="17"/>
    </row>
    <row r="736" spans="1:5">
      <c r="A736" s="17"/>
      <c r="B736" s="17"/>
      <c r="C736" s="17"/>
      <c r="D736" s="17"/>
      <c r="E736" s="17"/>
    </row>
    <row r="737" spans="1:5">
      <c r="A737" s="17"/>
      <c r="B737" s="17"/>
      <c r="C737" s="17"/>
      <c r="D737" s="17"/>
      <c r="E737" s="17"/>
    </row>
    <row r="738" spans="1:5">
      <c r="A738" s="17"/>
      <c r="B738" s="17"/>
      <c r="C738" s="17"/>
      <c r="D738" s="17"/>
      <c r="E738" s="17"/>
    </row>
    <row r="739" spans="1:5">
      <c r="A739" s="17"/>
      <c r="B739" s="17"/>
      <c r="C739" s="17"/>
      <c r="D739" s="17"/>
      <c r="E739" s="17"/>
    </row>
    <row r="740" spans="1:5">
      <c r="A740" s="17"/>
      <c r="B740" s="17"/>
      <c r="C740" s="17"/>
      <c r="D740" s="17"/>
      <c r="E740" s="17"/>
    </row>
    <row r="741" spans="1:5">
      <c r="A741" s="17"/>
      <c r="B741" s="17"/>
      <c r="C741" s="17"/>
      <c r="D741" s="17"/>
      <c r="E741" s="17"/>
    </row>
    <row r="742" spans="1:5">
      <c r="A742" s="17"/>
      <c r="B742" s="17"/>
      <c r="C742" s="17"/>
      <c r="D742" s="17"/>
      <c r="E742" s="17"/>
    </row>
    <row r="743" spans="1:5">
      <c r="A743" s="17"/>
      <c r="B743" s="17"/>
      <c r="C743" s="17"/>
      <c r="D743" s="17"/>
      <c r="E743" s="17"/>
    </row>
    <row r="744" spans="1:5">
      <c r="A744" s="17"/>
      <c r="B744" s="17"/>
      <c r="C744" s="17"/>
      <c r="D744" s="17"/>
      <c r="E744" s="17"/>
    </row>
    <row r="745" spans="1:5">
      <c r="A745" s="17"/>
      <c r="B745" s="17"/>
      <c r="C745" s="17"/>
      <c r="D745" s="17"/>
      <c r="E745" s="17"/>
    </row>
    <row r="746" spans="1:5">
      <c r="A746" s="17"/>
      <c r="B746" s="17"/>
      <c r="C746" s="17"/>
      <c r="D746" s="17"/>
      <c r="E746" s="17"/>
    </row>
    <row r="747" spans="1:5">
      <c r="A747" s="17"/>
      <c r="B747" s="17"/>
      <c r="C747" s="17"/>
      <c r="D747" s="17"/>
      <c r="E747" s="17"/>
    </row>
    <row r="748" spans="1:5">
      <c r="A748" s="17"/>
      <c r="B748" s="17"/>
      <c r="C748" s="17"/>
      <c r="D748" s="17"/>
      <c r="E748" s="17"/>
    </row>
    <row r="749" spans="1:5">
      <c r="A749" s="17"/>
      <c r="B749" s="17"/>
      <c r="C749" s="17"/>
      <c r="D749" s="17"/>
      <c r="E749" s="17"/>
    </row>
    <row r="750" spans="1:5">
      <c r="A750" s="17"/>
      <c r="B750" s="17"/>
      <c r="C750" s="17"/>
      <c r="D750" s="17"/>
      <c r="E750" s="17"/>
    </row>
    <row r="751" spans="1:5">
      <c r="A751" s="17"/>
      <c r="B751" s="17"/>
      <c r="C751" s="17"/>
      <c r="D751" s="17"/>
      <c r="E751" s="17"/>
    </row>
    <row r="752" spans="1:5">
      <c r="A752" s="17"/>
      <c r="B752" s="17"/>
      <c r="C752" s="17"/>
      <c r="D752" s="17"/>
      <c r="E752" s="17"/>
    </row>
    <row r="753" spans="1:5">
      <c r="A753" s="17"/>
      <c r="B753" s="17"/>
      <c r="C753" s="17"/>
      <c r="D753" s="17"/>
      <c r="E753" s="17"/>
    </row>
    <row r="754" spans="1:5">
      <c r="A754" s="17"/>
      <c r="B754" s="17"/>
      <c r="C754" s="17"/>
      <c r="D754" s="17"/>
      <c r="E754" s="17"/>
    </row>
    <row r="755" spans="1:5">
      <c r="A755" s="17"/>
      <c r="B755" s="17"/>
      <c r="C755" s="17"/>
      <c r="D755" s="17"/>
      <c r="E755" s="17"/>
    </row>
    <row r="756" spans="1:5">
      <c r="A756" s="17"/>
      <c r="B756" s="17"/>
      <c r="C756" s="17"/>
      <c r="D756" s="17"/>
      <c r="E756" s="17"/>
    </row>
    <row r="757" spans="1:5">
      <c r="A757" s="17"/>
      <c r="B757" s="17"/>
      <c r="C757" s="17"/>
      <c r="D757" s="17"/>
      <c r="E757" s="17"/>
    </row>
    <row r="758" spans="1:5">
      <c r="A758" s="17"/>
      <c r="B758" s="17"/>
      <c r="C758" s="17"/>
      <c r="D758" s="17"/>
      <c r="E758" s="17"/>
    </row>
    <row r="759" spans="1:5">
      <c r="A759" s="17"/>
      <c r="B759" s="17"/>
      <c r="C759" s="17"/>
      <c r="D759" s="17"/>
      <c r="E759" s="17"/>
    </row>
    <row r="760" spans="1:5">
      <c r="A760" s="17"/>
      <c r="B760" s="17"/>
      <c r="C760" s="17"/>
      <c r="D760" s="17"/>
      <c r="E760" s="17"/>
    </row>
    <row r="761" spans="1:5">
      <c r="A761" s="17"/>
      <c r="B761" s="17"/>
      <c r="C761" s="17"/>
      <c r="D761" s="17"/>
      <c r="E761" s="17"/>
    </row>
    <row r="762" spans="1:5">
      <c r="A762" s="17"/>
      <c r="B762" s="17"/>
      <c r="C762" s="17"/>
      <c r="D762" s="17"/>
      <c r="E762" s="17"/>
    </row>
    <row r="763" spans="1:5">
      <c r="A763" s="17"/>
      <c r="B763" s="17"/>
      <c r="C763" s="17"/>
      <c r="D763" s="17"/>
      <c r="E763" s="17"/>
    </row>
    <row r="764" spans="1:5">
      <c r="A764" s="17"/>
      <c r="B764" s="17"/>
      <c r="C764" s="17"/>
      <c r="D764" s="17"/>
      <c r="E764" s="17"/>
    </row>
    <row r="765" spans="1:5">
      <c r="A765" s="17"/>
      <c r="B765" s="17"/>
      <c r="C765" s="17"/>
      <c r="D765" s="17"/>
      <c r="E765" s="17"/>
    </row>
    <row r="766" spans="1:5">
      <c r="A766" s="17"/>
      <c r="B766" s="17"/>
      <c r="C766" s="17"/>
      <c r="D766" s="17"/>
      <c r="E766" s="17"/>
    </row>
    <row r="767" spans="1:5">
      <c r="A767" s="17"/>
      <c r="B767" s="17"/>
      <c r="C767" s="17"/>
      <c r="D767" s="17"/>
      <c r="E767" s="17"/>
    </row>
    <row r="768" spans="1:5">
      <c r="A768" s="17"/>
      <c r="B768" s="17"/>
      <c r="C768" s="17"/>
      <c r="D768" s="17"/>
      <c r="E768" s="17"/>
    </row>
    <row r="769" spans="1:5">
      <c r="A769" s="17"/>
      <c r="B769" s="17"/>
      <c r="C769" s="17"/>
      <c r="D769" s="17"/>
      <c r="E769" s="17"/>
    </row>
    <row r="770" spans="1:5">
      <c r="A770" s="17"/>
      <c r="B770" s="17"/>
      <c r="C770" s="17"/>
      <c r="D770" s="17"/>
      <c r="E770" s="17"/>
    </row>
    <row r="771" spans="1:5">
      <c r="A771" s="17"/>
      <c r="B771" s="17"/>
      <c r="C771" s="17"/>
      <c r="D771" s="17"/>
      <c r="E771" s="17"/>
    </row>
    <row r="772" spans="1:5">
      <c r="A772" s="17"/>
      <c r="B772" s="17"/>
      <c r="C772" s="17"/>
      <c r="D772" s="17"/>
      <c r="E772" s="17"/>
    </row>
    <row r="773" spans="1:5">
      <c r="A773" s="17"/>
      <c r="B773" s="17"/>
      <c r="C773" s="17"/>
      <c r="D773" s="17"/>
      <c r="E773" s="17"/>
    </row>
    <row r="774" spans="1:5">
      <c r="A774" s="17"/>
      <c r="B774" s="17"/>
      <c r="C774" s="17"/>
      <c r="D774" s="17"/>
      <c r="E774" s="17"/>
    </row>
    <row r="775" spans="1:5">
      <c r="A775" s="17"/>
      <c r="B775" s="17"/>
      <c r="C775" s="17"/>
      <c r="D775" s="17"/>
      <c r="E775" s="17"/>
    </row>
    <row r="776" spans="1:5">
      <c r="A776" s="17"/>
      <c r="B776" s="17"/>
      <c r="C776" s="17"/>
      <c r="D776" s="17"/>
      <c r="E776" s="17"/>
    </row>
    <row r="777" spans="1:5">
      <c r="A777" s="17"/>
      <c r="B777" s="17"/>
      <c r="C777" s="17"/>
      <c r="D777" s="17"/>
      <c r="E777" s="17"/>
    </row>
    <row r="778" spans="1:5">
      <c r="A778" s="17"/>
      <c r="B778" s="17"/>
      <c r="C778" s="17"/>
      <c r="D778" s="17"/>
      <c r="E778" s="17"/>
    </row>
    <row r="779" spans="1:5">
      <c r="A779" s="17"/>
      <c r="B779" s="17"/>
      <c r="C779" s="17"/>
      <c r="D779" s="17"/>
      <c r="E779" s="17"/>
    </row>
    <row r="780" spans="1:5">
      <c r="A780" s="17"/>
      <c r="B780" s="17"/>
      <c r="C780" s="17"/>
      <c r="D780" s="17"/>
      <c r="E780" s="17"/>
    </row>
    <row r="781" spans="1:5">
      <c r="A781" s="17"/>
      <c r="B781" s="17"/>
      <c r="C781" s="17"/>
      <c r="D781" s="17"/>
      <c r="E781" s="17"/>
    </row>
    <row r="782" spans="1:5">
      <c r="A782" s="17"/>
      <c r="B782" s="17"/>
      <c r="C782" s="17"/>
      <c r="D782" s="17"/>
      <c r="E782" s="17"/>
    </row>
    <row r="783" spans="1:5">
      <c r="A783" s="17"/>
      <c r="B783" s="17"/>
      <c r="C783" s="17"/>
      <c r="D783" s="17"/>
      <c r="E783" s="17"/>
    </row>
    <row r="784" spans="1:5">
      <c r="A784" s="17"/>
      <c r="B784" s="17"/>
      <c r="C784" s="17"/>
      <c r="D784" s="17"/>
      <c r="E784" s="17"/>
    </row>
    <row r="785" spans="1:5">
      <c r="A785" s="17"/>
      <c r="B785" s="17"/>
      <c r="C785" s="17"/>
      <c r="D785" s="17"/>
      <c r="E785" s="17"/>
    </row>
    <row r="786" spans="1:5">
      <c r="A786" s="17"/>
      <c r="B786" s="17"/>
      <c r="C786" s="17"/>
      <c r="D786" s="17"/>
      <c r="E786" s="17"/>
    </row>
    <row r="787" spans="1:5">
      <c r="A787" s="17"/>
      <c r="B787" s="17"/>
      <c r="C787" s="17"/>
      <c r="D787" s="17"/>
      <c r="E787" s="17"/>
    </row>
    <row r="788" spans="1:5">
      <c r="A788" s="17"/>
      <c r="B788" s="17"/>
      <c r="C788" s="17"/>
      <c r="D788" s="17"/>
      <c r="E788" s="17"/>
    </row>
    <row r="789" spans="1:5">
      <c r="A789" s="17"/>
      <c r="B789" s="17"/>
      <c r="C789" s="17"/>
      <c r="D789" s="17"/>
      <c r="E789" s="17"/>
    </row>
    <row r="790" spans="1:5">
      <c r="A790" s="17"/>
      <c r="B790" s="17"/>
      <c r="C790" s="17"/>
      <c r="D790" s="17"/>
      <c r="E790" s="17"/>
    </row>
    <row r="791" spans="1:5">
      <c r="A791" s="17"/>
      <c r="B791" s="17"/>
      <c r="C791" s="17"/>
      <c r="D791" s="17"/>
      <c r="E791" s="17"/>
    </row>
    <row r="792" spans="1:5">
      <c r="A792" s="17"/>
      <c r="B792" s="17"/>
      <c r="C792" s="17"/>
      <c r="D792" s="17"/>
      <c r="E792" s="17"/>
    </row>
    <row r="793" spans="1:5">
      <c r="A793" s="17"/>
      <c r="B793" s="17"/>
      <c r="C793" s="17"/>
      <c r="D793" s="17"/>
      <c r="E793" s="17"/>
    </row>
    <row r="794" spans="1:5">
      <c r="A794" s="17"/>
      <c r="B794" s="17"/>
      <c r="C794" s="17"/>
      <c r="D794" s="17"/>
      <c r="E794" s="17"/>
    </row>
    <row r="795" spans="1:5">
      <c r="A795" s="17"/>
      <c r="B795" s="17"/>
      <c r="C795" s="17"/>
      <c r="D795" s="17"/>
      <c r="E795" s="17"/>
    </row>
    <row r="796" spans="1:5">
      <c r="A796" s="17"/>
      <c r="B796" s="17"/>
      <c r="C796" s="17"/>
      <c r="D796" s="17"/>
      <c r="E796" s="17"/>
    </row>
    <row r="797" spans="1:5">
      <c r="A797" s="17"/>
      <c r="B797" s="17"/>
      <c r="C797" s="17"/>
      <c r="D797" s="17"/>
      <c r="E797" s="17"/>
    </row>
    <row r="798" spans="1:5">
      <c r="A798" s="17"/>
      <c r="B798" s="17"/>
      <c r="C798" s="17"/>
      <c r="D798" s="17"/>
      <c r="E798" s="17"/>
    </row>
    <row r="799" spans="1:5">
      <c r="A799" s="17"/>
      <c r="B799" s="17"/>
      <c r="C799" s="17"/>
      <c r="D799" s="17"/>
      <c r="E799" s="17"/>
    </row>
    <row r="800" spans="1:5">
      <c r="A800" s="17"/>
      <c r="B800" s="17"/>
      <c r="C800" s="17"/>
      <c r="D800" s="17"/>
      <c r="E800" s="17"/>
    </row>
    <row r="801" spans="1:5">
      <c r="A801" s="17"/>
      <c r="B801" s="17"/>
      <c r="C801" s="17"/>
      <c r="D801" s="17"/>
      <c r="E801" s="17"/>
    </row>
    <row r="802" spans="1:5">
      <c r="A802" s="17"/>
      <c r="B802" s="17"/>
      <c r="C802" s="17"/>
      <c r="D802" s="17"/>
      <c r="E802" s="17"/>
    </row>
    <row r="803" spans="1:5">
      <c r="A803" s="17"/>
      <c r="B803" s="17"/>
      <c r="C803" s="17"/>
      <c r="D803" s="17"/>
      <c r="E803" s="17"/>
    </row>
    <row r="804" spans="1:5">
      <c r="A804" s="17"/>
      <c r="B804" s="17"/>
      <c r="C804" s="17"/>
      <c r="D804" s="17"/>
      <c r="E804" s="17"/>
    </row>
    <row r="805" spans="1:5">
      <c r="A805" s="17"/>
      <c r="B805" s="17"/>
      <c r="C805" s="17"/>
      <c r="D805" s="17"/>
      <c r="E805" s="17"/>
    </row>
    <row r="806" spans="1:5">
      <c r="A806" s="17"/>
      <c r="B806" s="17"/>
      <c r="C806" s="17"/>
      <c r="D806" s="17"/>
      <c r="E806" s="17"/>
    </row>
    <row r="807" spans="1:5">
      <c r="A807" s="17"/>
      <c r="B807" s="17"/>
      <c r="C807" s="17"/>
      <c r="D807" s="17"/>
      <c r="E807" s="17"/>
    </row>
    <row r="808" spans="1:5">
      <c r="A808" s="17"/>
      <c r="B808" s="17"/>
      <c r="C808" s="17"/>
      <c r="D808" s="17"/>
      <c r="E808" s="17"/>
    </row>
    <row r="809" spans="1:5">
      <c r="A809" s="17"/>
      <c r="B809" s="17"/>
      <c r="C809" s="17"/>
      <c r="D809" s="17"/>
      <c r="E809" s="17"/>
    </row>
    <row r="810" spans="1:5">
      <c r="A810" s="17"/>
      <c r="B810" s="17"/>
      <c r="C810" s="17"/>
      <c r="D810" s="17"/>
      <c r="E810" s="17"/>
    </row>
    <row r="811" spans="1:5">
      <c r="A811" s="17"/>
      <c r="B811" s="17"/>
      <c r="C811" s="17"/>
      <c r="D811" s="17"/>
      <c r="E811" s="17"/>
    </row>
    <row r="812" spans="1:5">
      <c r="A812" s="17"/>
      <c r="B812" s="17"/>
      <c r="C812" s="17"/>
      <c r="D812" s="17"/>
      <c r="E812" s="17"/>
    </row>
    <row r="813" spans="1:5">
      <c r="A813" s="17"/>
      <c r="B813" s="17"/>
      <c r="C813" s="17"/>
      <c r="D813" s="17"/>
      <c r="E813" s="17"/>
    </row>
    <row r="814" spans="1:5">
      <c r="A814" s="17"/>
      <c r="B814" s="17"/>
      <c r="C814" s="17"/>
      <c r="D814" s="17"/>
      <c r="E814" s="17"/>
    </row>
    <row r="815" spans="1:5">
      <c r="A815" s="17"/>
      <c r="B815" s="17"/>
      <c r="C815" s="17"/>
      <c r="D815" s="17"/>
      <c r="E815" s="17"/>
    </row>
    <row r="816" spans="1:5">
      <c r="A816" s="17"/>
      <c r="B816" s="17"/>
      <c r="C816" s="17"/>
      <c r="D816" s="17"/>
      <c r="E816" s="17"/>
    </row>
    <row r="817" spans="1:5">
      <c r="A817" s="17"/>
      <c r="B817" s="17"/>
      <c r="C817" s="17"/>
      <c r="D817" s="17"/>
      <c r="E817" s="17"/>
    </row>
    <row r="818" spans="1:5">
      <c r="A818" s="17"/>
      <c r="B818" s="17"/>
      <c r="C818" s="17"/>
      <c r="D818" s="17"/>
      <c r="E818" s="17"/>
    </row>
    <row r="819" spans="1:5">
      <c r="A819" s="17"/>
      <c r="B819" s="17"/>
      <c r="C819" s="17"/>
      <c r="D819" s="17"/>
      <c r="E819" s="17"/>
    </row>
    <row r="820" spans="1:5">
      <c r="A820" s="17"/>
      <c r="B820" s="17"/>
      <c r="C820" s="17"/>
      <c r="D820" s="17"/>
      <c r="E820" s="17"/>
    </row>
    <row r="821" spans="1:5">
      <c r="A821" s="17"/>
      <c r="B821" s="17"/>
      <c r="C821" s="17"/>
      <c r="D821" s="17"/>
      <c r="E821" s="17"/>
    </row>
    <row r="822" spans="1:5">
      <c r="A822" s="17"/>
      <c r="B822" s="17"/>
      <c r="C822" s="17"/>
      <c r="D822" s="17"/>
      <c r="E822" s="17"/>
    </row>
    <row r="823" spans="1:5">
      <c r="A823" s="17"/>
      <c r="B823" s="17"/>
      <c r="C823" s="17"/>
      <c r="D823" s="17"/>
      <c r="E823" s="17"/>
    </row>
    <row r="824" spans="1:5">
      <c r="A824" s="17"/>
      <c r="B824" s="17"/>
      <c r="C824" s="17"/>
      <c r="D824" s="17"/>
      <c r="E824" s="17"/>
    </row>
    <row r="825" spans="1:5">
      <c r="A825" s="17"/>
      <c r="B825" s="17"/>
      <c r="C825" s="17"/>
      <c r="D825" s="17"/>
      <c r="E825" s="17"/>
    </row>
    <row r="826" spans="1:5">
      <c r="A826" s="17"/>
      <c r="B826" s="17"/>
      <c r="C826" s="17"/>
      <c r="D826" s="17"/>
      <c r="E826" s="17"/>
    </row>
    <row r="827" spans="1:5">
      <c r="A827" s="17"/>
      <c r="B827" s="17"/>
      <c r="C827" s="17"/>
      <c r="D827" s="17"/>
      <c r="E827" s="17"/>
    </row>
    <row r="828" spans="1:5">
      <c r="A828" s="17"/>
      <c r="B828" s="17"/>
      <c r="C828" s="17"/>
      <c r="D828" s="17"/>
      <c r="E828" s="17"/>
    </row>
    <row r="829" spans="1:5">
      <c r="A829" s="17"/>
      <c r="B829" s="17"/>
      <c r="C829" s="17"/>
      <c r="D829" s="17"/>
      <c r="E829" s="17"/>
    </row>
    <row r="830" spans="1:5">
      <c r="A830" s="17"/>
      <c r="B830" s="17"/>
      <c r="C830" s="17"/>
      <c r="D830" s="17"/>
      <c r="E830" s="17"/>
    </row>
    <row r="831" spans="1:5">
      <c r="A831" s="17"/>
      <c r="B831" s="17"/>
      <c r="C831" s="17"/>
      <c r="D831" s="17"/>
      <c r="E831" s="17"/>
    </row>
    <row r="832" spans="1:5">
      <c r="A832" s="17"/>
      <c r="B832" s="17"/>
      <c r="C832" s="17"/>
      <c r="D832" s="17"/>
      <c r="E832" s="17"/>
    </row>
    <row r="833" spans="1:5">
      <c r="A833" s="17"/>
      <c r="B833" s="17"/>
      <c r="C833" s="17"/>
      <c r="D833" s="17"/>
      <c r="E833" s="17"/>
    </row>
    <row r="834" spans="1:5">
      <c r="A834" s="17"/>
      <c r="B834" s="17"/>
      <c r="C834" s="17"/>
      <c r="D834" s="17"/>
      <c r="E834" s="17"/>
    </row>
    <row r="835" spans="1:5">
      <c r="A835" s="17"/>
      <c r="B835" s="17"/>
      <c r="C835" s="17"/>
      <c r="D835" s="17"/>
      <c r="E835" s="17"/>
    </row>
    <row r="836" spans="1:5">
      <c r="A836" s="17"/>
      <c r="B836" s="17"/>
      <c r="C836" s="17"/>
      <c r="D836" s="17"/>
      <c r="E836" s="17"/>
    </row>
    <row r="837" spans="1:5">
      <c r="A837" s="17"/>
      <c r="B837" s="17"/>
      <c r="C837" s="17"/>
      <c r="D837" s="17"/>
      <c r="E837" s="17"/>
    </row>
    <row r="838" spans="1:5">
      <c r="A838" s="17"/>
      <c r="B838" s="17"/>
      <c r="C838" s="17"/>
      <c r="D838" s="17"/>
      <c r="E838" s="17"/>
    </row>
    <row r="839" spans="1:5">
      <c r="A839" s="17"/>
      <c r="B839" s="17"/>
      <c r="C839" s="17"/>
      <c r="D839" s="17"/>
      <c r="E839" s="17"/>
    </row>
    <row r="840" spans="1:5">
      <c r="A840" s="17"/>
      <c r="B840" s="17"/>
      <c r="C840" s="17"/>
      <c r="D840" s="17"/>
      <c r="E840" s="17"/>
    </row>
    <row r="841" spans="1:5">
      <c r="A841" s="17"/>
      <c r="B841" s="17"/>
      <c r="C841" s="17"/>
      <c r="D841" s="17"/>
      <c r="E841" s="17"/>
    </row>
    <row r="842" spans="1:5">
      <c r="A842" s="17"/>
      <c r="B842" s="17"/>
      <c r="C842" s="17"/>
      <c r="D842" s="17"/>
      <c r="E842" s="17"/>
    </row>
    <row r="843" spans="1:5">
      <c r="A843" s="17"/>
      <c r="B843" s="17"/>
      <c r="C843" s="17"/>
      <c r="D843" s="17"/>
      <c r="E843" s="17"/>
    </row>
    <row r="844" spans="1:5">
      <c r="A844" s="17"/>
      <c r="B844" s="17"/>
      <c r="C844" s="17"/>
      <c r="D844" s="17"/>
      <c r="E844" s="17"/>
    </row>
    <row r="845" spans="1:5">
      <c r="A845" s="17"/>
      <c r="B845" s="17"/>
      <c r="C845" s="17"/>
      <c r="D845" s="17"/>
      <c r="E845" s="17"/>
    </row>
    <row r="846" spans="1:5">
      <c r="A846" s="17"/>
      <c r="B846" s="17"/>
      <c r="C846" s="17"/>
      <c r="D846" s="17"/>
      <c r="E846" s="17"/>
    </row>
    <row r="847" spans="1:5">
      <c r="A847" s="17"/>
      <c r="B847" s="17"/>
      <c r="C847" s="17"/>
      <c r="D847" s="17"/>
      <c r="E847" s="17"/>
    </row>
    <row r="848" spans="1:5">
      <c r="A848" s="17"/>
      <c r="B848" s="17"/>
      <c r="C848" s="17"/>
      <c r="D848" s="17"/>
      <c r="E848" s="17"/>
    </row>
    <row r="849" spans="1:5">
      <c r="A849" s="17"/>
      <c r="B849" s="17"/>
      <c r="C849" s="17"/>
      <c r="D849" s="17"/>
      <c r="E849" s="17"/>
    </row>
    <row r="850" spans="1:5">
      <c r="A850" s="17"/>
      <c r="B850" s="17"/>
      <c r="C850" s="17"/>
      <c r="D850" s="17"/>
      <c r="E850" s="17"/>
    </row>
    <row r="851" spans="1:5">
      <c r="A851" s="17"/>
      <c r="B851" s="17"/>
      <c r="C851" s="17"/>
      <c r="D851" s="17"/>
      <c r="E851" s="17"/>
    </row>
    <row r="852" spans="1:5">
      <c r="A852" s="17"/>
      <c r="B852" s="17"/>
      <c r="C852" s="17"/>
      <c r="D852" s="17"/>
      <c r="E852" s="17"/>
    </row>
  </sheetData>
  <customSheetViews>
    <customSheetView guid="{B0D17E88-828B-4823-ACAC-0E30538F57BB}" scale="60" showPageBreaks="1" view="pageBreakPreview" topLeftCell="A4">
      <selection activeCell="E42" sqref="E42"/>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pageMargins left="0.25" right="0.25" top="1" bottom="0.25" header="0.25" footer="0.2"/>
      <printOptions horizontalCentered="1"/>
      <pageSetup scale="83" firstPageNumber="12" orientation="landscape" useFirstPageNumber="1" r:id="rId1"/>
      <headerFooter alignWithMargins="0">
        <oddHeader>&amp;L&amp;8SRA3
Page &amp;P&amp;C&amp;"Palatino,Bold"&amp;11Oklahoma State Regents for Higher Education</oddHeader>
        <oddFooter>&amp;L&amp;6&amp;D</oddFooter>
      </headerFooter>
    </customSheetView>
  </customSheetViews>
  <phoneticPr fontId="0" type="noConversion"/>
  <printOptions horizontalCentered="1"/>
  <pageMargins left="0.25" right="0.25" top="1" bottom="0.25" header="0.25" footer="0.2"/>
  <pageSetup scale="81" firstPageNumber="12" orientation="landscape" useFirstPageNumber="1" r:id="rId2"/>
  <headerFooter alignWithMargins="0">
    <oddHeader>&amp;L&amp;8SRA3
Page &amp;P&amp;C&amp;"Palatino,Bold"&amp;11Oklahoma State Regents for Higher Education</oddHeader>
    <oddFooter>&amp;L&amp;6&amp;D</oddFooter>
  </headerFooter>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pageSetUpPr fitToPage="1"/>
  </sheetPr>
  <dimension ref="A1:N28"/>
  <sheetViews>
    <sheetView zoomScale="75" workbookViewId="0">
      <selection activeCell="I19" sqref="I19"/>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2" ht="6.75" customHeight="1">
      <c r="A1" s="2"/>
      <c r="B1" s="2"/>
      <c r="C1" s="2"/>
      <c r="D1" s="2"/>
      <c r="E1" s="2"/>
      <c r="F1" s="2"/>
      <c r="G1" s="2"/>
      <c r="H1" s="2"/>
      <c r="I1" s="2"/>
      <c r="J1" s="2"/>
      <c r="K1" s="2"/>
      <c r="L1" s="2"/>
    </row>
    <row r="2" spans="1:12" s="7" customFormat="1" ht="18">
      <c r="A2" s="6" t="s">
        <v>0</v>
      </c>
      <c r="B2" s="6"/>
      <c r="C2" s="6"/>
      <c r="D2" s="6"/>
      <c r="E2" s="6"/>
      <c r="F2" s="6"/>
      <c r="G2" s="6"/>
      <c r="H2" s="6"/>
      <c r="I2" s="6"/>
      <c r="J2" s="6"/>
      <c r="K2" s="6"/>
      <c r="L2" s="6"/>
    </row>
    <row r="3" spans="1:12" s="7" customFormat="1" ht="18">
      <c r="A3" s="6" t="s">
        <v>403</v>
      </c>
      <c r="B3" s="6"/>
      <c r="C3" s="6"/>
      <c r="D3" s="6"/>
      <c r="E3" s="6"/>
      <c r="F3" s="6"/>
      <c r="G3" s="6"/>
      <c r="H3" s="6"/>
      <c r="I3" s="6"/>
      <c r="J3" s="6"/>
      <c r="K3" s="6"/>
      <c r="L3" s="6"/>
    </row>
    <row r="4" spans="1:12" ht="6" customHeight="1">
      <c r="A4" s="2"/>
      <c r="B4" s="2"/>
      <c r="C4" s="2"/>
      <c r="D4" s="2"/>
      <c r="E4" s="2"/>
      <c r="F4" s="2"/>
      <c r="G4" s="2"/>
      <c r="H4" s="2"/>
      <c r="I4" s="2"/>
      <c r="J4" s="2"/>
      <c r="K4" s="2"/>
      <c r="L4" s="2"/>
    </row>
    <row r="5" spans="1:12" s="5" customFormat="1" ht="15.6">
      <c r="A5" s="4" t="s">
        <v>185</v>
      </c>
      <c r="B5" s="4"/>
      <c r="C5" s="4"/>
      <c r="D5" s="4"/>
      <c r="E5" s="4"/>
      <c r="F5" s="4"/>
      <c r="G5" s="4"/>
      <c r="H5" s="4"/>
      <c r="I5" s="4"/>
      <c r="J5" s="4"/>
      <c r="K5" s="4"/>
      <c r="L5" s="4"/>
    </row>
    <row r="6" spans="1:12" s="5" customFormat="1" ht="24" customHeight="1">
      <c r="A6" s="87" t="s">
        <v>186</v>
      </c>
      <c r="B6" s="4"/>
      <c r="C6" s="4"/>
      <c r="D6" s="4"/>
      <c r="E6" s="4"/>
      <c r="F6" s="4"/>
      <c r="G6" s="4"/>
      <c r="H6" s="4"/>
      <c r="I6" s="4"/>
      <c r="J6" s="4"/>
      <c r="K6" s="4"/>
      <c r="L6" s="4"/>
    </row>
    <row r="7" spans="1:12" ht="13.5" customHeight="1">
      <c r="A7" s="75" t="s">
        <v>262</v>
      </c>
      <c r="B7" s="92"/>
      <c r="C7" s="80"/>
      <c r="D7" s="75"/>
      <c r="E7" s="75"/>
      <c r="F7" s="2"/>
      <c r="G7" s="75" t="s">
        <v>261</v>
      </c>
      <c r="H7" s="2"/>
      <c r="I7" s="1185"/>
      <c r="J7" s="1186"/>
      <c r="K7" s="75"/>
      <c r="L7" s="75"/>
    </row>
    <row r="8" spans="1:12">
      <c r="A8" s="75" t="s">
        <v>253</v>
      </c>
      <c r="B8" s="1180"/>
      <c r="C8" s="1181"/>
      <c r="D8" s="1182"/>
      <c r="E8" s="1183"/>
      <c r="F8" s="2"/>
      <c r="G8" s="75" t="s">
        <v>263</v>
      </c>
      <c r="H8" s="2"/>
      <c r="I8" s="1180"/>
      <c r="J8" s="1181"/>
      <c r="K8" s="1181"/>
      <c r="L8" s="1184"/>
    </row>
    <row r="9" spans="1:12" ht="5.25" customHeight="1"/>
    <row r="10" spans="1:12" ht="13.8">
      <c r="A10" s="13" t="s">
        <v>252</v>
      </c>
      <c r="B10" s="76"/>
      <c r="C10" s="76"/>
      <c r="D10" s="14">
        <v>10</v>
      </c>
      <c r="E10" s="14">
        <v>20</v>
      </c>
      <c r="F10" s="14">
        <v>31</v>
      </c>
      <c r="G10" s="14">
        <v>30</v>
      </c>
      <c r="H10" s="14">
        <v>40</v>
      </c>
      <c r="I10" s="14">
        <v>42</v>
      </c>
      <c r="J10" s="14">
        <v>50</v>
      </c>
      <c r="K10" s="14">
        <v>60</v>
      </c>
      <c r="L10" s="15"/>
    </row>
    <row r="11" spans="1:12" s="1" customFormat="1" ht="39.6">
      <c r="A11" s="77" t="s">
        <v>187</v>
      </c>
      <c r="B11" s="83"/>
      <c r="C11" s="78"/>
      <c r="D11" s="11" t="s">
        <v>207</v>
      </c>
      <c r="E11" s="11" t="s">
        <v>69</v>
      </c>
      <c r="F11" s="11" t="s">
        <v>55</v>
      </c>
      <c r="G11" s="11" t="s">
        <v>188</v>
      </c>
      <c r="H11" s="11" t="s">
        <v>100</v>
      </c>
      <c r="I11" s="11" t="s">
        <v>72</v>
      </c>
      <c r="J11" s="11" t="s">
        <v>102</v>
      </c>
      <c r="K11" s="11" t="s">
        <v>103</v>
      </c>
      <c r="L11" s="8" t="s">
        <v>189</v>
      </c>
    </row>
    <row r="12" spans="1:12" ht="23.25" customHeight="1">
      <c r="A12" s="90" t="s">
        <v>238</v>
      </c>
      <c r="B12" s="84"/>
      <c r="C12" s="79"/>
      <c r="D12" s="70"/>
      <c r="E12" s="71"/>
      <c r="F12" s="71"/>
      <c r="G12" s="71"/>
      <c r="H12" s="71"/>
      <c r="I12" s="71"/>
      <c r="J12" s="71"/>
      <c r="K12" s="71"/>
      <c r="L12" s="71"/>
    </row>
    <row r="13" spans="1:12" ht="18" customHeight="1">
      <c r="A13" s="320" t="s">
        <v>190</v>
      </c>
      <c r="B13" s="321"/>
      <c r="C13" s="322"/>
      <c r="D13" s="323">
        <v>0</v>
      </c>
      <c r="E13" s="323">
        <v>0</v>
      </c>
      <c r="F13" s="323">
        <v>0</v>
      </c>
      <c r="G13" s="323">
        <v>0</v>
      </c>
      <c r="H13" s="323">
        <v>0</v>
      </c>
      <c r="I13" s="323">
        <v>0</v>
      </c>
      <c r="J13" s="323">
        <v>0</v>
      </c>
      <c r="K13" s="323">
        <v>0</v>
      </c>
      <c r="L13" s="323">
        <f>SUM(D13:K13)</f>
        <v>0</v>
      </c>
    </row>
    <row r="14" spans="1:12" s="9" customFormat="1" ht="18" customHeight="1">
      <c r="A14" s="320" t="s">
        <v>191</v>
      </c>
      <c r="B14" s="321"/>
      <c r="C14" s="322"/>
      <c r="D14" s="323">
        <v>0</v>
      </c>
      <c r="E14" s="323">
        <v>0</v>
      </c>
      <c r="F14" s="323">
        <v>0</v>
      </c>
      <c r="G14" s="323">
        <v>0</v>
      </c>
      <c r="H14" s="323">
        <v>0</v>
      </c>
      <c r="I14" s="323">
        <v>0</v>
      </c>
      <c r="J14" s="323">
        <v>0</v>
      </c>
      <c r="K14" s="323">
        <v>0</v>
      </c>
      <c r="L14" s="323">
        <f t="shared" ref="L14:L20" si="0">SUM(D14:K14)</f>
        <v>0</v>
      </c>
    </row>
    <row r="15" spans="1:12" s="9" customFormat="1" ht="18" customHeight="1">
      <c r="A15" s="320" t="s">
        <v>192</v>
      </c>
      <c r="B15" s="321"/>
      <c r="C15" s="322"/>
      <c r="D15" s="323">
        <v>0</v>
      </c>
      <c r="E15" s="323">
        <v>0</v>
      </c>
      <c r="F15" s="323">
        <v>0</v>
      </c>
      <c r="G15" s="323">
        <v>0</v>
      </c>
      <c r="H15" s="323">
        <v>0</v>
      </c>
      <c r="I15" s="323">
        <v>0</v>
      </c>
      <c r="J15" s="323">
        <v>0</v>
      </c>
      <c r="K15" s="323">
        <v>0</v>
      </c>
      <c r="L15" s="323">
        <f t="shared" si="0"/>
        <v>0</v>
      </c>
    </row>
    <row r="16" spans="1:12" s="9" customFormat="1" ht="18" customHeight="1">
      <c r="A16" s="320" t="s">
        <v>193</v>
      </c>
      <c r="B16" s="321"/>
      <c r="C16" s="322"/>
      <c r="D16" s="323">
        <v>0</v>
      </c>
      <c r="E16" s="323">
        <v>0</v>
      </c>
      <c r="F16" s="323">
        <v>0</v>
      </c>
      <c r="G16" s="323">
        <v>0</v>
      </c>
      <c r="H16" s="323">
        <v>0</v>
      </c>
      <c r="I16" s="323">
        <v>0</v>
      </c>
      <c r="J16" s="323">
        <v>0</v>
      </c>
      <c r="K16" s="323">
        <v>0</v>
      </c>
      <c r="L16" s="323">
        <f t="shared" si="0"/>
        <v>0</v>
      </c>
    </row>
    <row r="17" spans="1:14" s="9" customFormat="1" ht="18" customHeight="1">
      <c r="A17" s="320" t="s">
        <v>194</v>
      </c>
      <c r="B17" s="321"/>
      <c r="C17" s="322"/>
      <c r="D17" s="323">
        <v>0</v>
      </c>
      <c r="E17" s="323">
        <v>0</v>
      </c>
      <c r="F17" s="323">
        <v>0</v>
      </c>
      <c r="G17" s="323">
        <v>0</v>
      </c>
      <c r="H17" s="323">
        <v>0</v>
      </c>
      <c r="I17" s="323">
        <v>0</v>
      </c>
      <c r="J17" s="323">
        <v>0</v>
      </c>
      <c r="K17" s="323">
        <v>0</v>
      </c>
      <c r="L17" s="323">
        <f t="shared" si="0"/>
        <v>0</v>
      </c>
    </row>
    <row r="18" spans="1:14" s="9" customFormat="1" ht="18" customHeight="1">
      <c r="A18" s="320" t="s">
        <v>195</v>
      </c>
      <c r="B18" s="321"/>
      <c r="C18" s="322"/>
      <c r="D18" s="323">
        <v>0</v>
      </c>
      <c r="E18" s="323">
        <v>0</v>
      </c>
      <c r="F18" s="323">
        <v>0</v>
      </c>
      <c r="G18" s="323">
        <v>0</v>
      </c>
      <c r="H18" s="323">
        <v>0</v>
      </c>
      <c r="I18" s="323">
        <v>0</v>
      </c>
      <c r="J18" s="323">
        <v>0</v>
      </c>
      <c r="K18" s="323">
        <v>0</v>
      </c>
      <c r="L18" s="323">
        <f t="shared" si="0"/>
        <v>0</v>
      </c>
    </row>
    <row r="19" spans="1:14" s="9" customFormat="1" ht="18" customHeight="1">
      <c r="A19" s="320" t="s">
        <v>250</v>
      </c>
      <c r="B19" s="321"/>
      <c r="C19" s="322"/>
      <c r="D19" s="323">
        <v>0</v>
      </c>
      <c r="E19" s="323">
        <v>0</v>
      </c>
      <c r="F19" s="323">
        <v>0</v>
      </c>
      <c r="G19" s="323">
        <v>0</v>
      </c>
      <c r="H19" s="323">
        <v>0</v>
      </c>
      <c r="I19" s="323">
        <v>0</v>
      </c>
      <c r="J19" s="323">
        <v>0</v>
      </c>
      <c r="K19" s="323">
        <v>0</v>
      </c>
      <c r="L19" s="323">
        <f t="shared" si="0"/>
        <v>0</v>
      </c>
    </row>
    <row r="20" spans="1:14" ht="18" customHeight="1">
      <c r="A20" s="320" t="s">
        <v>196</v>
      </c>
      <c r="B20" s="364" t="s">
        <v>273</v>
      </c>
      <c r="C20" s="324"/>
      <c r="D20" s="323">
        <v>0</v>
      </c>
      <c r="E20" s="323">
        <v>0</v>
      </c>
      <c r="F20" s="323">
        <v>0</v>
      </c>
      <c r="G20" s="323">
        <v>0</v>
      </c>
      <c r="H20" s="323">
        <v>0</v>
      </c>
      <c r="I20" s="323">
        <v>0</v>
      </c>
      <c r="J20" s="323">
        <v>0</v>
      </c>
      <c r="K20" s="323">
        <v>0</v>
      </c>
      <c r="L20" s="323">
        <f t="shared" si="0"/>
        <v>0</v>
      </c>
    </row>
    <row r="21" spans="1:14" ht="19.5" customHeight="1" thickBot="1">
      <c r="A21" s="81" t="s">
        <v>259</v>
      </c>
      <c r="B21" s="88"/>
      <c r="C21" s="82"/>
      <c r="D21" s="72">
        <f t="shared" ref="D21:L21" si="1">D13+D14+D15+D16+D17+D18+D19+D20</f>
        <v>0</v>
      </c>
      <c r="E21" s="72">
        <f t="shared" si="1"/>
        <v>0</v>
      </c>
      <c r="F21" s="126">
        <f t="shared" si="1"/>
        <v>0</v>
      </c>
      <c r="G21" s="126">
        <f t="shared" si="1"/>
        <v>0</v>
      </c>
      <c r="H21" s="126">
        <f t="shared" si="1"/>
        <v>0</v>
      </c>
      <c r="I21" s="126">
        <f t="shared" si="1"/>
        <v>0</v>
      </c>
      <c r="J21" s="72">
        <f t="shared" si="1"/>
        <v>0</v>
      </c>
      <c r="K21" s="72">
        <f t="shared" si="1"/>
        <v>0</v>
      </c>
      <c r="L21" s="72">
        <f t="shared" si="1"/>
        <v>0</v>
      </c>
      <c r="N21" s="125">
        <f>SUM(D21:K21)</f>
        <v>0</v>
      </c>
    </row>
    <row r="22" spans="1:14" s="284" customFormat="1" ht="19.5" customHeight="1" thickBot="1">
      <c r="A22" s="365" t="s">
        <v>332</v>
      </c>
      <c r="B22" s="366"/>
      <c r="C22" s="327"/>
      <c r="D22" s="328">
        <f>+D21</f>
        <v>0</v>
      </c>
      <c r="E22" s="329">
        <f>+E21</f>
        <v>0</v>
      </c>
      <c r="F22" s="1178">
        <f>+F21+G21</f>
        <v>0</v>
      </c>
      <c r="G22" s="1179"/>
      <c r="H22" s="1178">
        <f>+H21+I21</f>
        <v>0</v>
      </c>
      <c r="I22" s="1179"/>
      <c r="J22" s="330">
        <f>J21</f>
        <v>0</v>
      </c>
      <c r="K22" s="328">
        <f>+K21</f>
        <v>0</v>
      </c>
      <c r="L22" s="328">
        <f>SUM(D22:K22)</f>
        <v>0</v>
      </c>
    </row>
    <row r="23" spans="1:14" ht="27.75" customHeight="1" thickBot="1">
      <c r="A23" s="81" t="s">
        <v>197</v>
      </c>
      <c r="B23" s="88"/>
      <c r="C23" s="124" t="s">
        <v>330</v>
      </c>
      <c r="D23" s="73">
        <f>'Schedule B - II'!C21</f>
        <v>0</v>
      </c>
      <c r="E23" s="73">
        <f>'Schedule B - II'!C22</f>
        <v>0</v>
      </c>
      <c r="F23" s="127">
        <f>'Schedule B - II'!C23</f>
        <v>0</v>
      </c>
      <c r="G23" s="127">
        <f>'Schedule B - II'!C24</f>
        <v>0</v>
      </c>
      <c r="H23" s="127">
        <f>'Schedule B - II'!C25</f>
        <v>0</v>
      </c>
      <c r="I23" s="127">
        <f>'Schedule B - II'!C26</f>
        <v>0</v>
      </c>
      <c r="J23" s="73">
        <f>'Schedule B - II'!C27</f>
        <v>0</v>
      </c>
      <c r="K23" s="73">
        <f>'Schedule B - II'!C28</f>
        <v>0</v>
      </c>
      <c r="L23" s="73">
        <f>SUM(D23:K23)</f>
        <v>0</v>
      </c>
    </row>
    <row r="24" spans="1:14" s="284" customFormat="1" ht="27.75" customHeight="1" thickBot="1">
      <c r="A24" s="325" t="s">
        <v>331</v>
      </c>
      <c r="B24" s="326"/>
      <c r="C24" s="331"/>
      <c r="D24" s="328">
        <f>+D23</f>
        <v>0</v>
      </c>
      <c r="E24" s="329">
        <f>+E23</f>
        <v>0</v>
      </c>
      <c r="F24" s="1178">
        <f>+F23+G23</f>
        <v>0</v>
      </c>
      <c r="G24" s="1179"/>
      <c r="H24" s="1178">
        <f>+H23+I23</f>
        <v>0</v>
      </c>
      <c r="I24" s="1179"/>
      <c r="J24" s="330">
        <f>J23</f>
        <v>0</v>
      </c>
      <c r="K24" s="328">
        <f>+K23</f>
        <v>0</v>
      </c>
      <c r="L24" s="328">
        <f>SUM(D24:K24)</f>
        <v>0</v>
      </c>
    </row>
    <row r="25" spans="1:14" s="1" customFormat="1" ht="24" customHeight="1">
      <c r="A25" s="85" t="s">
        <v>198</v>
      </c>
      <c r="B25" s="89"/>
      <c r="C25" s="86"/>
      <c r="D25" s="74">
        <f t="shared" ref="D25:L25" si="2">D21+D23</f>
        <v>0</v>
      </c>
      <c r="E25" s="74">
        <f t="shared" si="2"/>
        <v>0</v>
      </c>
      <c r="F25" s="74">
        <f t="shared" si="2"/>
        <v>0</v>
      </c>
      <c r="G25" s="74">
        <f t="shared" si="2"/>
        <v>0</v>
      </c>
      <c r="H25" s="74">
        <f t="shared" si="2"/>
        <v>0</v>
      </c>
      <c r="I25" s="74">
        <f t="shared" si="2"/>
        <v>0</v>
      </c>
      <c r="J25" s="74">
        <f t="shared" si="2"/>
        <v>0</v>
      </c>
      <c r="K25" s="74">
        <f t="shared" si="2"/>
        <v>0</v>
      </c>
      <c r="L25" s="74">
        <f t="shared" si="2"/>
        <v>0</v>
      </c>
    </row>
    <row r="27" spans="1:14">
      <c r="K27" s="118" t="s">
        <v>329</v>
      </c>
      <c r="L27" s="125">
        <f>SUM(D25:K25)</f>
        <v>0</v>
      </c>
    </row>
    <row r="28" spans="1:14">
      <c r="B28" s="94"/>
      <c r="C28" s="94"/>
      <c r="D28" s="94"/>
      <c r="E28" s="343"/>
    </row>
  </sheetData>
  <customSheetViews>
    <customSheetView guid="{B0D17E88-828B-4823-ACAC-0E30538F57BB}" scale="75" fitToPage="1" state="hidden">
      <selection activeCell="I19" sqref="I19"/>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4:G24"/>
    <mergeCell ref="H24:I24"/>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B59"/>
  <sheetViews>
    <sheetView workbookViewId="0">
      <selection activeCell="H12" sqref="H12"/>
    </sheetView>
  </sheetViews>
  <sheetFormatPr defaultRowHeight="13.2"/>
  <cols>
    <col min="1" max="1" width="9.44140625" bestFit="1" customWidth="1"/>
    <col min="2" max="2" width="94.33203125" customWidth="1"/>
  </cols>
  <sheetData>
    <row r="2" spans="1:2">
      <c r="A2" t="s">
        <v>803</v>
      </c>
    </row>
    <row r="3" spans="1:2" ht="26.4">
      <c r="A3" s="1006">
        <v>41791</v>
      </c>
      <c r="B3" s="1007" t="s">
        <v>804</v>
      </c>
    </row>
    <row r="4" spans="1:2">
      <c r="A4" s="1004"/>
      <c r="B4" s="1004" t="s">
        <v>816</v>
      </c>
    </row>
    <row r="5" spans="1:2">
      <c r="A5" s="378">
        <v>42129</v>
      </c>
      <c r="B5" s="1004" t="s">
        <v>815</v>
      </c>
    </row>
    <row r="6" spans="1:2">
      <c r="A6" s="1004"/>
      <c r="B6" s="1004" t="s">
        <v>817</v>
      </c>
    </row>
    <row r="7" spans="1:2">
      <c r="A7" s="1004"/>
      <c r="B7" s="1004"/>
    </row>
    <row r="8" spans="1:2">
      <c r="A8" s="1004"/>
      <c r="B8" s="1004"/>
    </row>
    <row r="9" spans="1:2">
      <c r="A9" s="800" t="s">
        <v>662</v>
      </c>
      <c r="B9" s="800"/>
    </row>
    <row r="10" spans="1:2">
      <c r="A10" s="801">
        <v>41516</v>
      </c>
      <c r="B10" s="800" t="s">
        <v>663</v>
      </c>
    </row>
    <row r="11" spans="1:2">
      <c r="A11" s="801">
        <v>41516</v>
      </c>
      <c r="B11" s="800" t="s">
        <v>665</v>
      </c>
    </row>
    <row r="12" spans="1:2" ht="52.8">
      <c r="A12" s="378">
        <v>41757</v>
      </c>
      <c r="B12" s="809" t="s">
        <v>770</v>
      </c>
    </row>
    <row r="13" spans="1:2">
      <c r="A13" s="378">
        <v>41765</v>
      </c>
      <c r="B13" s="809" t="s">
        <v>795</v>
      </c>
    </row>
    <row r="14" spans="1:2" ht="26.4">
      <c r="A14" s="1032">
        <v>41791</v>
      </c>
      <c r="B14" s="655" t="s">
        <v>802</v>
      </c>
    </row>
    <row r="15" spans="1:2">
      <c r="A15" s="809"/>
      <c r="B15" s="809"/>
    </row>
    <row r="16" spans="1:2">
      <c r="A16" s="809"/>
      <c r="B16" s="809"/>
    </row>
    <row r="17" spans="1:2">
      <c r="A17" s="809"/>
      <c r="B17" s="809"/>
    </row>
    <row r="18" spans="1:2">
      <c r="A18" s="809"/>
      <c r="B18" s="809"/>
    </row>
    <row r="19" spans="1:2">
      <c r="A19" s="809"/>
      <c r="B19" s="809"/>
    </row>
    <row r="20" spans="1:2">
      <c r="A20" t="s">
        <v>631</v>
      </c>
    </row>
    <row r="21" spans="1:2">
      <c r="A21">
        <v>1</v>
      </c>
      <c r="B21" t="s">
        <v>632</v>
      </c>
    </row>
    <row r="22" spans="1:2">
      <c r="B22" t="s">
        <v>633</v>
      </c>
    </row>
    <row r="23" spans="1:2">
      <c r="B23" s="702" t="s">
        <v>634</v>
      </c>
    </row>
    <row r="26" spans="1:2">
      <c r="A26" t="s">
        <v>446</v>
      </c>
    </row>
    <row r="27" spans="1:2" ht="26.4">
      <c r="A27" s="333">
        <v>1</v>
      </c>
      <c r="B27" s="333" t="s">
        <v>452</v>
      </c>
    </row>
    <row r="28" spans="1:2">
      <c r="A28" s="333">
        <v>2</v>
      </c>
      <c r="B28" s="333" t="s">
        <v>453</v>
      </c>
    </row>
    <row r="29" spans="1:2">
      <c r="A29" s="378">
        <v>41002</v>
      </c>
      <c r="B29" s="333" t="s">
        <v>457</v>
      </c>
    </row>
    <row r="30" spans="1:2">
      <c r="A30" s="333"/>
      <c r="B30" s="333"/>
    </row>
    <row r="31" spans="1:2">
      <c r="A31" t="s">
        <v>420</v>
      </c>
    </row>
    <row r="32" spans="1:2">
      <c r="A32" s="100">
        <v>40287</v>
      </c>
      <c r="B32" t="s">
        <v>416</v>
      </c>
    </row>
    <row r="34" spans="1:2">
      <c r="A34" s="378">
        <v>39923</v>
      </c>
      <c r="B34" s="333" t="s">
        <v>366</v>
      </c>
    </row>
    <row r="35" spans="1:2" ht="26.4">
      <c r="A35" s="333"/>
      <c r="B35" s="333" t="s">
        <v>367</v>
      </c>
    </row>
    <row r="36" spans="1:2">
      <c r="A36" s="333"/>
      <c r="B36" s="333"/>
    </row>
    <row r="37" spans="1:2" ht="13.8" thickBot="1">
      <c r="A37" s="333"/>
      <c r="B37" s="333"/>
    </row>
    <row r="38" spans="1:2" ht="93" customHeight="1">
      <c r="A38" s="455">
        <v>40338</v>
      </c>
      <c r="B38" s="456" t="s">
        <v>410</v>
      </c>
    </row>
    <row r="39" spans="1:2" ht="31.2">
      <c r="A39" s="457"/>
      <c r="B39" s="458" t="s">
        <v>411</v>
      </c>
    </row>
    <row r="40" spans="1:2" ht="63" thickBot="1">
      <c r="A40" s="459"/>
      <c r="B40" s="460" t="s">
        <v>412</v>
      </c>
    </row>
    <row r="41" spans="1:2">
      <c r="A41" s="333"/>
      <c r="B41" s="333"/>
    </row>
    <row r="42" spans="1:2">
      <c r="A42" s="333"/>
      <c r="B42" s="333"/>
    </row>
    <row r="43" spans="1:2">
      <c r="A43" s="333"/>
      <c r="B43" s="333"/>
    </row>
    <row r="44" spans="1:2">
      <c r="A44" s="333"/>
      <c r="B44" s="333"/>
    </row>
    <row r="45" spans="1:2">
      <c r="A45" s="333"/>
      <c r="B45" s="333"/>
    </row>
    <row r="46" spans="1:2">
      <c r="A46" s="333"/>
      <c r="B46" s="333"/>
    </row>
    <row r="47" spans="1:2">
      <c r="A47" s="333"/>
      <c r="B47" s="333"/>
    </row>
    <row r="48" spans="1:2">
      <c r="A48" s="333"/>
      <c r="B48" s="333"/>
    </row>
    <row r="49" spans="1:2">
      <c r="A49" s="333"/>
      <c r="B49" s="333"/>
    </row>
    <row r="50" spans="1:2">
      <c r="A50" s="333"/>
      <c r="B50" s="333"/>
    </row>
    <row r="51" spans="1:2">
      <c r="A51" s="333"/>
      <c r="B51" s="333"/>
    </row>
    <row r="52" spans="1:2">
      <c r="A52" s="333"/>
      <c r="B52" s="333"/>
    </row>
    <row r="53" spans="1:2">
      <c r="A53" s="333"/>
      <c r="B53" s="333"/>
    </row>
    <row r="54" spans="1:2">
      <c r="A54" s="333"/>
      <c r="B54" s="333"/>
    </row>
    <row r="55" spans="1:2">
      <c r="A55" s="333"/>
      <c r="B55" s="333"/>
    </row>
    <row r="56" spans="1:2">
      <c r="A56" s="333"/>
      <c r="B56" s="333"/>
    </row>
    <row r="57" spans="1:2">
      <c r="A57" s="333"/>
      <c r="B57" s="333"/>
    </row>
    <row r="58" spans="1:2">
      <c r="A58" s="333"/>
      <c r="B58" s="333"/>
    </row>
    <row r="59" spans="1:2">
      <c r="A59" s="333"/>
      <c r="B59" s="333"/>
    </row>
  </sheetData>
  <customSheetViews>
    <customSheetView guid="{B0D17E88-828B-4823-ACAC-0E30538F57BB}">
      <selection activeCell="I15" sqref="I15"/>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05"/>
  <sheetViews>
    <sheetView zoomScaleNormal="100" workbookViewId="0">
      <selection activeCell="A38" sqref="A38"/>
    </sheetView>
  </sheetViews>
  <sheetFormatPr defaultColWidth="9.33203125" defaultRowHeight="12"/>
  <cols>
    <col min="1" max="1" width="84.33203125" style="564" customWidth="1"/>
    <col min="2" max="2" width="10.109375" style="564" customWidth="1"/>
    <col min="3" max="3" width="19.109375" style="580" customWidth="1"/>
    <col min="4" max="4" width="2.77734375" style="564" customWidth="1"/>
    <col min="5" max="5" width="67.109375" style="564" customWidth="1"/>
    <col min="6" max="16384" width="9.33203125" style="564"/>
  </cols>
  <sheetData>
    <row r="1" spans="1:13" s="565" customFormat="1" ht="15.6">
      <c r="A1" s="592" t="s">
        <v>321</v>
      </c>
      <c r="B1" s="592"/>
      <c r="C1" s="592"/>
      <c r="D1" s="592"/>
      <c r="E1" s="593"/>
      <c r="F1" s="563"/>
      <c r="G1" s="563"/>
      <c r="H1" s="563"/>
      <c r="I1" s="563"/>
      <c r="J1" s="563"/>
      <c r="K1" s="564"/>
      <c r="L1" s="564"/>
      <c r="M1" s="564"/>
    </row>
    <row r="2" spans="1:13" s="565" customFormat="1" ht="15.6">
      <c r="A2" s="594" t="s">
        <v>874</v>
      </c>
      <c r="B2" s="594"/>
      <c r="C2" s="594"/>
      <c r="D2" s="594"/>
      <c r="E2" s="595"/>
      <c r="F2" s="563"/>
      <c r="G2" s="563"/>
      <c r="H2" s="563"/>
      <c r="I2" s="563"/>
      <c r="J2" s="563"/>
      <c r="K2" s="564"/>
      <c r="L2" s="564"/>
      <c r="M2" s="564"/>
    </row>
    <row r="3" spans="1:13" s="565" customFormat="1" ht="13.2">
      <c r="A3" s="596" t="s">
        <v>474</v>
      </c>
      <c r="B3" s="596"/>
      <c r="C3" s="596"/>
      <c r="D3" s="596"/>
      <c r="E3" s="597"/>
      <c r="F3" s="563"/>
      <c r="G3" s="563"/>
      <c r="H3" s="563"/>
      <c r="I3" s="563"/>
      <c r="J3" s="563"/>
      <c r="K3" s="564"/>
      <c r="L3" s="564"/>
      <c r="M3" s="564"/>
    </row>
    <row r="4" spans="1:13" s="565" customFormat="1" ht="13.2">
      <c r="A4" s="596" t="s">
        <v>560</v>
      </c>
      <c r="B4" s="596"/>
      <c r="C4" s="596"/>
      <c r="D4" s="596"/>
      <c r="E4" s="597"/>
      <c r="F4" s="563"/>
      <c r="G4" s="563"/>
      <c r="H4" s="563"/>
      <c r="I4" s="563"/>
      <c r="J4" s="563"/>
      <c r="K4" s="564"/>
      <c r="L4" s="564"/>
      <c r="M4" s="564"/>
    </row>
    <row r="5" spans="1:13" s="565" customFormat="1" ht="13.2">
      <c r="A5" s="596" t="s">
        <v>475</v>
      </c>
      <c r="B5" s="596"/>
      <c r="C5" s="596"/>
      <c r="D5" s="596"/>
      <c r="E5" s="597"/>
      <c r="F5" s="563"/>
      <c r="G5" s="563"/>
      <c r="H5" s="563"/>
      <c r="I5" s="563"/>
      <c r="J5" s="563"/>
      <c r="K5" s="564"/>
      <c r="L5" s="564"/>
      <c r="M5" s="564"/>
    </row>
    <row r="6" spans="1:13" s="565" customFormat="1" ht="13.2">
      <c r="A6" s="566"/>
      <c r="B6" s="567"/>
      <c r="C6" s="568"/>
      <c r="D6" s="569"/>
      <c r="E6" s="569"/>
      <c r="F6" s="563"/>
      <c r="G6" s="563"/>
      <c r="H6" s="563"/>
      <c r="I6" s="563"/>
      <c r="J6" s="563"/>
      <c r="K6" s="564"/>
      <c r="L6" s="564"/>
      <c r="M6" s="564"/>
    </row>
    <row r="7" spans="1:13" s="565" customFormat="1" ht="13.2">
      <c r="A7" s="570" t="s">
        <v>476</v>
      </c>
      <c r="B7" s="571" t="s">
        <v>823</v>
      </c>
      <c r="C7" s="1039">
        <f>'Schedule A - A1'!F11</f>
        <v>45086</v>
      </c>
      <c r="D7" s="572"/>
      <c r="E7" s="569"/>
      <c r="F7" s="563"/>
      <c r="G7" s="563"/>
      <c r="H7" s="563"/>
      <c r="I7" s="563"/>
      <c r="J7" s="563"/>
      <c r="K7" s="564"/>
      <c r="L7" s="564"/>
      <c r="M7" s="564"/>
    </row>
    <row r="8" spans="1:13" s="565" customFormat="1" ht="13.2">
      <c r="A8" s="573"/>
      <c r="B8" s="574"/>
      <c r="C8" s="568"/>
      <c r="D8" s="569"/>
      <c r="E8" s="569"/>
      <c r="F8" s="563"/>
      <c r="G8" s="563"/>
      <c r="H8" s="563"/>
      <c r="I8" s="563"/>
      <c r="J8" s="563"/>
      <c r="K8" s="564"/>
      <c r="L8" s="564"/>
      <c r="M8" s="564"/>
    </row>
    <row r="9" spans="1:13" s="565" customFormat="1" ht="13.2">
      <c r="A9" s="575" t="s">
        <v>477</v>
      </c>
      <c r="B9" s="574"/>
      <c r="C9" s="576" t="s">
        <v>850</v>
      </c>
      <c r="D9" s="577"/>
      <c r="E9" s="600"/>
      <c r="F9" s="563"/>
      <c r="G9" s="563"/>
      <c r="H9" s="563"/>
      <c r="I9" s="563"/>
      <c r="J9" s="563"/>
      <c r="K9" s="564"/>
      <c r="L9" s="564"/>
      <c r="M9" s="564"/>
    </row>
    <row r="10" spans="1:13" s="565" customFormat="1" ht="13.2">
      <c r="A10" s="572"/>
      <c r="B10" s="567"/>
      <c r="C10" s="578"/>
      <c r="D10" s="579"/>
      <c r="E10" s="579"/>
      <c r="F10" s="563"/>
      <c r="G10" s="563"/>
      <c r="H10" s="563"/>
      <c r="I10" s="563"/>
      <c r="J10" s="563"/>
      <c r="K10" s="564"/>
      <c r="L10" s="564"/>
      <c r="M10" s="564"/>
    </row>
    <row r="11" spans="1:13" ht="13.2">
      <c r="D11" s="579"/>
      <c r="F11" s="1060">
        <v>44720</v>
      </c>
    </row>
    <row r="12" spans="1:13" ht="15.6">
      <c r="A12" s="1187" t="s">
        <v>478</v>
      </c>
      <c r="B12" s="1188"/>
      <c r="C12" s="1188"/>
      <c r="D12" s="566"/>
    </row>
    <row r="13" spans="1:13">
      <c r="D13" s="563"/>
    </row>
    <row r="14" spans="1:13">
      <c r="A14" s="581" t="s">
        <v>479</v>
      </c>
    </row>
    <row r="15" spans="1:13">
      <c r="A15" s="582" t="s">
        <v>480</v>
      </c>
    </row>
    <row r="16" spans="1:13">
      <c r="A16" s="564" t="s">
        <v>481</v>
      </c>
      <c r="C16" s="583">
        <v>43752</v>
      </c>
    </row>
    <row r="17" spans="1:3">
      <c r="A17" s="564" t="s">
        <v>482</v>
      </c>
      <c r="C17" s="583">
        <v>106428</v>
      </c>
    </row>
    <row r="18" spans="1:3">
      <c r="A18" s="564" t="s">
        <v>483</v>
      </c>
      <c r="C18" s="583">
        <v>101760</v>
      </c>
    </row>
    <row r="19" spans="1:3">
      <c r="A19" s="564" t="s">
        <v>483</v>
      </c>
      <c r="C19" s="583">
        <v>78240</v>
      </c>
    </row>
    <row r="20" spans="1:3">
      <c r="A20" s="564" t="s">
        <v>484</v>
      </c>
      <c r="C20" s="583">
        <v>101760</v>
      </c>
    </row>
    <row r="21" spans="1:3">
      <c r="A21" s="564" t="s">
        <v>484</v>
      </c>
      <c r="C21" s="583">
        <v>87000</v>
      </c>
    </row>
    <row r="22" spans="1:3">
      <c r="A22" s="564" t="s">
        <v>484</v>
      </c>
      <c r="C22" s="583">
        <v>87000</v>
      </c>
    </row>
    <row r="23" spans="1:3">
      <c r="A23" s="564" t="s">
        <v>484</v>
      </c>
      <c r="C23" s="583">
        <v>86604</v>
      </c>
    </row>
    <row r="24" spans="1:3">
      <c r="A24" s="564" t="s">
        <v>485</v>
      </c>
      <c r="C24" s="583">
        <v>84600</v>
      </c>
    </row>
    <row r="25" spans="1:3">
      <c r="A25" s="564" t="s">
        <v>485</v>
      </c>
      <c r="C25" s="583">
        <v>84000</v>
      </c>
    </row>
    <row r="26" spans="1:3">
      <c r="A26" s="564" t="s">
        <v>485</v>
      </c>
      <c r="C26" s="583">
        <v>84000</v>
      </c>
    </row>
    <row r="27" spans="1:3">
      <c r="A27" s="564" t="s">
        <v>486</v>
      </c>
      <c r="C27" s="583">
        <v>82500</v>
      </c>
    </row>
    <row r="28" spans="1:3">
      <c r="A28" s="564" t="s">
        <v>486</v>
      </c>
      <c r="C28" s="583">
        <v>82500</v>
      </c>
    </row>
    <row r="29" spans="1:3">
      <c r="A29" s="564" t="s">
        <v>486</v>
      </c>
      <c r="C29" s="583">
        <v>82500</v>
      </c>
    </row>
    <row r="30" spans="1:3">
      <c r="A30" s="564" t="s">
        <v>486</v>
      </c>
      <c r="C30" s="583">
        <v>80040</v>
      </c>
    </row>
    <row r="31" spans="1:3">
      <c r="A31" s="564" t="s">
        <v>486</v>
      </c>
      <c r="C31" s="583">
        <v>80040</v>
      </c>
    </row>
    <row r="32" spans="1:3">
      <c r="A32" s="564" t="s">
        <v>486</v>
      </c>
      <c r="C32" s="583">
        <v>80040</v>
      </c>
    </row>
    <row r="33" spans="1:3">
      <c r="A33" s="564" t="s">
        <v>486</v>
      </c>
      <c r="C33" s="583">
        <v>80040</v>
      </c>
    </row>
    <row r="34" spans="1:3">
      <c r="A34" s="564" t="s">
        <v>486</v>
      </c>
      <c r="C34" s="583">
        <v>80040</v>
      </c>
    </row>
    <row r="35" spans="1:3">
      <c r="A35" s="564" t="s">
        <v>487</v>
      </c>
      <c r="C35" s="583">
        <v>11375</v>
      </c>
    </row>
    <row r="36" spans="1:3">
      <c r="A36" s="564" t="s">
        <v>487</v>
      </c>
      <c r="C36" s="583">
        <v>27496</v>
      </c>
    </row>
    <row r="37" spans="1:3">
      <c r="A37" s="623" t="s">
        <v>488</v>
      </c>
      <c r="B37" s="601"/>
      <c r="C37" s="584">
        <f>SUBTOTAL(9,C16:C36)</f>
        <v>1631715</v>
      </c>
    </row>
    <row r="38" spans="1:3">
      <c r="C38" s="585"/>
    </row>
    <row r="39" spans="1:3">
      <c r="A39" s="582" t="s">
        <v>423</v>
      </c>
      <c r="C39" s="585"/>
    </row>
    <row r="40" spans="1:3">
      <c r="A40" s="564" t="s">
        <v>489</v>
      </c>
      <c r="C40" s="583">
        <v>30000</v>
      </c>
    </row>
    <row r="41" spans="1:3">
      <c r="A41" s="564" t="s">
        <v>489</v>
      </c>
      <c r="C41" s="583">
        <v>30000</v>
      </c>
    </row>
    <row r="42" spans="1:3">
      <c r="A42" s="564" t="s">
        <v>489</v>
      </c>
      <c r="C42" s="583">
        <v>30000</v>
      </c>
    </row>
    <row r="43" spans="1:3">
      <c r="A43" s="564" t="s">
        <v>489</v>
      </c>
      <c r="C43" s="583">
        <v>30000</v>
      </c>
    </row>
    <row r="44" spans="1:3">
      <c r="A44" s="564" t="s">
        <v>490</v>
      </c>
      <c r="C44" s="583">
        <v>37464</v>
      </c>
    </row>
    <row r="45" spans="1:3">
      <c r="A45" s="564" t="s">
        <v>491</v>
      </c>
      <c r="C45" s="583">
        <v>28608</v>
      </c>
    </row>
    <row r="46" spans="1:3">
      <c r="A46" s="564" t="s">
        <v>492</v>
      </c>
      <c r="C46" s="583">
        <v>26928</v>
      </c>
    </row>
    <row r="47" spans="1:3">
      <c r="A47" s="564" t="s">
        <v>562</v>
      </c>
      <c r="C47" s="583">
        <v>25920</v>
      </c>
    </row>
    <row r="48" spans="1:3">
      <c r="A48" s="624" t="s">
        <v>493</v>
      </c>
      <c r="B48" s="624"/>
      <c r="C48" s="625">
        <f>SUBTOTAL(9,C40:C47)</f>
        <v>238920</v>
      </c>
    </row>
    <row r="49" spans="1:3">
      <c r="C49" s="583"/>
    </row>
    <row r="50" spans="1:3">
      <c r="A50" s="582" t="s">
        <v>494</v>
      </c>
      <c r="C50" s="583"/>
    </row>
    <row r="51" spans="1:3">
      <c r="A51" s="564" t="s">
        <v>495</v>
      </c>
      <c r="C51" s="583">
        <v>34332</v>
      </c>
    </row>
    <row r="52" spans="1:3">
      <c r="A52" s="564" t="s">
        <v>496</v>
      </c>
      <c r="C52" s="583">
        <v>24540</v>
      </c>
    </row>
    <row r="53" spans="1:3">
      <c r="A53" s="564" t="s">
        <v>496</v>
      </c>
      <c r="C53" s="583">
        <v>19476</v>
      </c>
    </row>
    <row r="54" spans="1:3">
      <c r="A54" s="564" t="s">
        <v>497</v>
      </c>
      <c r="C54" s="583">
        <v>19476</v>
      </c>
    </row>
    <row r="55" spans="1:3">
      <c r="A55" s="602" t="s">
        <v>498</v>
      </c>
      <c r="B55" s="602"/>
      <c r="C55" s="586">
        <f>SUBTOTAL(9,C51:C54)</f>
        <v>97824</v>
      </c>
    </row>
    <row r="56" spans="1:3">
      <c r="C56" s="583"/>
    </row>
    <row r="57" spans="1:3">
      <c r="A57" s="581" t="s">
        <v>499</v>
      </c>
    </row>
    <row r="58" spans="1:3">
      <c r="A58" s="582" t="s">
        <v>494</v>
      </c>
    </row>
    <row r="59" spans="1:3">
      <c r="A59" s="564" t="s">
        <v>500</v>
      </c>
      <c r="C59" s="583">
        <v>22884</v>
      </c>
    </row>
    <row r="60" spans="1:3">
      <c r="A60" s="564" t="s">
        <v>501</v>
      </c>
      <c r="C60" s="583">
        <v>17292</v>
      </c>
    </row>
    <row r="61" spans="1:3">
      <c r="A61" s="564" t="s">
        <v>501</v>
      </c>
      <c r="C61" s="583">
        <v>17292</v>
      </c>
    </row>
    <row r="62" spans="1:3">
      <c r="A62" s="564" t="s">
        <v>501</v>
      </c>
      <c r="C62" s="583">
        <v>16644</v>
      </c>
    </row>
    <row r="63" spans="1:3">
      <c r="A63" s="564" t="s">
        <v>502</v>
      </c>
      <c r="C63" s="583">
        <v>17796</v>
      </c>
    </row>
    <row r="64" spans="1:3">
      <c r="A64" s="564" t="s">
        <v>502</v>
      </c>
      <c r="C64" s="583">
        <v>16644</v>
      </c>
    </row>
    <row r="65" spans="1:3">
      <c r="A65" s="602" t="s">
        <v>498</v>
      </c>
      <c r="B65" s="602"/>
      <c r="C65" s="586">
        <f>SUBTOTAL(9,C59:C64)</f>
        <v>108552</v>
      </c>
    </row>
    <row r="67" spans="1:3">
      <c r="A67" s="581" t="s">
        <v>503</v>
      </c>
    </row>
    <row r="68" spans="1:3">
      <c r="A68" s="582" t="s">
        <v>480</v>
      </c>
    </row>
    <row r="69" spans="1:3">
      <c r="A69" s="564" t="s">
        <v>485</v>
      </c>
      <c r="C69" s="583">
        <v>53870</v>
      </c>
    </row>
    <row r="70" spans="1:3">
      <c r="A70" s="564" t="s">
        <v>485</v>
      </c>
      <c r="C70" s="583">
        <v>45720</v>
      </c>
    </row>
    <row r="71" spans="1:3">
      <c r="A71" s="564" t="s">
        <v>486</v>
      </c>
      <c r="C71" s="583">
        <v>41000</v>
      </c>
    </row>
    <row r="72" spans="1:3">
      <c r="A72" s="564" t="s">
        <v>504</v>
      </c>
      <c r="C72" s="583">
        <v>35940</v>
      </c>
    </row>
    <row r="73" spans="1:3">
      <c r="A73" s="564" t="s">
        <v>487</v>
      </c>
      <c r="C73" s="583">
        <v>36403</v>
      </c>
    </row>
    <row r="74" spans="1:3">
      <c r="A74" s="564" t="s">
        <v>505</v>
      </c>
      <c r="C74" s="583">
        <v>2700</v>
      </c>
    </row>
    <row r="75" spans="1:3">
      <c r="A75" s="601" t="s">
        <v>488</v>
      </c>
      <c r="B75" s="601"/>
      <c r="C75" s="584">
        <f>SUBTOTAL(9,C69:C74)</f>
        <v>215633</v>
      </c>
    </row>
    <row r="77" spans="1:3">
      <c r="A77" s="587" t="s">
        <v>506</v>
      </c>
    </row>
    <row r="78" spans="1:3">
      <c r="A78" s="582" t="s">
        <v>480</v>
      </c>
    </row>
    <row r="79" spans="1:3">
      <c r="A79" s="564" t="s">
        <v>484</v>
      </c>
      <c r="C79" s="583">
        <v>67970</v>
      </c>
    </row>
    <row r="80" spans="1:3">
      <c r="A80" s="564" t="s">
        <v>484</v>
      </c>
      <c r="C80" s="583">
        <v>55450</v>
      </c>
    </row>
    <row r="81" spans="1:3">
      <c r="A81" s="564" t="s">
        <v>485</v>
      </c>
      <c r="C81" s="583">
        <v>66810</v>
      </c>
    </row>
    <row r="82" spans="1:3">
      <c r="A82" s="564" t="s">
        <v>485</v>
      </c>
      <c r="C82" s="583">
        <v>47980</v>
      </c>
    </row>
    <row r="83" spans="1:3">
      <c r="A83" s="564" t="s">
        <v>486</v>
      </c>
      <c r="C83" s="583">
        <v>42000</v>
      </c>
    </row>
    <row r="84" spans="1:3">
      <c r="A84" s="564" t="s">
        <v>486</v>
      </c>
      <c r="C84" s="583">
        <v>42000</v>
      </c>
    </row>
    <row r="85" spans="1:3">
      <c r="A85" s="564" t="s">
        <v>486</v>
      </c>
      <c r="C85" s="583">
        <v>42000</v>
      </c>
    </row>
    <row r="86" spans="1:3">
      <c r="A86" s="564" t="s">
        <v>486</v>
      </c>
      <c r="C86" s="583">
        <v>41000</v>
      </c>
    </row>
    <row r="87" spans="1:3">
      <c r="A87" s="564" t="s">
        <v>486</v>
      </c>
      <c r="C87" s="583">
        <v>41000</v>
      </c>
    </row>
    <row r="88" spans="1:3">
      <c r="A88" s="564" t="s">
        <v>486</v>
      </c>
      <c r="C88" s="583">
        <v>41000</v>
      </c>
    </row>
    <row r="89" spans="1:3">
      <c r="A89" s="564" t="s">
        <v>507</v>
      </c>
      <c r="C89" s="583">
        <v>51168</v>
      </c>
    </row>
    <row r="90" spans="1:3">
      <c r="A90" s="564" t="s">
        <v>508</v>
      </c>
      <c r="C90" s="583">
        <v>26004</v>
      </c>
    </row>
    <row r="91" spans="1:3">
      <c r="A91" s="564" t="s">
        <v>487</v>
      </c>
      <c r="C91" s="583">
        <v>26333</v>
      </c>
    </row>
    <row r="92" spans="1:3">
      <c r="A92" s="564" t="s">
        <v>505</v>
      </c>
      <c r="C92" s="583">
        <v>27600</v>
      </c>
    </row>
    <row r="93" spans="1:3">
      <c r="A93" s="601" t="s">
        <v>488</v>
      </c>
      <c r="B93" s="601"/>
      <c r="C93" s="584">
        <f>SUBTOTAL(9,C79:C92)</f>
        <v>618315</v>
      </c>
    </row>
    <row r="95" spans="1:3">
      <c r="A95" s="581" t="s">
        <v>509</v>
      </c>
    </row>
    <row r="96" spans="1:3">
      <c r="A96" s="582" t="s">
        <v>480</v>
      </c>
    </row>
    <row r="97" spans="1:3">
      <c r="A97" s="564" t="s">
        <v>510</v>
      </c>
      <c r="C97" s="583">
        <v>16410</v>
      </c>
    </row>
    <row r="98" spans="1:3">
      <c r="A98" s="564" t="s">
        <v>485</v>
      </c>
      <c r="C98" s="583">
        <v>49890</v>
      </c>
    </row>
    <row r="99" spans="1:3">
      <c r="A99" s="564" t="s">
        <v>485</v>
      </c>
      <c r="C99" s="583">
        <v>49750</v>
      </c>
    </row>
    <row r="100" spans="1:3">
      <c r="A100" s="564" t="s">
        <v>511</v>
      </c>
      <c r="C100" s="583">
        <v>47250</v>
      </c>
    </row>
    <row r="101" spans="1:3">
      <c r="A101" s="564" t="s">
        <v>504</v>
      </c>
      <c r="C101" s="583">
        <v>34200</v>
      </c>
    </row>
    <row r="102" spans="1:3">
      <c r="A102" s="564" t="s">
        <v>487</v>
      </c>
      <c r="C102" s="583">
        <v>23456</v>
      </c>
    </row>
    <row r="103" spans="1:3">
      <c r="A103" s="564" t="s">
        <v>505</v>
      </c>
      <c r="C103" s="583">
        <v>9300</v>
      </c>
    </row>
    <row r="104" spans="1:3">
      <c r="A104" s="601" t="s">
        <v>488</v>
      </c>
      <c r="B104" s="601"/>
      <c r="C104" s="588">
        <f>SUBTOTAL(9,C97:C103)</f>
        <v>230256</v>
      </c>
    </row>
    <row r="106" spans="1:3">
      <c r="A106" s="587" t="s">
        <v>512</v>
      </c>
    </row>
    <row r="107" spans="1:3">
      <c r="A107" s="582" t="s">
        <v>480</v>
      </c>
    </row>
    <row r="108" spans="1:3">
      <c r="A108" s="564" t="s">
        <v>484</v>
      </c>
      <c r="C108" s="583">
        <v>51430</v>
      </c>
    </row>
    <row r="109" spans="1:3">
      <c r="A109" s="564" t="s">
        <v>510</v>
      </c>
      <c r="C109" s="583">
        <v>49240</v>
      </c>
    </row>
    <row r="110" spans="1:3">
      <c r="A110" s="564" t="s">
        <v>485</v>
      </c>
      <c r="C110" s="583">
        <v>65500</v>
      </c>
    </row>
    <row r="111" spans="1:3">
      <c r="A111" s="564" t="s">
        <v>485</v>
      </c>
      <c r="C111" s="583">
        <v>49570</v>
      </c>
    </row>
    <row r="112" spans="1:3">
      <c r="A112" s="564" t="s">
        <v>485</v>
      </c>
      <c r="C112" s="583">
        <v>48590</v>
      </c>
    </row>
    <row r="113" spans="1:3">
      <c r="A113" s="564" t="s">
        <v>485</v>
      </c>
      <c r="C113" s="583">
        <v>46400</v>
      </c>
    </row>
    <row r="114" spans="1:3">
      <c r="A114" s="564" t="s">
        <v>486</v>
      </c>
      <c r="C114" s="583">
        <v>48000</v>
      </c>
    </row>
    <row r="115" spans="1:3">
      <c r="A115" s="564" t="s">
        <v>486</v>
      </c>
      <c r="C115" s="583">
        <v>45000</v>
      </c>
    </row>
    <row r="116" spans="1:3">
      <c r="A116" s="564" t="s">
        <v>486</v>
      </c>
      <c r="C116" s="583">
        <v>43000</v>
      </c>
    </row>
    <row r="117" spans="1:3">
      <c r="A117" s="564" t="s">
        <v>486</v>
      </c>
      <c r="C117" s="583">
        <v>41970</v>
      </c>
    </row>
    <row r="118" spans="1:3">
      <c r="A118" s="564" t="s">
        <v>504</v>
      </c>
      <c r="C118" s="583">
        <v>41770</v>
      </c>
    </row>
    <row r="119" spans="1:3">
      <c r="A119" s="564" t="s">
        <v>504</v>
      </c>
      <c r="C119" s="583">
        <v>37690</v>
      </c>
    </row>
    <row r="120" spans="1:3">
      <c r="A120" s="564" t="s">
        <v>513</v>
      </c>
      <c r="C120" s="583">
        <v>37250</v>
      </c>
    </row>
    <row r="121" spans="1:3">
      <c r="A121" s="564" t="s">
        <v>514</v>
      </c>
      <c r="C121" s="583">
        <v>37250</v>
      </c>
    </row>
    <row r="122" spans="1:3">
      <c r="A122" s="564" t="s">
        <v>504</v>
      </c>
      <c r="C122" s="583">
        <v>35920</v>
      </c>
    </row>
    <row r="123" spans="1:3">
      <c r="A123" s="564" t="s">
        <v>504</v>
      </c>
      <c r="C123" s="583">
        <v>30000</v>
      </c>
    </row>
    <row r="124" spans="1:3">
      <c r="A124" s="564" t="s">
        <v>515</v>
      </c>
      <c r="C124" s="583">
        <v>34020</v>
      </c>
    </row>
    <row r="125" spans="1:3">
      <c r="A125" s="564" t="s">
        <v>515</v>
      </c>
      <c r="C125" s="583">
        <v>33330</v>
      </c>
    </row>
    <row r="126" spans="1:3">
      <c r="A126" s="564" t="s">
        <v>487</v>
      </c>
      <c r="C126" s="583">
        <v>33588</v>
      </c>
    </row>
    <row r="127" spans="1:3">
      <c r="A127" s="564" t="s">
        <v>516</v>
      </c>
      <c r="C127" s="583">
        <v>6000</v>
      </c>
    </row>
    <row r="128" spans="1:3">
      <c r="A128" s="564" t="s">
        <v>516</v>
      </c>
      <c r="C128" s="583">
        <v>6000</v>
      </c>
    </row>
    <row r="129" spans="1:3">
      <c r="A129" s="564" t="s">
        <v>516</v>
      </c>
      <c r="C129" s="583">
        <v>6000</v>
      </c>
    </row>
    <row r="130" spans="1:3">
      <c r="A130" s="564" t="s">
        <v>505</v>
      </c>
      <c r="C130" s="583">
        <v>37800</v>
      </c>
    </row>
    <row r="131" spans="1:3">
      <c r="A131" s="601" t="s">
        <v>488</v>
      </c>
      <c r="B131" s="601"/>
      <c r="C131" s="584">
        <f>SUBTOTAL(9,C108:C130)</f>
        <v>865318</v>
      </c>
    </row>
    <row r="133" spans="1:3">
      <c r="A133" s="581" t="s">
        <v>517</v>
      </c>
    </row>
    <row r="134" spans="1:3">
      <c r="A134" s="582" t="s">
        <v>480</v>
      </c>
    </row>
    <row r="135" spans="1:3">
      <c r="A135" s="564" t="s">
        <v>486</v>
      </c>
      <c r="C135" s="583">
        <v>40500</v>
      </c>
    </row>
    <row r="136" spans="1:3">
      <c r="A136" s="564" t="s">
        <v>486</v>
      </c>
      <c r="C136" s="583">
        <v>41000</v>
      </c>
    </row>
    <row r="137" spans="1:3">
      <c r="A137" s="564" t="s">
        <v>504</v>
      </c>
      <c r="C137" s="583">
        <v>40100</v>
      </c>
    </row>
    <row r="138" spans="1:3">
      <c r="A138" s="564" t="s">
        <v>518</v>
      </c>
      <c r="C138" s="583">
        <v>35268</v>
      </c>
    </row>
    <row r="139" spans="1:3">
      <c r="A139" s="564" t="s">
        <v>487</v>
      </c>
      <c r="C139" s="583">
        <v>1843</v>
      </c>
    </row>
    <row r="140" spans="1:3">
      <c r="A140" s="564" t="s">
        <v>505</v>
      </c>
      <c r="C140" s="583">
        <v>6900</v>
      </c>
    </row>
    <row r="141" spans="1:3">
      <c r="A141" s="601" t="s">
        <v>488</v>
      </c>
      <c r="B141" s="601"/>
      <c r="C141" s="588">
        <f>SUBTOTAL(9,C135:C140)</f>
        <v>165611</v>
      </c>
    </row>
    <row r="142" spans="1:3" s="589" customFormat="1">
      <c r="C142" s="590"/>
    </row>
    <row r="143" spans="1:3">
      <c r="A143" s="581" t="s">
        <v>519</v>
      </c>
    </row>
    <row r="144" spans="1:3">
      <c r="A144" s="582" t="s">
        <v>480</v>
      </c>
    </row>
    <row r="145" spans="1:3">
      <c r="A145" s="564" t="s">
        <v>520</v>
      </c>
      <c r="C145" s="580">
        <v>73220</v>
      </c>
    </row>
    <row r="146" spans="1:3">
      <c r="A146" s="564" t="s">
        <v>484</v>
      </c>
      <c r="C146" s="580">
        <v>60100</v>
      </c>
    </row>
    <row r="147" spans="1:3">
      <c r="A147" s="564" t="s">
        <v>484</v>
      </c>
      <c r="C147" s="580">
        <v>59230</v>
      </c>
    </row>
    <row r="148" spans="1:3">
      <c r="A148" s="564" t="s">
        <v>504</v>
      </c>
      <c r="C148" s="580">
        <v>30600</v>
      </c>
    </row>
    <row r="149" spans="1:3">
      <c r="A149" s="564" t="s">
        <v>504</v>
      </c>
      <c r="C149" s="580">
        <v>42000</v>
      </c>
    </row>
    <row r="150" spans="1:3">
      <c r="A150" s="564" t="s">
        <v>487</v>
      </c>
      <c r="C150" s="580">
        <v>5529</v>
      </c>
    </row>
    <row r="151" spans="1:3">
      <c r="A151" s="564" t="s">
        <v>505</v>
      </c>
      <c r="C151" s="580">
        <v>14500</v>
      </c>
    </row>
    <row r="152" spans="1:3">
      <c r="A152" s="601" t="s">
        <v>488</v>
      </c>
      <c r="B152" s="601"/>
      <c r="C152" s="588">
        <f>SUBTOTAL(9,C145:C151)</f>
        <v>285179</v>
      </c>
    </row>
    <row r="154" spans="1:3">
      <c r="A154" s="581" t="s">
        <v>521</v>
      </c>
    </row>
    <row r="155" spans="1:3">
      <c r="A155" s="582" t="s">
        <v>480</v>
      </c>
    </row>
    <row r="156" spans="1:3">
      <c r="A156" s="564" t="s">
        <v>484</v>
      </c>
      <c r="C156" s="583">
        <v>52650</v>
      </c>
    </row>
    <row r="157" spans="1:3">
      <c r="A157" s="564" t="s">
        <v>485</v>
      </c>
      <c r="C157" s="583">
        <v>49750</v>
      </c>
    </row>
    <row r="158" spans="1:3">
      <c r="A158" s="564" t="s">
        <v>485</v>
      </c>
      <c r="C158" s="583">
        <v>49090</v>
      </c>
    </row>
    <row r="159" spans="1:3">
      <c r="A159" s="564" t="s">
        <v>487</v>
      </c>
      <c r="C159" s="583">
        <v>12901</v>
      </c>
    </row>
    <row r="160" spans="1:3">
      <c r="A160" s="601" t="s">
        <v>488</v>
      </c>
      <c r="B160" s="601"/>
      <c r="C160" s="584">
        <f>SUBTOTAL(9,C156:C159)</f>
        <v>164391</v>
      </c>
    </row>
    <row r="161" spans="1:3">
      <c r="C161" s="591"/>
    </row>
    <row r="162" spans="1:3">
      <c r="A162" s="581" t="s">
        <v>522</v>
      </c>
    </row>
    <row r="163" spans="1:3">
      <c r="A163" s="582" t="s">
        <v>480</v>
      </c>
    </row>
    <row r="164" spans="1:3">
      <c r="A164" s="564" t="s">
        <v>484</v>
      </c>
      <c r="C164" s="583">
        <v>67610</v>
      </c>
    </row>
    <row r="165" spans="1:3">
      <c r="A165" s="564" t="s">
        <v>484</v>
      </c>
      <c r="C165" s="583">
        <v>65260</v>
      </c>
    </row>
    <row r="166" spans="1:3">
      <c r="A166" s="564" t="s">
        <v>486</v>
      </c>
      <c r="C166" s="583">
        <v>44500</v>
      </c>
    </row>
    <row r="167" spans="1:3">
      <c r="A167" s="564" t="s">
        <v>504</v>
      </c>
      <c r="C167" s="583">
        <v>40000</v>
      </c>
    </row>
    <row r="168" spans="1:3">
      <c r="A168" s="564" t="s">
        <v>487</v>
      </c>
      <c r="C168" s="583">
        <v>37535</v>
      </c>
    </row>
    <row r="169" spans="1:3">
      <c r="A169" s="564" t="s">
        <v>505</v>
      </c>
      <c r="C169" s="583">
        <v>15000</v>
      </c>
    </row>
    <row r="170" spans="1:3">
      <c r="A170" s="601" t="s">
        <v>488</v>
      </c>
      <c r="B170" s="601"/>
      <c r="C170" s="584">
        <f>SUBTOTAL(9,C164:C169)</f>
        <v>269905</v>
      </c>
    </row>
    <row r="171" spans="1:3">
      <c r="C171" s="583"/>
    </row>
    <row r="172" spans="1:3">
      <c r="A172" s="581" t="s">
        <v>523</v>
      </c>
    </row>
    <row r="173" spans="1:3">
      <c r="A173" s="582" t="s">
        <v>480</v>
      </c>
    </row>
    <row r="174" spans="1:3">
      <c r="A174" s="564" t="s">
        <v>484</v>
      </c>
      <c r="C174" s="583">
        <v>65700</v>
      </c>
    </row>
    <row r="175" spans="1:3">
      <c r="A175" s="564" t="s">
        <v>486</v>
      </c>
      <c r="C175" s="583">
        <v>42000</v>
      </c>
    </row>
    <row r="176" spans="1:3">
      <c r="A176" s="564" t="s">
        <v>486</v>
      </c>
      <c r="C176" s="583">
        <v>36230</v>
      </c>
    </row>
    <row r="177" spans="1:3">
      <c r="A177" s="564" t="s">
        <v>487</v>
      </c>
      <c r="C177" s="583">
        <v>2582</v>
      </c>
    </row>
    <row r="178" spans="1:3">
      <c r="A178" s="564" t="s">
        <v>505</v>
      </c>
      <c r="C178" s="583">
        <v>19500</v>
      </c>
    </row>
    <row r="179" spans="1:3">
      <c r="A179" s="601" t="s">
        <v>488</v>
      </c>
      <c r="B179" s="601"/>
      <c r="C179" s="584">
        <f>SUBTOTAL(9,C174:C178)</f>
        <v>166012</v>
      </c>
    </row>
    <row r="180" spans="1:3">
      <c r="C180" s="591"/>
    </row>
    <row r="181" spans="1:3">
      <c r="A181" s="581" t="s">
        <v>524</v>
      </c>
    </row>
    <row r="182" spans="1:3">
      <c r="A182" s="582" t="s">
        <v>480</v>
      </c>
    </row>
    <row r="183" spans="1:3">
      <c r="A183" s="564" t="s">
        <v>484</v>
      </c>
      <c r="C183" s="583">
        <v>60520</v>
      </c>
    </row>
    <row r="184" spans="1:3">
      <c r="A184" s="564" t="s">
        <v>485</v>
      </c>
      <c r="C184" s="583">
        <v>51850</v>
      </c>
    </row>
    <row r="185" spans="1:3">
      <c r="A185" s="564" t="s">
        <v>485</v>
      </c>
      <c r="C185" s="583">
        <v>51290</v>
      </c>
    </row>
    <row r="186" spans="1:3">
      <c r="A186" s="564" t="s">
        <v>485</v>
      </c>
      <c r="C186" s="583">
        <v>51200</v>
      </c>
    </row>
    <row r="187" spans="1:3">
      <c r="A187" s="564" t="s">
        <v>487</v>
      </c>
      <c r="C187" s="583">
        <v>2582</v>
      </c>
    </row>
    <row r="188" spans="1:3">
      <c r="A188" s="564" t="s">
        <v>505</v>
      </c>
      <c r="C188" s="583">
        <v>26200</v>
      </c>
    </row>
    <row r="189" spans="1:3">
      <c r="A189" s="601" t="s">
        <v>488</v>
      </c>
      <c r="B189" s="601"/>
      <c r="C189" s="584">
        <f>SUBTOTAL(9,C183:C188)</f>
        <v>243642</v>
      </c>
    </row>
    <row r="190" spans="1:3">
      <c r="C190" s="591"/>
    </row>
    <row r="191" spans="1:3">
      <c r="A191" s="581" t="s">
        <v>525</v>
      </c>
    </row>
    <row r="192" spans="1:3">
      <c r="A192" s="601" t="s">
        <v>526</v>
      </c>
      <c r="B192" s="601"/>
      <c r="C192" s="603">
        <f>C37+C75+C93+C104+C141+C131+C152+C160+C170++C179+C189</f>
        <v>4855977</v>
      </c>
    </row>
    <row r="193" spans="1:5">
      <c r="A193" s="626" t="s">
        <v>527</v>
      </c>
      <c r="B193" s="626"/>
      <c r="C193" s="609">
        <f>C48</f>
        <v>238920</v>
      </c>
    </row>
    <row r="194" spans="1:5">
      <c r="A194" s="602" t="s">
        <v>528</v>
      </c>
      <c r="B194" s="602"/>
      <c r="C194" s="607">
        <f>C55+C65</f>
        <v>206376</v>
      </c>
    </row>
    <row r="195" spans="1:5" ht="12.6" thickBot="1">
      <c r="A195" s="627" t="s">
        <v>529</v>
      </c>
      <c r="B195" s="628"/>
      <c r="C195" s="629">
        <f>SUM(C192:C194)</f>
        <v>5301273</v>
      </c>
    </row>
    <row r="196" spans="1:5" ht="12.6" thickTop="1"/>
    <row r="198" spans="1:5">
      <c r="A198" s="581" t="s">
        <v>530</v>
      </c>
    </row>
    <row r="199" spans="1:5">
      <c r="A199" s="581" t="s">
        <v>531</v>
      </c>
    </row>
    <row r="201" spans="1:5">
      <c r="A201" s="581" t="s">
        <v>532</v>
      </c>
    </row>
    <row r="202" spans="1:5">
      <c r="A202" s="601" t="s">
        <v>526</v>
      </c>
      <c r="B202" s="601"/>
      <c r="C202" s="603">
        <f>C192</f>
        <v>4855977</v>
      </c>
      <c r="E202" s="564" t="s">
        <v>533</v>
      </c>
    </row>
    <row r="203" spans="1:5">
      <c r="A203" s="624" t="s">
        <v>527</v>
      </c>
      <c r="B203" s="624"/>
      <c r="C203" s="608">
        <v>3212000</v>
      </c>
      <c r="E203" s="564" t="s">
        <v>534</v>
      </c>
    </row>
    <row r="204" spans="1:5">
      <c r="A204" s="602" t="s">
        <v>528</v>
      </c>
      <c r="B204" s="602"/>
      <c r="C204" s="607">
        <v>1550670</v>
      </c>
      <c r="E204" s="564" t="s">
        <v>535</v>
      </c>
    </row>
    <row r="205" spans="1:5" ht="12.6" thickBot="1">
      <c r="A205" s="627" t="s">
        <v>536</v>
      </c>
      <c r="B205" s="628"/>
      <c r="C205" s="630">
        <f>SUM(C202:C204)</f>
        <v>9618647</v>
      </c>
    </row>
  </sheetData>
  <mergeCells count="1">
    <mergeCell ref="A12:C12"/>
  </mergeCells>
  <printOptions horizontalCentered="1"/>
  <pageMargins left="1" right="1" top="0.69" bottom="0.69" header="0.15" footer="0.15"/>
  <pageSetup scale="80" firstPageNumber="10" orientation="landscape" useFirstPageNumber="1" r:id="rId1"/>
  <headerFooter>
    <oddFooter>&amp;C&amp;8&amp;D  &amp;T    &amp;Z&amp;F    &amp;A</oddFooter>
  </headerFooter>
  <rowBreaks count="5" manualBreakCount="5">
    <brk id="49" max="3" man="1"/>
    <brk id="76" max="3" man="1"/>
    <brk id="105" max="3" man="1"/>
    <brk id="142" max="16383" man="1"/>
    <brk id="179" max="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52"/>
  <sheetViews>
    <sheetView zoomScaleNormal="100" workbookViewId="0">
      <selection activeCell="A2" sqref="A2"/>
    </sheetView>
  </sheetViews>
  <sheetFormatPr defaultColWidth="9.33203125" defaultRowHeight="12"/>
  <cols>
    <col min="1" max="1" width="84.33203125" style="564" customWidth="1"/>
    <col min="2" max="2" width="10.109375" style="564" customWidth="1"/>
    <col min="3" max="3" width="17.109375" style="580" customWidth="1"/>
    <col min="4" max="4" width="2.77734375" style="564" customWidth="1"/>
    <col min="5" max="5" width="6" style="564" customWidth="1"/>
    <col min="6" max="6" width="23.33203125" style="564" customWidth="1"/>
    <col min="7" max="16384" width="9.33203125" style="564"/>
  </cols>
  <sheetData>
    <row r="1" spans="1:6" s="565" customFormat="1" ht="15.6">
      <c r="A1" s="592" t="s">
        <v>321</v>
      </c>
      <c r="B1" s="592"/>
      <c r="C1" s="592"/>
      <c r="D1" s="593"/>
      <c r="E1" s="593"/>
      <c r="F1" s="563"/>
    </row>
    <row r="2" spans="1:6" s="565" customFormat="1" ht="15.6">
      <c r="A2" s="594" t="s">
        <v>874</v>
      </c>
      <c r="B2" s="594"/>
      <c r="C2" s="594"/>
      <c r="D2" s="595"/>
      <c r="E2" s="595"/>
      <c r="F2" s="563"/>
    </row>
    <row r="3" spans="1:6" s="565" customFormat="1" ht="13.2">
      <c r="A3" s="596" t="s">
        <v>474</v>
      </c>
      <c r="B3" s="596"/>
      <c r="C3" s="596"/>
      <c r="D3" s="597"/>
      <c r="E3" s="597"/>
      <c r="F3" s="563"/>
    </row>
    <row r="4" spans="1:6" s="565" customFormat="1" ht="13.2">
      <c r="A4" s="596" t="s">
        <v>561</v>
      </c>
      <c r="B4" s="596"/>
      <c r="C4" s="596"/>
      <c r="D4" s="597"/>
      <c r="E4" s="597"/>
      <c r="F4" s="563"/>
    </row>
    <row r="5" spans="1:6" s="565" customFormat="1" ht="13.2">
      <c r="A5" s="596" t="s">
        <v>537</v>
      </c>
      <c r="B5" s="596"/>
      <c r="C5" s="596"/>
      <c r="D5" s="597"/>
      <c r="E5" s="597"/>
      <c r="F5" s="563"/>
    </row>
    <row r="6" spans="1:6" s="565" customFormat="1" ht="8.25" customHeight="1">
      <c r="A6" s="598"/>
      <c r="B6" s="598"/>
      <c r="C6" s="599"/>
      <c r="D6" s="569"/>
      <c r="E6" s="569"/>
      <c r="F6" s="563"/>
    </row>
    <row r="7" spans="1:6" s="565" customFormat="1" ht="13.2">
      <c r="A7" s="570" t="s">
        <v>476</v>
      </c>
      <c r="B7" s="571" t="s">
        <v>824</v>
      </c>
      <c r="C7" s="1039">
        <f>'Schedule A - A1'!F11</f>
        <v>45086</v>
      </c>
      <c r="D7" s="572"/>
      <c r="E7" s="569"/>
      <c r="F7" s="563"/>
    </row>
    <row r="8" spans="1:6" s="565" customFormat="1" ht="13.2">
      <c r="A8" s="573"/>
      <c r="B8" s="574"/>
      <c r="C8" s="568"/>
      <c r="D8" s="569"/>
      <c r="E8" s="569"/>
      <c r="F8" s="563"/>
    </row>
    <row r="9" spans="1:6" s="565" customFormat="1" ht="13.2">
      <c r="A9" s="575" t="s">
        <v>538</v>
      </c>
      <c r="B9" s="574"/>
      <c r="C9" s="576" t="s">
        <v>850</v>
      </c>
      <c r="D9" s="600"/>
      <c r="E9" s="600"/>
      <c r="F9" s="563"/>
    </row>
    <row r="10" spans="1:6" s="565" customFormat="1" ht="13.2">
      <c r="A10" s="572"/>
      <c r="B10" s="567"/>
      <c r="C10" s="578"/>
      <c r="D10" s="579"/>
      <c r="E10" s="579"/>
      <c r="F10" s="563"/>
    </row>
    <row r="11" spans="1:6" ht="15.6">
      <c r="A11" s="1187" t="s">
        <v>478</v>
      </c>
      <c r="B11" s="1188"/>
      <c r="C11" s="1188"/>
      <c r="D11" s="566"/>
      <c r="F11" s="1060">
        <v>44720</v>
      </c>
    </row>
    <row r="12" spans="1:6">
      <c r="D12" s="563"/>
    </row>
    <row r="13" spans="1:6">
      <c r="A13" s="581" t="s">
        <v>479</v>
      </c>
      <c r="C13" s="610"/>
      <c r="D13" s="589"/>
      <c r="E13" s="589"/>
      <c r="F13" s="611"/>
    </row>
    <row r="14" spans="1:6">
      <c r="A14" s="564" t="s">
        <v>480</v>
      </c>
      <c r="C14" s="612">
        <v>1631715</v>
      </c>
      <c r="D14" s="589"/>
      <c r="E14" s="589"/>
      <c r="F14" s="589"/>
    </row>
    <row r="15" spans="1:6">
      <c r="A15" s="564" t="s">
        <v>423</v>
      </c>
      <c r="C15" s="612">
        <v>238920</v>
      </c>
      <c r="D15" s="589"/>
      <c r="E15" s="589"/>
      <c r="F15" s="589"/>
    </row>
    <row r="16" spans="1:6">
      <c r="A16" s="564" t="s">
        <v>494</v>
      </c>
      <c r="C16" s="612">
        <f>97824+33801</f>
        <v>131625</v>
      </c>
      <c r="D16" s="589"/>
      <c r="E16" s="589"/>
      <c r="F16" s="589"/>
    </row>
    <row r="17" spans="1:6">
      <c r="A17" s="564" t="s">
        <v>67</v>
      </c>
      <c r="C17" s="613">
        <v>657058</v>
      </c>
      <c r="D17" s="589"/>
      <c r="E17" s="589"/>
      <c r="F17" s="589"/>
    </row>
    <row r="18" spans="1:6">
      <c r="A18" s="564" t="s">
        <v>68</v>
      </c>
      <c r="C18" s="614">
        <v>0</v>
      </c>
      <c r="D18" s="589"/>
      <c r="E18" s="589"/>
      <c r="F18" s="589"/>
    </row>
    <row r="19" spans="1:6">
      <c r="A19" s="564" t="s">
        <v>539</v>
      </c>
      <c r="C19" s="615">
        <f>SUBTOTAL(9,C14:C17)</f>
        <v>2659318</v>
      </c>
      <c r="D19" s="589"/>
      <c r="E19" s="589"/>
      <c r="F19" s="589"/>
    </row>
    <row r="20" spans="1:6">
      <c r="A20" s="564" t="s">
        <v>69</v>
      </c>
      <c r="C20" s="612">
        <v>33112</v>
      </c>
      <c r="D20" s="589"/>
      <c r="E20" s="589"/>
      <c r="F20" s="589"/>
    </row>
    <row r="21" spans="1:6">
      <c r="A21" s="564" t="s">
        <v>70</v>
      </c>
      <c r="C21" s="612">
        <v>172972</v>
      </c>
      <c r="D21" s="589"/>
      <c r="E21" s="589"/>
      <c r="F21" s="589"/>
    </row>
    <row r="22" spans="1:6">
      <c r="A22" s="564" t="s">
        <v>71</v>
      </c>
      <c r="C22" s="614">
        <v>140221</v>
      </c>
      <c r="D22" s="589"/>
      <c r="E22" s="589"/>
      <c r="F22" s="589"/>
    </row>
    <row r="23" spans="1:6">
      <c r="A23" s="564" t="s">
        <v>540</v>
      </c>
      <c r="C23" s="615">
        <f>SUBTOTAL(9,C14:C22)</f>
        <v>3005623</v>
      </c>
      <c r="D23" s="589"/>
      <c r="E23" s="589"/>
      <c r="F23" s="589"/>
    </row>
    <row r="24" spans="1:6">
      <c r="C24" s="615"/>
      <c r="D24" s="589"/>
      <c r="E24" s="589"/>
      <c r="F24" s="589"/>
    </row>
    <row r="25" spans="1:6">
      <c r="A25" s="581" t="s">
        <v>499</v>
      </c>
      <c r="C25" s="610"/>
      <c r="D25" s="589"/>
      <c r="E25" s="589"/>
      <c r="F25" s="589"/>
    </row>
    <row r="26" spans="1:6">
      <c r="A26" s="564" t="s">
        <v>494</v>
      </c>
      <c r="C26" s="612">
        <f>108552+36000</f>
        <v>144552</v>
      </c>
      <c r="D26" s="589"/>
      <c r="E26" s="589"/>
      <c r="F26" s="589"/>
    </row>
    <row r="27" spans="1:6">
      <c r="A27" s="564" t="s">
        <v>67</v>
      </c>
      <c r="C27" s="613">
        <v>58633</v>
      </c>
      <c r="D27" s="589"/>
      <c r="E27" s="589"/>
      <c r="F27" s="589"/>
    </row>
    <row r="28" spans="1:6">
      <c r="A28" s="564" t="s">
        <v>68</v>
      </c>
      <c r="C28" s="614">
        <v>0</v>
      </c>
      <c r="D28" s="589"/>
      <c r="E28" s="589"/>
      <c r="F28" s="589"/>
    </row>
    <row r="29" spans="1:6">
      <c r="A29" s="564" t="s">
        <v>539</v>
      </c>
      <c r="C29" s="615">
        <f>SUBTOTAL(9,C26:C27)</f>
        <v>203185</v>
      </c>
      <c r="D29" s="589"/>
      <c r="E29" s="589"/>
      <c r="F29" s="589"/>
    </row>
    <row r="30" spans="1:6">
      <c r="A30" s="564" t="s">
        <v>69</v>
      </c>
      <c r="C30" s="612">
        <v>17000</v>
      </c>
      <c r="D30" s="589"/>
      <c r="E30" s="589"/>
      <c r="F30" s="589"/>
    </row>
    <row r="31" spans="1:6">
      <c r="A31" s="564" t="s">
        <v>70</v>
      </c>
      <c r="C31" s="614">
        <v>56241</v>
      </c>
      <c r="D31" s="589"/>
      <c r="E31" s="589"/>
      <c r="F31" s="589"/>
    </row>
    <row r="32" spans="1:6">
      <c r="A32" s="564" t="s">
        <v>104</v>
      </c>
      <c r="C32" s="615">
        <f>SUBTOTAL(9,C26:C31)</f>
        <v>276426</v>
      </c>
      <c r="D32" s="589"/>
      <c r="E32" s="589"/>
      <c r="F32" s="589"/>
    </row>
    <row r="33" spans="1:6">
      <c r="C33" s="610"/>
      <c r="D33" s="589"/>
      <c r="E33" s="589"/>
      <c r="F33" s="589"/>
    </row>
    <row r="34" spans="1:6">
      <c r="A34" s="581" t="s">
        <v>541</v>
      </c>
      <c r="C34" s="610"/>
      <c r="D34" s="589"/>
      <c r="E34" s="589"/>
      <c r="F34" s="589"/>
    </row>
    <row r="35" spans="1:6">
      <c r="A35" s="564" t="s">
        <v>70</v>
      </c>
      <c r="C35" s="613">
        <v>51222</v>
      </c>
      <c r="D35" s="589"/>
      <c r="E35" s="589"/>
      <c r="F35" s="589"/>
    </row>
    <row r="36" spans="1:6">
      <c r="A36" s="564" t="s">
        <v>71</v>
      </c>
      <c r="C36" s="614">
        <v>95126</v>
      </c>
      <c r="D36" s="589"/>
      <c r="E36" s="589"/>
      <c r="F36" s="589"/>
    </row>
    <row r="37" spans="1:6" ht="15.6">
      <c r="A37" s="564" t="s">
        <v>104</v>
      </c>
      <c r="C37" s="615">
        <f>SUBTOTAL(9,C35:C36)</f>
        <v>146348</v>
      </c>
      <c r="D37" s="616"/>
      <c r="E37" s="589"/>
      <c r="F37" s="589"/>
    </row>
    <row r="38" spans="1:6" ht="15.6">
      <c r="C38" s="610"/>
      <c r="D38" s="616"/>
      <c r="E38" s="589"/>
      <c r="F38" s="589"/>
    </row>
    <row r="39" spans="1:6">
      <c r="A39" s="581" t="s">
        <v>503</v>
      </c>
      <c r="C39" s="610"/>
      <c r="D39" s="589"/>
      <c r="E39" s="589"/>
      <c r="F39" s="589"/>
    </row>
    <row r="40" spans="1:6">
      <c r="A40" s="564" t="s">
        <v>480</v>
      </c>
      <c r="C40" s="612">
        <v>215633</v>
      </c>
      <c r="D40" s="589"/>
      <c r="E40" s="589"/>
      <c r="F40" s="589"/>
    </row>
    <row r="41" spans="1:6">
      <c r="A41" s="564" t="s">
        <v>67</v>
      </c>
      <c r="C41" s="614">
        <v>73433</v>
      </c>
      <c r="D41" s="589"/>
      <c r="E41" s="589"/>
      <c r="F41" s="589"/>
    </row>
    <row r="42" spans="1:6">
      <c r="A42" s="564" t="s">
        <v>539</v>
      </c>
      <c r="C42" s="617">
        <f>SUBTOTAL(9,C40:C41)</f>
        <v>289066</v>
      </c>
      <c r="D42" s="589"/>
      <c r="E42" s="589"/>
      <c r="F42" s="589"/>
    </row>
    <row r="43" spans="1:6">
      <c r="A43" s="564" t="s">
        <v>104</v>
      </c>
      <c r="C43" s="615">
        <f>SUBTOTAL(9,C40:C42)</f>
        <v>289066</v>
      </c>
      <c r="D43" s="589"/>
      <c r="E43" s="589"/>
      <c r="F43" s="589"/>
    </row>
    <row r="44" spans="1:6">
      <c r="C44" s="610"/>
      <c r="D44" s="589"/>
      <c r="E44" s="589"/>
      <c r="F44" s="589"/>
    </row>
    <row r="45" spans="1:6">
      <c r="A45" s="587" t="s">
        <v>506</v>
      </c>
      <c r="C45" s="610"/>
      <c r="D45" s="589"/>
      <c r="E45" s="589"/>
      <c r="F45" s="589"/>
    </row>
    <row r="46" spans="1:6">
      <c r="A46" s="564" t="s">
        <v>480</v>
      </c>
      <c r="C46" s="612">
        <v>618315</v>
      </c>
      <c r="D46" s="589"/>
      <c r="E46" s="589"/>
      <c r="F46" s="589"/>
    </row>
    <row r="47" spans="1:6">
      <c r="A47" s="564" t="s">
        <v>494</v>
      </c>
      <c r="C47" s="612">
        <v>1350</v>
      </c>
      <c r="D47" s="589"/>
      <c r="E47" s="589"/>
      <c r="F47" s="589"/>
    </row>
    <row r="48" spans="1:6">
      <c r="A48" s="564" t="s">
        <v>67</v>
      </c>
      <c r="C48" s="614">
        <v>216299</v>
      </c>
      <c r="D48" s="589"/>
      <c r="E48" s="589"/>
      <c r="F48" s="589"/>
    </row>
    <row r="49" spans="1:6">
      <c r="A49" s="564" t="s">
        <v>539</v>
      </c>
      <c r="C49" s="615">
        <f>SUBTOTAL(9,C46:C48)</f>
        <v>835964</v>
      </c>
      <c r="D49" s="589"/>
      <c r="E49" s="589"/>
      <c r="F49" s="589"/>
    </row>
    <row r="50" spans="1:6">
      <c r="A50" s="564" t="s">
        <v>69</v>
      </c>
      <c r="C50" s="612">
        <v>100</v>
      </c>
      <c r="D50" s="589"/>
      <c r="E50" s="589"/>
      <c r="F50" s="589"/>
    </row>
    <row r="51" spans="1:6">
      <c r="A51" s="564" t="s">
        <v>70</v>
      </c>
      <c r="C51" s="614">
        <v>66095</v>
      </c>
      <c r="D51" s="589"/>
      <c r="E51" s="589"/>
      <c r="F51" s="589"/>
    </row>
    <row r="52" spans="1:6">
      <c r="A52" s="564" t="s">
        <v>104</v>
      </c>
      <c r="C52" s="615">
        <f>SUBTOTAL(9,C46:C51)</f>
        <v>902159</v>
      </c>
      <c r="D52" s="589"/>
      <c r="E52" s="589"/>
      <c r="F52" s="589"/>
    </row>
    <row r="53" spans="1:6">
      <c r="C53" s="610"/>
      <c r="D53" s="589"/>
      <c r="E53" s="589"/>
      <c r="F53" s="589"/>
    </row>
    <row r="54" spans="1:6">
      <c r="A54" s="581" t="s">
        <v>509</v>
      </c>
      <c r="C54" s="610"/>
      <c r="D54" s="589"/>
      <c r="E54" s="589"/>
      <c r="F54" s="589"/>
    </row>
    <row r="55" spans="1:6">
      <c r="A55" s="564" t="s">
        <v>480</v>
      </c>
      <c r="C55" s="612">
        <v>230256</v>
      </c>
      <c r="D55" s="589"/>
      <c r="E55" s="589"/>
      <c r="F55" s="589"/>
    </row>
    <row r="56" spans="1:6">
      <c r="A56" s="564" t="s">
        <v>67</v>
      </c>
      <c r="C56" s="614">
        <v>75543</v>
      </c>
      <c r="D56" s="589"/>
      <c r="E56" s="589"/>
      <c r="F56" s="589"/>
    </row>
    <row r="57" spans="1:6">
      <c r="A57" s="564" t="s">
        <v>539</v>
      </c>
      <c r="C57" s="617">
        <f>SUBTOTAL(9,C55:C56)</f>
        <v>305799</v>
      </c>
      <c r="D57" s="589"/>
      <c r="E57" s="589"/>
      <c r="F57" s="589"/>
    </row>
    <row r="58" spans="1:6">
      <c r="A58" s="564" t="s">
        <v>104</v>
      </c>
      <c r="C58" s="615">
        <f>SUBTOTAL(9,C55:C57)</f>
        <v>305799</v>
      </c>
      <c r="D58" s="589"/>
      <c r="E58" s="589"/>
      <c r="F58" s="589"/>
    </row>
    <row r="59" spans="1:6">
      <c r="C59" s="610"/>
      <c r="D59" s="589"/>
      <c r="E59" s="589"/>
      <c r="F59" s="589"/>
    </row>
    <row r="60" spans="1:6">
      <c r="A60" s="587" t="s">
        <v>512</v>
      </c>
      <c r="C60" s="610"/>
      <c r="D60" s="589"/>
      <c r="E60" s="589"/>
      <c r="F60" s="589"/>
    </row>
    <row r="61" spans="1:6">
      <c r="A61" s="564" t="s">
        <v>480</v>
      </c>
      <c r="C61" s="612">
        <v>865318</v>
      </c>
      <c r="D61" s="589"/>
      <c r="E61" s="589"/>
      <c r="F61" s="589"/>
    </row>
    <row r="62" spans="1:6">
      <c r="A62" s="564" t="s">
        <v>67</v>
      </c>
      <c r="C62" s="614">
        <v>307063</v>
      </c>
      <c r="D62" s="589"/>
      <c r="E62" s="589"/>
      <c r="F62" s="589"/>
    </row>
    <row r="63" spans="1:6">
      <c r="A63" s="564" t="s">
        <v>539</v>
      </c>
      <c r="C63" s="615">
        <f>SUBTOTAL(9,C61:C62)</f>
        <v>1172381</v>
      </c>
      <c r="D63" s="589"/>
      <c r="E63" s="589"/>
      <c r="F63" s="589"/>
    </row>
    <row r="64" spans="1:6">
      <c r="A64" s="564" t="s">
        <v>69</v>
      </c>
      <c r="C64" s="612">
        <v>500</v>
      </c>
      <c r="D64" s="589"/>
      <c r="E64" s="589"/>
      <c r="F64" s="589"/>
    </row>
    <row r="65" spans="1:6">
      <c r="A65" s="564" t="s">
        <v>70</v>
      </c>
      <c r="C65" s="614">
        <v>1500</v>
      </c>
      <c r="D65" s="589"/>
      <c r="E65" s="589"/>
      <c r="F65" s="589"/>
    </row>
    <row r="66" spans="1:6">
      <c r="A66" s="564" t="s">
        <v>104</v>
      </c>
      <c r="C66" s="615">
        <f>SUBTOTAL(9,C61:C65)</f>
        <v>1174381</v>
      </c>
      <c r="D66" s="589"/>
      <c r="E66" s="589"/>
      <c r="F66" s="589"/>
    </row>
    <row r="67" spans="1:6">
      <c r="C67" s="610"/>
      <c r="D67" s="589"/>
      <c r="E67" s="589"/>
      <c r="F67" s="589"/>
    </row>
    <row r="68" spans="1:6">
      <c r="A68" s="581" t="s">
        <v>517</v>
      </c>
      <c r="C68" s="610"/>
      <c r="D68" s="589"/>
      <c r="E68" s="589"/>
      <c r="F68" s="589"/>
    </row>
    <row r="69" spans="1:6">
      <c r="A69" s="564" t="s">
        <v>480</v>
      </c>
      <c r="C69" s="612">
        <v>165611</v>
      </c>
      <c r="D69" s="589"/>
      <c r="E69" s="589"/>
      <c r="F69" s="589"/>
    </row>
    <row r="70" spans="1:6">
      <c r="A70" s="564" t="s">
        <v>67</v>
      </c>
      <c r="C70" s="614">
        <v>62301</v>
      </c>
      <c r="D70" s="589"/>
      <c r="E70" s="589"/>
      <c r="F70" s="589"/>
    </row>
    <row r="71" spans="1:6">
      <c r="A71" s="564" t="s">
        <v>539</v>
      </c>
      <c r="C71" s="617">
        <f>SUBTOTAL(9,C69:C70)</f>
        <v>227912</v>
      </c>
      <c r="D71" s="589"/>
      <c r="E71" s="589"/>
      <c r="F71" s="589"/>
    </row>
    <row r="72" spans="1:6">
      <c r="A72" s="564" t="s">
        <v>104</v>
      </c>
      <c r="C72" s="615">
        <f>SUBTOTAL(9,C69:C71)</f>
        <v>227912</v>
      </c>
      <c r="D72" s="589"/>
      <c r="E72" s="589"/>
      <c r="F72" s="589"/>
    </row>
    <row r="73" spans="1:6">
      <c r="C73" s="610"/>
      <c r="D73" s="589"/>
      <c r="E73" s="589"/>
      <c r="F73" s="589"/>
    </row>
    <row r="74" spans="1:6">
      <c r="A74" s="581" t="s">
        <v>519</v>
      </c>
      <c r="C74" s="610"/>
      <c r="D74" s="589"/>
      <c r="E74" s="589"/>
      <c r="F74" s="589"/>
    </row>
    <row r="75" spans="1:6">
      <c r="A75" s="564" t="s">
        <v>480</v>
      </c>
      <c r="C75" s="610">
        <v>285179</v>
      </c>
      <c r="D75" s="589"/>
      <c r="E75" s="589"/>
      <c r="F75" s="589"/>
    </row>
    <row r="76" spans="1:6">
      <c r="A76" s="564" t="s">
        <v>67</v>
      </c>
      <c r="C76" s="618">
        <v>97400</v>
      </c>
      <c r="D76" s="589"/>
      <c r="E76" s="589"/>
      <c r="F76" s="589"/>
    </row>
    <row r="77" spans="1:6">
      <c r="A77" s="564" t="s">
        <v>539</v>
      </c>
      <c r="C77" s="617">
        <f>SUBTOTAL(9,C75:C76)</f>
        <v>382579</v>
      </c>
      <c r="D77" s="589"/>
      <c r="E77" s="589"/>
      <c r="F77" s="589"/>
    </row>
    <row r="78" spans="1:6">
      <c r="A78" s="564" t="s">
        <v>104</v>
      </c>
      <c r="C78" s="615">
        <f>SUBTOTAL(9,C75:C77)</f>
        <v>382579</v>
      </c>
      <c r="D78" s="589"/>
      <c r="E78" s="589"/>
      <c r="F78" s="589"/>
    </row>
    <row r="79" spans="1:6">
      <c r="C79" s="610"/>
      <c r="D79" s="589"/>
      <c r="E79" s="589"/>
      <c r="F79" s="589"/>
    </row>
    <row r="80" spans="1:6">
      <c r="A80" s="581" t="s">
        <v>521</v>
      </c>
      <c r="C80" s="610"/>
      <c r="D80" s="589"/>
      <c r="E80" s="589"/>
      <c r="F80" s="589"/>
    </row>
    <row r="81" spans="1:6">
      <c r="A81" s="564" t="s">
        <v>480</v>
      </c>
      <c r="C81" s="612">
        <v>164391</v>
      </c>
      <c r="D81" s="589"/>
      <c r="E81" s="589"/>
      <c r="F81" s="589"/>
    </row>
    <row r="82" spans="1:6">
      <c r="A82" s="564" t="s">
        <v>67</v>
      </c>
      <c r="C82" s="614">
        <v>56606</v>
      </c>
      <c r="D82" s="589"/>
      <c r="E82" s="589"/>
      <c r="F82" s="589"/>
    </row>
    <row r="83" spans="1:6">
      <c r="A83" s="564" t="s">
        <v>539</v>
      </c>
      <c r="C83" s="617">
        <f>SUBTOTAL(9,C81:C82)</f>
        <v>220997</v>
      </c>
      <c r="D83" s="589"/>
      <c r="E83" s="589"/>
      <c r="F83" s="589"/>
    </row>
    <row r="84" spans="1:6">
      <c r="A84" s="564" t="s">
        <v>104</v>
      </c>
      <c r="C84" s="615">
        <f>SUBTOTAL(9,C81:C83)</f>
        <v>220997</v>
      </c>
      <c r="D84" s="589"/>
      <c r="E84" s="589"/>
      <c r="F84" s="589"/>
    </row>
    <row r="85" spans="1:6">
      <c r="C85" s="615"/>
      <c r="D85" s="589"/>
      <c r="E85" s="589"/>
      <c r="F85" s="589"/>
    </row>
    <row r="86" spans="1:6">
      <c r="A86" s="581" t="s">
        <v>522</v>
      </c>
      <c r="C86" s="610"/>
      <c r="D86" s="589"/>
      <c r="E86" s="589"/>
      <c r="F86" s="589"/>
    </row>
    <row r="87" spans="1:6">
      <c r="A87" s="564" t="s">
        <v>480</v>
      </c>
      <c r="C87" s="612">
        <v>269905</v>
      </c>
      <c r="D87" s="589"/>
      <c r="E87" s="589"/>
      <c r="F87" s="589"/>
    </row>
    <row r="88" spans="1:6">
      <c r="A88" s="564" t="s">
        <v>67</v>
      </c>
      <c r="C88" s="614">
        <v>86415</v>
      </c>
      <c r="D88" s="589"/>
      <c r="E88" s="589"/>
      <c r="F88" s="589"/>
    </row>
    <row r="89" spans="1:6">
      <c r="A89" s="564" t="s">
        <v>539</v>
      </c>
      <c r="C89" s="617">
        <f>SUBTOTAL(9,C87:C88)</f>
        <v>356320</v>
      </c>
      <c r="D89" s="589"/>
      <c r="E89" s="589"/>
      <c r="F89" s="589"/>
    </row>
    <row r="90" spans="1:6">
      <c r="A90" s="564" t="s">
        <v>104</v>
      </c>
      <c r="C90" s="615">
        <f>SUBTOTAL(9,C87:C89)</f>
        <v>356320</v>
      </c>
      <c r="D90" s="589"/>
      <c r="E90" s="589"/>
      <c r="F90" s="589"/>
    </row>
    <row r="91" spans="1:6">
      <c r="C91" s="615"/>
      <c r="D91" s="589"/>
      <c r="E91" s="589"/>
      <c r="F91" s="589"/>
    </row>
    <row r="92" spans="1:6">
      <c r="A92" s="581" t="s">
        <v>542</v>
      </c>
      <c r="C92" s="610"/>
      <c r="D92" s="589"/>
      <c r="E92" s="589"/>
      <c r="F92" s="589"/>
    </row>
    <row r="93" spans="1:6">
      <c r="A93" s="564" t="s">
        <v>70</v>
      </c>
      <c r="C93" s="614">
        <v>2856</v>
      </c>
      <c r="D93" s="589"/>
      <c r="E93" s="589"/>
      <c r="F93" s="589"/>
    </row>
    <row r="94" spans="1:6">
      <c r="A94" s="564" t="s">
        <v>104</v>
      </c>
      <c r="C94" s="615">
        <f>SUBTOTAL(9,C93:C93)</f>
        <v>2856</v>
      </c>
      <c r="D94" s="589"/>
      <c r="E94" s="589"/>
      <c r="F94" s="589"/>
    </row>
    <row r="95" spans="1:6">
      <c r="C95" s="615"/>
      <c r="D95" s="589"/>
      <c r="E95" s="589"/>
      <c r="F95" s="589"/>
    </row>
    <row r="96" spans="1:6">
      <c r="A96" s="581" t="s">
        <v>523</v>
      </c>
      <c r="C96" s="610"/>
      <c r="D96" s="589"/>
      <c r="E96" s="589"/>
      <c r="F96" s="589"/>
    </row>
    <row r="97" spans="1:6">
      <c r="A97" s="564" t="s">
        <v>480</v>
      </c>
      <c r="C97" s="612">
        <v>166012</v>
      </c>
      <c r="D97" s="589"/>
      <c r="E97" s="589"/>
      <c r="F97" s="589"/>
    </row>
    <row r="98" spans="1:6">
      <c r="A98" s="564" t="s">
        <v>67</v>
      </c>
      <c r="C98" s="614">
        <v>56169</v>
      </c>
      <c r="D98" s="589"/>
      <c r="E98" s="589"/>
      <c r="F98" s="589"/>
    </row>
    <row r="99" spans="1:6">
      <c r="A99" s="564" t="s">
        <v>539</v>
      </c>
      <c r="C99" s="615">
        <f>SUBTOTAL(9,C97:C98)</f>
        <v>222181</v>
      </c>
      <c r="D99" s="589"/>
      <c r="E99" s="589"/>
      <c r="F99" s="589"/>
    </row>
    <row r="100" spans="1:6">
      <c r="A100" s="564" t="s">
        <v>69</v>
      </c>
      <c r="C100" s="614">
        <v>51</v>
      </c>
      <c r="D100" s="589"/>
      <c r="E100" s="589"/>
      <c r="F100" s="589"/>
    </row>
    <row r="101" spans="1:6">
      <c r="A101" s="564" t="s">
        <v>104</v>
      </c>
      <c r="C101" s="615">
        <f>SUBTOTAL(9,C97:C100)</f>
        <v>222232</v>
      </c>
      <c r="D101" s="589"/>
      <c r="E101" s="589"/>
      <c r="F101" s="589"/>
    </row>
    <row r="102" spans="1:6">
      <c r="C102" s="615"/>
      <c r="D102" s="589"/>
      <c r="E102" s="589"/>
      <c r="F102" s="589"/>
    </row>
    <row r="103" spans="1:6">
      <c r="A103" s="581" t="s">
        <v>524</v>
      </c>
      <c r="C103" s="610"/>
      <c r="D103" s="589"/>
      <c r="E103" s="589"/>
      <c r="F103" s="589"/>
    </row>
    <row r="104" spans="1:6">
      <c r="A104" s="564" t="s">
        <v>480</v>
      </c>
      <c r="C104" s="612">
        <v>243642</v>
      </c>
      <c r="D104" s="589"/>
      <c r="E104" s="589"/>
      <c r="F104" s="589"/>
    </row>
    <row r="105" spans="1:6">
      <c r="A105" s="564" t="s">
        <v>67</v>
      </c>
      <c r="C105" s="614">
        <v>80864</v>
      </c>
      <c r="D105" s="589"/>
      <c r="E105" s="589"/>
      <c r="F105" s="589"/>
    </row>
    <row r="106" spans="1:6">
      <c r="A106" s="564" t="s">
        <v>539</v>
      </c>
      <c r="C106" s="617">
        <f>SUBTOTAL(9,C104:C105)</f>
        <v>324506</v>
      </c>
      <c r="D106" s="589"/>
      <c r="E106" s="589"/>
      <c r="F106" s="589"/>
    </row>
    <row r="107" spans="1:6">
      <c r="A107" s="564" t="s">
        <v>104</v>
      </c>
      <c r="C107" s="615">
        <f>SUBTOTAL(9,C104:C106)</f>
        <v>324506</v>
      </c>
      <c r="D107" s="589"/>
      <c r="E107" s="589"/>
      <c r="F107" s="589"/>
    </row>
    <row r="108" spans="1:6">
      <c r="C108" s="615"/>
      <c r="D108" s="589"/>
      <c r="E108" s="589"/>
      <c r="F108" s="589"/>
    </row>
    <row r="109" spans="1:6" hidden="1">
      <c r="A109" s="581" t="s">
        <v>543</v>
      </c>
      <c r="C109" s="610"/>
      <c r="D109" s="589"/>
      <c r="E109" s="589"/>
      <c r="F109" s="589"/>
    </row>
    <row r="110" spans="1:6" hidden="1">
      <c r="A110" s="564" t="s">
        <v>480</v>
      </c>
      <c r="C110" s="610">
        <f>C14+C40+C46+C55+C61+C69+C75+C81+C87+C97+C104</f>
        <v>4855977</v>
      </c>
      <c r="D110" s="589"/>
      <c r="E110" s="589"/>
      <c r="F110" s="589"/>
    </row>
    <row r="111" spans="1:6" hidden="1">
      <c r="A111" s="564" t="s">
        <v>423</v>
      </c>
      <c r="C111" s="610">
        <f>C15</f>
        <v>238920</v>
      </c>
      <c r="D111" s="589"/>
      <c r="E111" s="589"/>
      <c r="F111" s="589"/>
    </row>
    <row r="112" spans="1:6" hidden="1">
      <c r="A112" s="564" t="s">
        <v>494</v>
      </c>
      <c r="C112" s="610">
        <f>C16+C26+C47</f>
        <v>277527</v>
      </c>
      <c r="D112" s="589"/>
      <c r="E112" s="589"/>
      <c r="F112" s="589"/>
    </row>
    <row r="113" spans="1:6" hidden="1">
      <c r="A113" s="564" t="s">
        <v>67</v>
      </c>
      <c r="C113" s="610">
        <f>C17+C27+C41+C48+C56+C62+C70+C76+C82+C88+C98+C105</f>
        <v>1827784</v>
      </c>
      <c r="D113" s="589"/>
      <c r="E113" s="589"/>
      <c r="F113" s="589"/>
    </row>
    <row r="114" spans="1:6" hidden="1">
      <c r="A114" s="564" t="s">
        <v>68</v>
      </c>
      <c r="C114" s="610">
        <f>+C18+C28</f>
        <v>0</v>
      </c>
      <c r="D114" s="589"/>
      <c r="E114" s="589"/>
      <c r="F114" s="589"/>
    </row>
    <row r="115" spans="1:6" hidden="1">
      <c r="A115" s="564" t="s">
        <v>539</v>
      </c>
      <c r="C115" s="619">
        <f>SUM(C110:C114)</f>
        <v>7200208</v>
      </c>
      <c r="D115" s="589"/>
      <c r="E115" s="589"/>
      <c r="F115" s="589"/>
    </row>
    <row r="116" spans="1:6" hidden="1">
      <c r="A116" s="564" t="s">
        <v>69</v>
      </c>
      <c r="C116" s="610">
        <f>C20+C30+C50+C64+C100</f>
        <v>50763</v>
      </c>
      <c r="D116" s="589"/>
      <c r="E116" s="589"/>
      <c r="F116" s="589"/>
    </row>
    <row r="117" spans="1:6" hidden="1">
      <c r="A117" s="564" t="s">
        <v>70</v>
      </c>
      <c r="C117" s="610">
        <f>C21+C31+C35+C51+C65+C93</f>
        <v>350886</v>
      </c>
      <c r="D117" s="589"/>
      <c r="E117" s="589"/>
      <c r="F117" s="589"/>
    </row>
    <row r="118" spans="1:6" hidden="1">
      <c r="A118" s="564" t="s">
        <v>71</v>
      </c>
      <c r="C118" s="610">
        <f>C22+C36</f>
        <v>235347</v>
      </c>
      <c r="D118" s="589"/>
      <c r="E118" s="589"/>
      <c r="F118" s="589"/>
    </row>
    <row r="119" spans="1:6" ht="12.6" thickBot="1">
      <c r="A119" s="581" t="s">
        <v>544</v>
      </c>
      <c r="B119" s="581"/>
      <c r="C119" s="620">
        <f>SUM(C115:C118)</f>
        <v>7837204</v>
      </c>
      <c r="D119" s="589"/>
      <c r="E119" s="589"/>
      <c r="F119" s="589"/>
    </row>
    <row r="120" spans="1:6" ht="12.6" thickTop="1">
      <c r="C120" s="610"/>
      <c r="D120" s="589"/>
      <c r="E120" s="589"/>
      <c r="F120" s="589"/>
    </row>
    <row r="121" spans="1:6">
      <c r="A121" s="581" t="s">
        <v>545</v>
      </c>
      <c r="C121" s="610"/>
      <c r="D121" s="589"/>
      <c r="E121" s="589"/>
      <c r="F121" s="589"/>
    </row>
    <row r="122" spans="1:6" ht="13.2">
      <c r="A122" s="604" t="s">
        <v>546</v>
      </c>
      <c r="B122" s="604"/>
      <c r="C122" s="621"/>
      <c r="D122" s="621"/>
      <c r="E122" s="621"/>
      <c r="F122" s="589"/>
    </row>
    <row r="123" spans="1:6">
      <c r="C123" s="610"/>
      <c r="D123" s="589"/>
      <c r="E123" s="589"/>
      <c r="F123" s="589"/>
    </row>
    <row r="124" spans="1:6">
      <c r="A124" s="581" t="s">
        <v>547</v>
      </c>
      <c r="C124" s="610"/>
      <c r="D124" s="589"/>
      <c r="E124" s="589"/>
      <c r="F124" s="589"/>
    </row>
    <row r="125" spans="1:6">
      <c r="A125" s="605" t="s">
        <v>220</v>
      </c>
      <c r="C125" s="610"/>
      <c r="D125" s="589"/>
      <c r="E125" s="589"/>
      <c r="F125" s="589"/>
    </row>
    <row r="126" spans="1:6">
      <c r="A126" s="605" t="s">
        <v>213</v>
      </c>
      <c r="C126" s="610">
        <f>C110</f>
        <v>4855977</v>
      </c>
      <c r="D126" s="589"/>
      <c r="E126" s="589"/>
      <c r="F126" s="589" t="s">
        <v>548</v>
      </c>
    </row>
    <row r="127" spans="1:6">
      <c r="A127" s="605" t="s">
        <v>214</v>
      </c>
      <c r="C127" s="610">
        <f>'[4]SCHED-E1'!C203</f>
        <v>3212000</v>
      </c>
      <c r="D127" s="589"/>
      <c r="E127" s="589"/>
      <c r="F127" s="589" t="s">
        <v>548</v>
      </c>
    </row>
    <row r="128" spans="1:6">
      <c r="A128" s="605" t="s">
        <v>559</v>
      </c>
      <c r="C128" s="610">
        <f>'[4]SCHED-E1'!C204</f>
        <v>1550670</v>
      </c>
      <c r="D128" s="589"/>
      <c r="E128" s="589"/>
      <c r="F128" s="589" t="s">
        <v>548</v>
      </c>
    </row>
    <row r="129" spans="1:6">
      <c r="A129" s="605" t="s">
        <v>216</v>
      </c>
      <c r="C129" s="610">
        <f>9618647*0.3</f>
        <v>2885594.1</v>
      </c>
      <c r="D129" s="589"/>
      <c r="E129" s="589"/>
      <c r="F129" s="589" t="s">
        <v>549</v>
      </c>
    </row>
    <row r="130" spans="1:6">
      <c r="A130" s="605" t="s">
        <v>217</v>
      </c>
      <c r="C130" s="618">
        <v>36500</v>
      </c>
      <c r="D130" s="589"/>
      <c r="E130" s="589"/>
      <c r="F130" s="589" t="s">
        <v>550</v>
      </c>
    </row>
    <row r="131" spans="1:6">
      <c r="A131" s="606" t="s">
        <v>240</v>
      </c>
      <c r="C131" s="610">
        <f>SUM(C126:C130)</f>
        <v>12540741.1</v>
      </c>
      <c r="D131" s="589"/>
      <c r="E131" s="589"/>
      <c r="F131" s="589" t="s">
        <v>551</v>
      </c>
    </row>
    <row r="132" spans="1:6">
      <c r="A132" s="605" t="s">
        <v>69</v>
      </c>
      <c r="C132" s="610">
        <v>48000</v>
      </c>
      <c r="D132" s="589"/>
      <c r="E132" s="589"/>
      <c r="F132" s="589" t="s">
        <v>552</v>
      </c>
    </row>
    <row r="133" spans="1:6">
      <c r="A133" s="605" t="s">
        <v>55</v>
      </c>
      <c r="C133" s="610">
        <v>356000</v>
      </c>
      <c r="D133" s="589"/>
      <c r="E133" s="589"/>
      <c r="F133" s="589" t="s">
        <v>563</v>
      </c>
    </row>
    <row r="134" spans="1:6">
      <c r="A134" s="605" t="s">
        <v>413</v>
      </c>
      <c r="C134" s="610">
        <v>72500</v>
      </c>
      <c r="D134" s="589"/>
      <c r="E134" s="589"/>
      <c r="F134" s="589" t="s">
        <v>553</v>
      </c>
    </row>
    <row r="135" spans="1:6">
      <c r="A135" s="605" t="s">
        <v>71</v>
      </c>
      <c r="C135" s="610">
        <v>10000</v>
      </c>
      <c r="D135" s="589"/>
      <c r="E135" s="589"/>
      <c r="F135" s="589" t="s">
        <v>554</v>
      </c>
    </row>
    <row r="136" spans="1:6">
      <c r="A136" s="605" t="s">
        <v>72</v>
      </c>
      <c r="C136" s="610">
        <v>75000</v>
      </c>
      <c r="D136" s="589"/>
      <c r="E136" s="589"/>
      <c r="F136" s="589" t="s">
        <v>555</v>
      </c>
    </row>
    <row r="137" spans="1:6">
      <c r="A137" s="605" t="s">
        <v>73</v>
      </c>
      <c r="C137" s="610">
        <v>350000</v>
      </c>
      <c r="D137" s="589"/>
      <c r="E137" s="589"/>
      <c r="F137" s="589" t="s">
        <v>556</v>
      </c>
    </row>
    <row r="138" spans="1:6">
      <c r="A138" s="605" t="s">
        <v>74</v>
      </c>
      <c r="C138" s="610">
        <v>0</v>
      </c>
      <c r="D138" s="589"/>
      <c r="E138" s="589"/>
      <c r="F138" s="589" t="s">
        <v>557</v>
      </c>
    </row>
    <row r="139" spans="1:6" ht="12.6" thickBot="1">
      <c r="A139" s="606" t="s">
        <v>75</v>
      </c>
      <c r="C139" s="622">
        <f>SUM(C131:C138)</f>
        <v>13452241.1</v>
      </c>
      <c r="D139" s="589"/>
      <c r="E139" s="589"/>
      <c r="F139" s="589" t="s">
        <v>558</v>
      </c>
    </row>
    <row r="140" spans="1:6">
      <c r="C140" s="610"/>
      <c r="D140" s="589"/>
      <c r="E140" s="589"/>
      <c r="F140" s="589"/>
    </row>
    <row r="141" spans="1:6">
      <c r="C141" s="610"/>
      <c r="D141" s="589"/>
      <c r="E141" s="589"/>
      <c r="F141" s="589"/>
    </row>
    <row r="142" spans="1:6">
      <c r="C142" s="610"/>
      <c r="D142" s="589"/>
      <c r="E142" s="589"/>
      <c r="F142" s="589"/>
    </row>
    <row r="143" spans="1:6">
      <c r="C143" s="610"/>
      <c r="D143" s="589"/>
      <c r="E143" s="589"/>
      <c r="F143" s="589"/>
    </row>
    <row r="144" spans="1:6">
      <c r="C144" s="610"/>
      <c r="D144" s="589"/>
      <c r="E144" s="589"/>
      <c r="F144" s="589"/>
    </row>
    <row r="145" spans="3:6">
      <c r="C145" s="610"/>
      <c r="D145" s="589"/>
      <c r="E145" s="589"/>
      <c r="F145" s="589"/>
    </row>
    <row r="146" spans="3:6">
      <c r="C146" s="610"/>
      <c r="D146" s="589"/>
      <c r="E146" s="589"/>
      <c r="F146" s="589"/>
    </row>
    <row r="147" spans="3:6">
      <c r="C147" s="610"/>
      <c r="D147" s="589"/>
      <c r="E147" s="589"/>
      <c r="F147" s="589"/>
    </row>
    <row r="148" spans="3:6">
      <c r="C148" s="610"/>
      <c r="D148" s="589"/>
      <c r="E148" s="589"/>
      <c r="F148" s="589"/>
    </row>
    <row r="149" spans="3:6">
      <c r="C149" s="610"/>
      <c r="D149" s="589"/>
      <c r="E149" s="589"/>
      <c r="F149" s="589"/>
    </row>
    <row r="150" spans="3:6">
      <c r="C150" s="610"/>
      <c r="D150" s="589"/>
      <c r="E150" s="589"/>
      <c r="F150" s="589"/>
    </row>
    <row r="151" spans="3:6">
      <c r="C151" s="610"/>
      <c r="D151" s="589"/>
      <c r="E151" s="589"/>
      <c r="F151" s="589"/>
    </row>
    <row r="152" spans="3:6">
      <c r="C152" s="610"/>
      <c r="D152" s="589"/>
      <c r="E152" s="589"/>
      <c r="F152" s="589"/>
    </row>
  </sheetData>
  <mergeCells count="1">
    <mergeCell ref="A11:C11"/>
  </mergeCells>
  <printOptions horizontalCentered="1"/>
  <pageMargins left="1" right="1" top="0.69" bottom="0.69" header="0.15" footer="0.15"/>
  <pageSetup firstPageNumber="10" orientation="landscape" useFirstPageNumber="1" r:id="rId1"/>
  <headerFooter>
    <oddFooter>&amp;C&amp;"Times New Roman,Regular"&amp;8&amp;D   &amp;T    &amp;Z&amp;F   &amp;A</oddFooter>
  </headerFooter>
  <rowBreaks count="3" manualBreakCount="3">
    <brk id="37" max="2" man="1"/>
    <brk id="67" max="2" man="1"/>
    <brk id="94" max="2"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FA71"/>
    <pageSetUpPr fitToPage="1"/>
  </sheetPr>
  <dimension ref="A1:R60"/>
  <sheetViews>
    <sheetView zoomScale="75" zoomScaleNormal="75" workbookViewId="0">
      <selection activeCell="A2" sqref="A2"/>
    </sheetView>
  </sheetViews>
  <sheetFormatPr defaultRowHeight="13.2"/>
  <cols>
    <col min="1" max="1" width="21.109375" customWidth="1"/>
    <col min="2" max="2" width="10.44140625" customWidth="1"/>
    <col min="3" max="3" width="20.77734375" customWidth="1"/>
    <col min="4" max="4" width="16.6640625" customWidth="1"/>
    <col min="5" max="5" width="16" customWidth="1"/>
    <col min="6" max="6" width="16" bestFit="1" customWidth="1"/>
    <col min="7" max="7" width="15.77734375" customWidth="1"/>
    <col min="8" max="8" width="15.33203125" bestFit="1" customWidth="1"/>
    <col min="9" max="9" width="17" customWidth="1"/>
    <col min="10" max="10" width="17.109375" customWidth="1"/>
    <col min="11" max="11" width="18.109375" customWidth="1"/>
    <col min="12" max="12" width="17.33203125" bestFit="1" customWidth="1"/>
    <col min="13" max="13" width="5.109375" customWidth="1"/>
    <col min="14" max="14" width="13.44140625" customWidth="1"/>
    <col min="15" max="15" width="15.6640625" bestFit="1" customWidth="1"/>
  </cols>
  <sheetData>
    <row r="1" spans="1:15" ht="6.75" customHeight="1">
      <c r="A1" s="517"/>
      <c r="B1" s="517"/>
      <c r="C1" s="517"/>
      <c r="D1" s="517"/>
      <c r="E1" s="517"/>
      <c r="F1" s="517"/>
      <c r="G1" s="517"/>
      <c r="H1" s="517"/>
      <c r="I1" s="517"/>
      <c r="J1" s="517"/>
      <c r="K1" s="517"/>
      <c r="L1" s="517"/>
    </row>
    <row r="2" spans="1:15" s="7" customFormat="1" ht="18">
      <c r="A2" s="6" t="s">
        <v>0</v>
      </c>
      <c r="B2" s="6"/>
      <c r="C2" s="6"/>
      <c r="D2" s="6"/>
      <c r="E2" s="6"/>
      <c r="F2" s="6"/>
      <c r="G2" s="6"/>
      <c r="H2" s="6"/>
      <c r="I2" s="6"/>
      <c r="J2" s="6"/>
      <c r="K2" s="6"/>
      <c r="L2" s="6"/>
    </row>
    <row r="3" spans="1:15" s="7" customFormat="1" ht="18">
      <c r="A3" s="6" t="s">
        <v>849</v>
      </c>
      <c r="B3" s="6"/>
      <c r="C3" s="6"/>
      <c r="D3" s="6"/>
      <c r="E3" s="6"/>
      <c r="F3" s="6"/>
      <c r="G3" s="6"/>
      <c r="H3" s="6"/>
      <c r="I3" s="6"/>
      <c r="J3" s="6"/>
      <c r="K3" s="6"/>
      <c r="L3" s="6"/>
    </row>
    <row r="4" spans="1:15" ht="6" customHeight="1">
      <c r="A4" s="517"/>
      <c r="B4" s="517"/>
      <c r="C4" s="517"/>
      <c r="D4" s="517"/>
      <c r="E4" s="517"/>
      <c r="F4" s="517"/>
      <c r="G4" s="517"/>
      <c r="H4" s="517"/>
      <c r="I4" s="517"/>
      <c r="J4" s="517"/>
      <c r="K4" s="517"/>
      <c r="L4" s="517"/>
    </row>
    <row r="5" spans="1:15" s="5" customFormat="1" ht="15.6">
      <c r="A5" s="4" t="s">
        <v>421</v>
      </c>
      <c r="B5" s="4"/>
      <c r="C5" s="4"/>
      <c r="D5" s="4"/>
      <c r="E5" s="4"/>
      <c r="F5" s="4"/>
      <c r="G5" s="4"/>
      <c r="H5" s="4"/>
      <c r="I5" s="347"/>
      <c r="J5" s="347"/>
      <c r="K5" s="347"/>
      <c r="L5" s="347"/>
    </row>
    <row r="6" spans="1:15" s="5" customFormat="1" ht="15.6">
      <c r="A6" s="1108" t="s">
        <v>814</v>
      </c>
      <c r="B6" s="1109"/>
      <c r="C6" s="1109"/>
      <c r="D6" s="1110"/>
      <c r="E6" s="1109"/>
      <c r="F6" s="1109"/>
      <c r="G6" s="1109"/>
      <c r="H6" s="1109"/>
      <c r="I6" s="1109"/>
      <c r="J6" s="1109"/>
      <c r="K6" s="1109"/>
      <c r="L6" s="1110"/>
    </row>
    <row r="7" spans="1:15" s="5" customFormat="1" ht="24" customHeight="1">
      <c r="A7" s="1066" t="s">
        <v>186</v>
      </c>
      <c r="B7" s="1067"/>
      <c r="C7" s="1067"/>
      <c r="D7" s="1067"/>
      <c r="E7" s="1067"/>
      <c r="F7" s="1067"/>
      <c r="G7" s="1067"/>
      <c r="H7" s="1067"/>
      <c r="I7" s="1067"/>
      <c r="J7" s="1067"/>
      <c r="K7" s="1067"/>
      <c r="L7" s="1067"/>
    </row>
    <row r="8" spans="1:15" ht="13.5" customHeight="1">
      <c r="A8" s="1068" t="s">
        <v>262</v>
      </c>
      <c r="B8" s="1069">
        <f>'Schedule A - A1'!C10</f>
        <v>0</v>
      </c>
      <c r="C8" s="1070"/>
      <c r="D8" s="1068"/>
      <c r="E8" s="1068"/>
      <c r="F8" s="1071"/>
      <c r="G8" s="1068" t="s">
        <v>261</v>
      </c>
      <c r="H8" s="1071"/>
      <c r="I8" s="1072">
        <f>'Schedule A - A1'!F11</f>
        <v>45086</v>
      </c>
      <c r="J8" s="1073"/>
      <c r="K8" s="1068"/>
      <c r="L8" s="1068"/>
    </row>
    <row r="9" spans="1:15">
      <c r="A9" s="1068" t="s">
        <v>253</v>
      </c>
      <c r="B9" s="1074">
        <f>'Schedule A - A1'!C11</f>
        <v>0</v>
      </c>
      <c r="C9" s="1075"/>
      <c r="D9" s="1076"/>
      <c r="E9" s="1077"/>
      <c r="F9" s="1071"/>
      <c r="G9" s="1068" t="s">
        <v>263</v>
      </c>
      <c r="H9" s="1071"/>
      <c r="I9" s="1074">
        <f>'Schedule A - A1'!C12</f>
        <v>0</v>
      </c>
      <c r="J9" s="1075"/>
      <c r="K9" s="1075"/>
      <c r="L9" s="1078"/>
    </row>
    <row r="10" spans="1:15" ht="5.25" customHeight="1">
      <c r="A10" s="284"/>
      <c r="B10" s="284"/>
      <c r="C10" s="284"/>
      <c r="D10" s="284"/>
      <c r="E10" s="284"/>
      <c r="F10" s="284"/>
      <c r="G10" s="284"/>
      <c r="H10" s="284"/>
      <c r="I10" s="284"/>
      <c r="J10" s="284"/>
      <c r="K10" s="284"/>
      <c r="L10" s="284"/>
    </row>
    <row r="11" spans="1:15" ht="13.8">
      <c r="A11" s="1074" t="s">
        <v>252</v>
      </c>
      <c r="B11" s="1075"/>
      <c r="C11" s="1075"/>
      <c r="D11" s="1079">
        <v>10</v>
      </c>
      <c r="E11" s="1079">
        <v>20</v>
      </c>
      <c r="F11" s="1079">
        <v>31</v>
      </c>
      <c r="G11" s="1079">
        <v>30</v>
      </c>
      <c r="H11" s="1079">
        <v>40</v>
      </c>
      <c r="I11" s="1079">
        <v>42</v>
      </c>
      <c r="J11" s="1079">
        <v>50</v>
      </c>
      <c r="K11" s="1079">
        <v>60</v>
      </c>
      <c r="L11" s="1080"/>
      <c r="N11" s="444"/>
    </row>
    <row r="12" spans="1:15" s="1" customFormat="1" ht="39.6">
      <c r="A12" s="1081" t="s">
        <v>187</v>
      </c>
      <c r="B12" s="1082"/>
      <c r="C12" s="1083"/>
      <c r="D12" s="1084" t="s">
        <v>207</v>
      </c>
      <c r="E12" s="1084" t="s">
        <v>69</v>
      </c>
      <c r="F12" s="1084" t="s">
        <v>55</v>
      </c>
      <c r="G12" s="1084" t="s">
        <v>188</v>
      </c>
      <c r="H12" s="1084" t="s">
        <v>100</v>
      </c>
      <c r="I12" s="1084" t="s">
        <v>72</v>
      </c>
      <c r="J12" s="1084" t="s">
        <v>463</v>
      </c>
      <c r="K12" s="1084" t="s">
        <v>103</v>
      </c>
      <c r="L12" s="1085" t="s">
        <v>189</v>
      </c>
      <c r="N12" s="11" t="s">
        <v>395</v>
      </c>
      <c r="O12" s="518"/>
    </row>
    <row r="13" spans="1:15" ht="15" customHeight="1">
      <c r="A13" s="1086" t="s">
        <v>238</v>
      </c>
      <c r="B13" s="1087"/>
      <c r="C13" s="1088"/>
      <c r="D13" s="1022"/>
      <c r="E13" s="1089"/>
      <c r="F13" s="1089"/>
      <c r="G13" s="1089"/>
      <c r="H13" s="1089"/>
      <c r="I13" s="1089"/>
      <c r="J13" s="1089"/>
      <c r="K13" s="1089"/>
      <c r="L13" s="1014"/>
      <c r="N13" s="446"/>
    </row>
    <row r="14" spans="1:15" ht="12.9" customHeight="1">
      <c r="A14" s="1015" t="s">
        <v>190</v>
      </c>
      <c r="B14" s="1016"/>
      <c r="C14" s="1017"/>
      <c r="D14" s="1014"/>
      <c r="E14" s="1014"/>
      <c r="F14" s="1014"/>
      <c r="G14" s="1014"/>
      <c r="H14" s="1014"/>
      <c r="I14" s="1014"/>
      <c r="J14" s="1014"/>
      <c r="K14" s="1014"/>
      <c r="L14" s="1014">
        <f t="shared" ref="L14:L20" si="0">SUM(D14:K14)</f>
        <v>0</v>
      </c>
      <c r="N14" s="447">
        <f t="shared" ref="N14:N21" si="1">SUM(D14:K14)</f>
        <v>0</v>
      </c>
      <c r="O14" s="519"/>
    </row>
    <row r="15" spans="1:15" s="9" customFormat="1" ht="12.9" customHeight="1">
      <c r="A15" s="1015" t="s">
        <v>191</v>
      </c>
      <c r="B15" s="1016"/>
      <c r="C15" s="1017"/>
      <c r="D15" s="1014"/>
      <c r="E15" s="1014"/>
      <c r="F15" s="1014"/>
      <c r="G15" s="1014"/>
      <c r="H15" s="1014"/>
      <c r="I15" s="1014"/>
      <c r="J15" s="1014"/>
      <c r="K15" s="1014"/>
      <c r="L15" s="1014">
        <f t="shared" si="0"/>
        <v>0</v>
      </c>
      <c r="N15" s="447">
        <f t="shared" si="1"/>
        <v>0</v>
      </c>
      <c r="O15" s="520"/>
    </row>
    <row r="16" spans="1:15" s="9" customFormat="1" ht="12.9" customHeight="1">
      <c r="A16" s="1015" t="s">
        <v>192</v>
      </c>
      <c r="B16" s="1016"/>
      <c r="C16" s="1017"/>
      <c r="D16" s="1014"/>
      <c r="E16" s="1014"/>
      <c r="F16" s="1014"/>
      <c r="G16" s="1014"/>
      <c r="H16" s="1014"/>
      <c r="I16" s="1014"/>
      <c r="J16" s="1014"/>
      <c r="K16" s="1014"/>
      <c r="L16" s="1014">
        <f t="shared" si="0"/>
        <v>0</v>
      </c>
      <c r="N16" s="447">
        <f t="shared" si="1"/>
        <v>0</v>
      </c>
      <c r="O16" s="520"/>
    </row>
    <row r="17" spans="1:18" s="9" customFormat="1" ht="12.9" customHeight="1">
      <c r="A17" s="1015" t="s">
        <v>193</v>
      </c>
      <c r="B17" s="1016"/>
      <c r="C17" s="1017"/>
      <c r="D17" s="1014"/>
      <c r="E17" s="1014"/>
      <c r="F17" s="1014"/>
      <c r="G17" s="1014"/>
      <c r="H17" s="1014"/>
      <c r="I17" s="1014"/>
      <c r="J17" s="1014"/>
      <c r="K17" s="1014"/>
      <c r="L17" s="1014">
        <f t="shared" si="0"/>
        <v>0</v>
      </c>
      <c r="N17" s="447">
        <f t="shared" si="1"/>
        <v>0</v>
      </c>
      <c r="O17" s="520"/>
    </row>
    <row r="18" spans="1:18" s="9" customFormat="1" ht="12.9" customHeight="1">
      <c r="A18" s="1015" t="s">
        <v>194</v>
      </c>
      <c r="B18" s="1016"/>
      <c r="C18" s="1017"/>
      <c r="D18" s="1014"/>
      <c r="E18" s="1014"/>
      <c r="F18" s="1014"/>
      <c r="G18" s="1014"/>
      <c r="H18" s="1014"/>
      <c r="I18" s="1014"/>
      <c r="J18" s="1014"/>
      <c r="K18" s="1014"/>
      <c r="L18" s="1014">
        <f t="shared" si="0"/>
        <v>0</v>
      </c>
      <c r="N18" s="447">
        <f t="shared" si="1"/>
        <v>0</v>
      </c>
      <c r="O18" s="520"/>
    </row>
    <row r="19" spans="1:18" s="9" customFormat="1" ht="12.9" customHeight="1">
      <c r="A19" s="1015" t="s">
        <v>195</v>
      </c>
      <c r="B19" s="1016"/>
      <c r="C19" s="1017"/>
      <c r="D19" s="1014"/>
      <c r="E19" s="1014"/>
      <c r="F19" s="1014"/>
      <c r="G19" s="1014"/>
      <c r="H19" s="1014"/>
      <c r="I19" s="1014"/>
      <c r="J19" s="1014"/>
      <c r="K19" s="1014"/>
      <c r="L19" s="1014">
        <f t="shared" si="0"/>
        <v>0</v>
      </c>
      <c r="N19" s="447">
        <f t="shared" si="1"/>
        <v>0</v>
      </c>
      <c r="O19" s="520"/>
    </row>
    <row r="20" spans="1:18" s="9" customFormat="1" ht="12.9" customHeight="1">
      <c r="A20" s="1015" t="s">
        <v>250</v>
      </c>
      <c r="B20" s="1016"/>
      <c r="C20" s="1017"/>
      <c r="D20" s="1014"/>
      <c r="E20" s="1014"/>
      <c r="F20" s="1014"/>
      <c r="G20" s="1014"/>
      <c r="H20" s="1014"/>
      <c r="I20" s="1014"/>
      <c r="J20" s="1014"/>
      <c r="K20" s="1014"/>
      <c r="L20" s="1014">
        <f t="shared" si="0"/>
        <v>0</v>
      </c>
      <c r="N20" s="447">
        <f t="shared" si="1"/>
        <v>0</v>
      </c>
      <c r="O20" s="520"/>
    </row>
    <row r="21" spans="1:18" ht="12.9" customHeight="1">
      <c r="A21" s="1015" t="s">
        <v>196</v>
      </c>
      <c r="B21" s="1018" t="s">
        <v>273</v>
      </c>
      <c r="C21" s="1019"/>
      <c r="D21" s="1014">
        <v>0</v>
      </c>
      <c r="E21" s="1014">
        <v>0</v>
      </c>
      <c r="F21" s="1014">
        <v>0</v>
      </c>
      <c r="G21" s="1014">
        <v>0</v>
      </c>
      <c r="H21" s="1014">
        <v>0</v>
      </c>
      <c r="I21" s="1014">
        <v>0</v>
      </c>
      <c r="J21" s="1014">
        <v>0</v>
      </c>
      <c r="K21" s="1014">
        <v>0</v>
      </c>
      <c r="L21" s="1014">
        <f t="shared" ref="L21" si="2">SUM(D21:K21)</f>
        <v>0</v>
      </c>
      <c r="N21" s="447">
        <f t="shared" si="1"/>
        <v>0</v>
      </c>
      <c r="O21" s="527" t="s">
        <v>464</v>
      </c>
    </row>
    <row r="22" spans="1:18" ht="19.5" customHeight="1">
      <c r="A22" s="1049" t="s">
        <v>385</v>
      </c>
      <c r="B22" s="1050"/>
      <c r="C22" s="1051"/>
      <c r="D22" s="1020">
        <f t="shared" ref="D22:L22" si="3">D14+D15+D16+D17+D18+D19+D20+D21</f>
        <v>0</v>
      </c>
      <c r="E22" s="1020">
        <f t="shared" si="3"/>
        <v>0</v>
      </c>
      <c r="F22" s="1020">
        <f t="shared" si="3"/>
        <v>0</v>
      </c>
      <c r="G22" s="1020">
        <f t="shared" si="3"/>
        <v>0</v>
      </c>
      <c r="H22" s="1020">
        <f t="shared" si="3"/>
        <v>0</v>
      </c>
      <c r="I22" s="1020">
        <f t="shared" si="3"/>
        <v>0</v>
      </c>
      <c r="J22" s="1020">
        <f t="shared" si="3"/>
        <v>0</v>
      </c>
      <c r="K22" s="1020">
        <f t="shared" si="3"/>
        <v>0</v>
      </c>
      <c r="L22" s="1020">
        <f t="shared" si="3"/>
        <v>0</v>
      </c>
      <c r="N22" s="447">
        <f>SUM(D22:K22)</f>
        <v>0</v>
      </c>
    </row>
    <row r="23" spans="1:18" ht="19.5" customHeight="1" thickBot="1">
      <c r="A23" s="1111" t="s">
        <v>813</v>
      </c>
      <c r="B23" s="1112"/>
      <c r="C23" s="1113"/>
      <c r="D23" s="1114">
        <v>511130</v>
      </c>
      <c r="E23" s="1115">
        <v>521110</v>
      </c>
      <c r="F23" s="1116">
        <v>531160</v>
      </c>
      <c r="G23" s="1116"/>
      <c r="H23" s="1117">
        <v>541110</v>
      </c>
      <c r="I23" s="1118"/>
      <c r="J23" s="1119">
        <v>552110</v>
      </c>
      <c r="K23" s="1114">
        <v>562130</v>
      </c>
      <c r="L23" s="1120"/>
      <c r="N23" s="447"/>
    </row>
    <row r="24" spans="1:18" s="284" customFormat="1" ht="19.5" customHeight="1">
      <c r="A24" s="1098" t="s">
        <v>389</v>
      </c>
      <c r="B24" s="1099"/>
      <c r="C24" s="1100"/>
      <c r="D24" s="1101">
        <f>+D22</f>
        <v>0</v>
      </c>
      <c r="E24" s="1102">
        <f>+E22</f>
        <v>0</v>
      </c>
      <c r="F24" s="1189">
        <f>+F22+G22</f>
        <v>0</v>
      </c>
      <c r="G24" s="1190"/>
      <c r="H24" s="1189">
        <f>+H22+I22</f>
        <v>0</v>
      </c>
      <c r="I24" s="1190"/>
      <c r="J24" s="1103">
        <f>J22</f>
        <v>0</v>
      </c>
      <c r="K24" s="1101">
        <f>+K22</f>
        <v>0</v>
      </c>
      <c r="L24" s="1101">
        <f>SUM(D24:K24)</f>
        <v>0</v>
      </c>
      <c r="N24" s="447">
        <f>SUM(D24:K24)</f>
        <v>0</v>
      </c>
    </row>
    <row r="25" spans="1:18" ht="19.5" customHeight="1">
      <c r="A25" s="1049" t="s">
        <v>837</v>
      </c>
      <c r="B25" s="1050"/>
      <c r="C25" s="1051"/>
      <c r="D25" s="1021">
        <v>0</v>
      </c>
      <c r="E25" s="1020">
        <v>0</v>
      </c>
      <c r="F25" s="1022">
        <v>0</v>
      </c>
      <c r="G25" s="1022">
        <v>0</v>
      </c>
      <c r="H25" s="1022">
        <v>0</v>
      </c>
      <c r="I25" s="1022">
        <v>0</v>
      </c>
      <c r="J25" s="1023">
        <v>0</v>
      </c>
      <c r="K25" s="1021">
        <v>0</v>
      </c>
      <c r="L25" s="1024">
        <f>SUM(D25:K25)</f>
        <v>0</v>
      </c>
      <c r="M25" s="284"/>
      <c r="N25" s="448"/>
      <c r="O25" s="284"/>
      <c r="P25" s="284"/>
      <c r="Q25" s="284"/>
      <c r="R25" s="284"/>
    </row>
    <row r="26" spans="1:18" ht="19.5" customHeight="1">
      <c r="A26" s="1098" t="s">
        <v>854</v>
      </c>
      <c r="B26" s="1099"/>
      <c r="C26" s="1100"/>
      <c r="D26" s="1101">
        <f>+D25</f>
        <v>0</v>
      </c>
      <c r="E26" s="1102">
        <f>+E25</f>
        <v>0</v>
      </c>
      <c r="F26" s="1189">
        <f>+F25+G25</f>
        <v>0</v>
      </c>
      <c r="G26" s="1190">
        <f>+F25+G25</f>
        <v>0</v>
      </c>
      <c r="H26" s="1189">
        <f>+H25+I25</f>
        <v>0</v>
      </c>
      <c r="I26" s="1190">
        <f>+H25+I25</f>
        <v>0</v>
      </c>
      <c r="J26" s="1103">
        <f>+J25</f>
        <v>0</v>
      </c>
      <c r="K26" s="1101">
        <f>+K25</f>
        <v>0</v>
      </c>
      <c r="L26" s="1101">
        <f t="shared" ref="E26:L28" si="4">+L25</f>
        <v>0</v>
      </c>
      <c r="M26" s="284"/>
      <c r="N26" s="447">
        <f>SUM(D26:K26)</f>
        <v>0</v>
      </c>
      <c r="O26" s="284"/>
      <c r="P26" s="284"/>
      <c r="Q26" s="284"/>
      <c r="R26" s="284"/>
    </row>
    <row r="27" spans="1:18" ht="19.5" customHeight="1">
      <c r="A27" s="1049" t="s">
        <v>855</v>
      </c>
      <c r="B27" s="1050"/>
      <c r="C27" s="1051"/>
      <c r="D27" s="1021">
        <v>0</v>
      </c>
      <c r="E27" s="1020">
        <v>0</v>
      </c>
      <c r="F27" s="1022">
        <v>0</v>
      </c>
      <c r="G27" s="1022">
        <v>0</v>
      </c>
      <c r="H27" s="1022">
        <v>0</v>
      </c>
      <c r="I27" s="1022">
        <v>0</v>
      </c>
      <c r="J27" s="1023">
        <v>0</v>
      </c>
      <c r="K27" s="1021">
        <v>0</v>
      </c>
      <c r="L27" s="1024">
        <f>SUM(D27:K27)</f>
        <v>0</v>
      </c>
      <c r="M27" s="284"/>
      <c r="N27" s="448"/>
      <c r="O27" s="284"/>
      <c r="P27" s="284"/>
      <c r="Q27" s="284"/>
      <c r="R27" s="284"/>
    </row>
    <row r="28" spans="1:18" s="284" customFormat="1" ht="19.5" customHeight="1">
      <c r="A28" s="1098" t="s">
        <v>856</v>
      </c>
      <c r="B28" s="1099"/>
      <c r="C28" s="1107"/>
      <c r="D28" s="1101">
        <f>+D27</f>
        <v>0</v>
      </c>
      <c r="E28" s="1102">
        <f t="shared" si="4"/>
        <v>0</v>
      </c>
      <c r="F28" s="1189">
        <f>+F27+G27</f>
        <v>0</v>
      </c>
      <c r="G28" s="1190">
        <f t="shared" si="4"/>
        <v>0</v>
      </c>
      <c r="H28" s="1189">
        <f>+H27+I27</f>
        <v>0</v>
      </c>
      <c r="I28" s="1190">
        <f t="shared" si="4"/>
        <v>0</v>
      </c>
      <c r="J28" s="1103">
        <f t="shared" si="4"/>
        <v>0</v>
      </c>
      <c r="K28" s="1101">
        <f t="shared" si="4"/>
        <v>0</v>
      </c>
      <c r="L28" s="1101">
        <f t="shared" si="4"/>
        <v>0</v>
      </c>
      <c r="N28" s="447">
        <f>SUM(D28:K28)</f>
        <v>0</v>
      </c>
    </row>
    <row r="29" spans="1:18" ht="19.5" customHeight="1">
      <c r="A29" s="1090" t="s">
        <v>197</v>
      </c>
      <c r="B29" s="1091"/>
      <c r="C29" s="1092" t="s">
        <v>330</v>
      </c>
      <c r="D29" s="1025">
        <f>'Schedule B - II'!C21</f>
        <v>0</v>
      </c>
      <c r="E29" s="1025">
        <f>'Schedule B - II'!C22</f>
        <v>0</v>
      </c>
      <c r="F29" s="1025">
        <f>'Schedule B - II'!C23</f>
        <v>0</v>
      </c>
      <c r="G29" s="1025">
        <f>'Schedule B - II'!C24</f>
        <v>0</v>
      </c>
      <c r="H29" s="1025">
        <f>'Schedule B - II'!C25</f>
        <v>0</v>
      </c>
      <c r="I29" s="1025">
        <f>'Schedule B - II'!C26</f>
        <v>0</v>
      </c>
      <c r="J29" s="1025">
        <f>'Schedule B - II'!C27</f>
        <v>0</v>
      </c>
      <c r="K29" s="1025">
        <f>'Schedule B - II'!C28</f>
        <v>0</v>
      </c>
      <c r="L29" s="1025">
        <f>SUM(D29:K29)</f>
        <v>0</v>
      </c>
      <c r="N29" s="446"/>
    </row>
    <row r="30" spans="1:18" ht="18.75" customHeight="1">
      <c r="A30" s="1111" t="s">
        <v>813</v>
      </c>
      <c r="B30" s="1112"/>
      <c r="C30" s="1113"/>
      <c r="D30" s="1115">
        <v>511130</v>
      </c>
      <c r="E30" s="1115">
        <v>521110</v>
      </c>
      <c r="F30" s="1121">
        <v>531160</v>
      </c>
      <c r="G30" s="1121"/>
      <c r="H30" s="1122">
        <v>541110</v>
      </c>
      <c r="I30" s="1123"/>
      <c r="J30" s="1124">
        <v>552110</v>
      </c>
      <c r="K30" s="1115">
        <v>562130</v>
      </c>
      <c r="L30" s="1125"/>
      <c r="N30" s="446"/>
    </row>
    <row r="31" spans="1:18" s="284" customFormat="1" ht="19.5" customHeight="1">
      <c r="A31" s="1104" t="s">
        <v>331</v>
      </c>
      <c r="B31" s="1105"/>
      <c r="C31" s="1106"/>
      <c r="D31" s="1101">
        <f>+D29</f>
        <v>0</v>
      </c>
      <c r="E31" s="1102">
        <f>+E29</f>
        <v>0</v>
      </c>
      <c r="F31" s="1189">
        <f>+F29+G29</f>
        <v>0</v>
      </c>
      <c r="G31" s="1190"/>
      <c r="H31" s="1189">
        <f>+H29+I29</f>
        <v>0</v>
      </c>
      <c r="I31" s="1190"/>
      <c r="J31" s="1103">
        <f>J29</f>
        <v>0</v>
      </c>
      <c r="K31" s="1101">
        <f>+K29</f>
        <v>0</v>
      </c>
      <c r="L31" s="1101">
        <f>+L29</f>
        <v>0</v>
      </c>
      <c r="N31" s="447">
        <f>SUM(D31:K31)</f>
        <v>0</v>
      </c>
    </row>
    <row r="32" spans="1:18" s="1" customFormat="1" ht="24" customHeight="1">
      <c r="A32" s="1093" t="s">
        <v>198</v>
      </c>
      <c r="B32" s="1094"/>
      <c r="C32" s="1095"/>
      <c r="D32" s="1021">
        <f>D22+D25+D27+D29</f>
        <v>0</v>
      </c>
      <c r="E32" s="1021">
        <f t="shared" ref="E32:L32" si="5">E22+E25+E27+E29</f>
        <v>0</v>
      </c>
      <c r="F32" s="1021">
        <f t="shared" si="5"/>
        <v>0</v>
      </c>
      <c r="G32" s="1021">
        <f t="shared" si="5"/>
        <v>0</v>
      </c>
      <c r="H32" s="1021">
        <f t="shared" si="5"/>
        <v>0</v>
      </c>
      <c r="I32" s="1021">
        <f t="shared" si="5"/>
        <v>0</v>
      </c>
      <c r="J32" s="1021">
        <f t="shared" si="5"/>
        <v>0</v>
      </c>
      <c r="K32" s="1021">
        <f t="shared" si="5"/>
        <v>0</v>
      </c>
      <c r="L32" s="1021">
        <f t="shared" si="5"/>
        <v>0</v>
      </c>
      <c r="N32" s="449">
        <f>SUM(D32:K32)</f>
        <v>0</v>
      </c>
    </row>
    <row r="33" spans="1:15" s="1" customFormat="1" ht="12" customHeight="1">
      <c r="A33" s="1096"/>
      <c r="B33" s="1096"/>
      <c r="C33" s="1096"/>
      <c r="D33" s="1097"/>
      <c r="E33" s="1097"/>
      <c r="F33" s="1097"/>
      <c r="G33" s="1097"/>
      <c r="H33" s="1097"/>
      <c r="I33" s="1097"/>
      <c r="J33" s="1097"/>
      <c r="K33" s="1097"/>
      <c r="L33" s="1097"/>
      <c r="N33" s="425"/>
    </row>
    <row r="34" spans="1:15">
      <c r="A34" s="1046" t="s">
        <v>199</v>
      </c>
      <c r="B34" s="1026"/>
      <c r="C34" s="1026"/>
      <c r="D34" s="1026"/>
      <c r="E34" s="1026"/>
      <c r="F34" s="1026"/>
      <c r="G34" s="1026"/>
      <c r="H34" s="1026"/>
      <c r="I34" s="1026"/>
      <c r="J34" s="1026"/>
      <c r="K34" s="1026"/>
      <c r="L34" s="1026"/>
    </row>
    <row r="35" spans="1:15" ht="18.75" customHeight="1">
      <c r="A35" s="1111" t="s">
        <v>813</v>
      </c>
      <c r="B35" s="1112"/>
      <c r="C35" s="1113"/>
      <c r="D35" s="1115">
        <v>511130</v>
      </c>
      <c r="E35" s="1115">
        <v>521110</v>
      </c>
      <c r="F35" s="1121">
        <v>531160</v>
      </c>
      <c r="G35" s="1121"/>
      <c r="H35" s="1122">
        <v>541110</v>
      </c>
      <c r="I35" s="1123"/>
      <c r="J35" s="1124">
        <v>552110</v>
      </c>
      <c r="K35" s="1115">
        <v>562130</v>
      </c>
      <c r="L35" s="1125"/>
    </row>
    <row r="36" spans="1:15" ht="39.6">
      <c r="A36" s="644" t="s">
        <v>202</v>
      </c>
      <c r="B36" s="644" t="s">
        <v>200</v>
      </c>
      <c r="C36" s="644" t="s">
        <v>201</v>
      </c>
      <c r="D36" s="644" t="s">
        <v>207</v>
      </c>
      <c r="E36" s="644" t="s">
        <v>69</v>
      </c>
      <c r="F36" s="644" t="s">
        <v>55</v>
      </c>
      <c r="G36" s="644" t="s">
        <v>188</v>
      </c>
      <c r="H36" s="644" t="s">
        <v>100</v>
      </c>
      <c r="I36" s="644" t="s">
        <v>72</v>
      </c>
      <c r="J36" s="644" t="s">
        <v>102</v>
      </c>
      <c r="K36" s="644" t="s">
        <v>103</v>
      </c>
      <c r="L36" s="644" t="s">
        <v>203</v>
      </c>
    </row>
    <row r="37" spans="1:15" ht="15">
      <c r="A37" s="1027" t="s">
        <v>822</v>
      </c>
      <c r="B37" s="1028"/>
      <c r="C37" s="1029"/>
      <c r="D37" s="1030">
        <v>0</v>
      </c>
      <c r="E37" s="1030">
        <v>0</v>
      </c>
      <c r="F37" s="1030">
        <v>0</v>
      </c>
      <c r="G37" s="1030">
        <v>0</v>
      </c>
      <c r="H37" s="1030">
        <v>0</v>
      </c>
      <c r="I37" s="1030">
        <v>0</v>
      </c>
      <c r="J37" s="1030">
        <v>0</v>
      </c>
      <c r="K37" s="1030">
        <v>0</v>
      </c>
      <c r="L37" s="1031">
        <f>SUM(D37:K37)</f>
        <v>0</v>
      </c>
    </row>
    <row r="38" spans="1:15" ht="15">
      <c r="A38" s="1047" t="s">
        <v>821</v>
      </c>
      <c r="B38" s="1028">
        <v>89</v>
      </c>
      <c r="C38" s="1029"/>
      <c r="D38" s="1030">
        <v>0</v>
      </c>
      <c r="E38" s="1030">
        <v>0</v>
      </c>
      <c r="F38" s="1030">
        <v>0</v>
      </c>
      <c r="G38" s="1030">
        <v>0</v>
      </c>
      <c r="H38" s="1030">
        <v>0</v>
      </c>
      <c r="I38" s="1030">
        <v>0</v>
      </c>
      <c r="J38" s="1030">
        <v>0</v>
      </c>
      <c r="K38" s="1030">
        <v>0</v>
      </c>
      <c r="L38" s="1031">
        <f>SUM(D38:K38)</f>
        <v>0</v>
      </c>
    </row>
    <row r="39" spans="1:15" ht="15">
      <c r="A39" s="1047" t="s">
        <v>833</v>
      </c>
      <c r="B39" s="1028">
        <v>85</v>
      </c>
      <c r="C39" s="1029"/>
      <c r="D39" s="1030">
        <v>0</v>
      </c>
      <c r="E39" s="1030">
        <v>0</v>
      </c>
      <c r="F39" s="1030">
        <v>0</v>
      </c>
      <c r="G39" s="1030">
        <v>0</v>
      </c>
      <c r="H39" s="1030">
        <v>0</v>
      </c>
      <c r="I39" s="1030">
        <v>0</v>
      </c>
      <c r="J39" s="1030">
        <v>0</v>
      </c>
      <c r="K39" s="1030">
        <v>0</v>
      </c>
      <c r="L39" s="1031">
        <f>SUM(D39:K39)</f>
        <v>0</v>
      </c>
    </row>
    <row r="40" spans="1:15" ht="13.8" thickBot="1">
      <c r="A40" s="284"/>
      <c r="B40" s="284"/>
      <c r="C40" s="284"/>
      <c r="D40" s="284"/>
      <c r="E40" s="284"/>
      <c r="F40" s="284"/>
      <c r="G40" s="284"/>
      <c r="H40" s="284"/>
      <c r="I40" s="284"/>
      <c r="J40" s="284"/>
      <c r="K40" s="284"/>
      <c r="L40" s="284"/>
    </row>
    <row r="41" spans="1:15">
      <c r="A41" s="284"/>
      <c r="B41" s="284"/>
      <c r="C41" s="284"/>
      <c r="D41" s="284"/>
      <c r="E41" s="284"/>
      <c r="F41" s="284"/>
      <c r="G41" s="284"/>
      <c r="H41" s="645" t="s">
        <v>396</v>
      </c>
      <c r="I41" s="646"/>
      <c r="J41" s="647"/>
      <c r="K41" s="647"/>
      <c r="L41" s="1038">
        <f>+L24</f>
        <v>0</v>
      </c>
      <c r="N41" s="516" t="s">
        <v>329</v>
      </c>
      <c r="O41" s="125">
        <f>SUM(D24:K24)</f>
        <v>0</v>
      </c>
    </row>
    <row r="42" spans="1:15">
      <c r="A42" s="284"/>
      <c r="B42" s="284"/>
      <c r="C42" s="284"/>
      <c r="D42" s="284"/>
      <c r="E42" s="284"/>
      <c r="F42" s="284"/>
      <c r="G42" s="284"/>
      <c r="H42" s="1052" t="s">
        <v>857</v>
      </c>
      <c r="I42" s="1053"/>
      <c r="J42" s="1054"/>
      <c r="K42" s="1054"/>
      <c r="L42" s="1055">
        <f>L26</f>
        <v>0</v>
      </c>
      <c r="N42" s="1048"/>
      <c r="O42" s="125">
        <f>SUM(D28:K28)</f>
        <v>0</v>
      </c>
    </row>
    <row r="43" spans="1:15">
      <c r="A43" s="284"/>
      <c r="B43" s="284"/>
      <c r="C43" s="284"/>
      <c r="D43" s="284"/>
      <c r="E43" s="284"/>
      <c r="F43" s="284"/>
      <c r="G43" s="284"/>
      <c r="H43" s="1052" t="s">
        <v>856</v>
      </c>
      <c r="I43" s="1053"/>
      <c r="J43" s="1054"/>
      <c r="K43" s="1054"/>
      <c r="L43" s="1055">
        <f>+L28</f>
        <v>0</v>
      </c>
      <c r="N43" s="1065"/>
      <c r="O43" s="125">
        <f>SUM(D29:K29)</f>
        <v>0</v>
      </c>
    </row>
    <row r="44" spans="1:15">
      <c r="A44" s="284"/>
      <c r="B44" s="284"/>
      <c r="C44" s="284"/>
      <c r="D44" s="284"/>
      <c r="E44" s="284"/>
      <c r="F44" s="284"/>
      <c r="G44" s="284"/>
      <c r="H44" s="648" t="s">
        <v>338</v>
      </c>
      <c r="I44" s="649"/>
      <c r="J44" s="650"/>
      <c r="K44" s="650"/>
      <c r="L44" s="632">
        <f>+L31</f>
        <v>0</v>
      </c>
      <c r="N44" s="516"/>
      <c r="O44" s="125">
        <f>SUM(D31:K31)</f>
        <v>0</v>
      </c>
    </row>
    <row r="45" spans="1:15">
      <c r="A45" s="284"/>
      <c r="B45" s="284"/>
      <c r="C45" s="284"/>
      <c r="D45" s="284"/>
      <c r="E45" s="284"/>
      <c r="F45" s="284"/>
      <c r="G45" s="284"/>
      <c r="H45" s="648" t="s">
        <v>339</v>
      </c>
      <c r="I45" s="649"/>
      <c r="J45" s="650"/>
      <c r="K45" s="650"/>
      <c r="L45" s="632">
        <f>+L37</f>
        <v>0</v>
      </c>
      <c r="O45" s="125">
        <f>SUM(D37:K37)</f>
        <v>0</v>
      </c>
    </row>
    <row r="46" spans="1:15">
      <c r="A46" s="284"/>
      <c r="B46" s="284"/>
      <c r="C46" s="284"/>
      <c r="D46" s="284"/>
      <c r="E46" s="284"/>
      <c r="F46" s="284"/>
      <c r="G46" s="284"/>
      <c r="H46" s="648" t="s">
        <v>820</v>
      </c>
      <c r="I46" s="649"/>
      <c r="J46" s="650"/>
      <c r="K46" s="650"/>
      <c r="L46" s="632">
        <f>L38</f>
        <v>0</v>
      </c>
      <c r="O46" s="125">
        <f>SUM(D38:K38)</f>
        <v>0</v>
      </c>
    </row>
    <row r="47" spans="1:15">
      <c r="A47" s="284"/>
      <c r="B47" s="284"/>
      <c r="C47" s="284"/>
      <c r="D47" s="284"/>
      <c r="E47" s="284"/>
      <c r="F47" s="284"/>
      <c r="G47" s="284"/>
      <c r="H47" s="648" t="s">
        <v>834</v>
      </c>
      <c r="I47" s="649"/>
      <c r="J47" s="650"/>
      <c r="K47" s="650"/>
      <c r="L47" s="632">
        <f>L39</f>
        <v>0</v>
      </c>
      <c r="O47" s="125">
        <f>SUM(D39:K39)</f>
        <v>0</v>
      </c>
    </row>
    <row r="48" spans="1:15" ht="13.8" thickBot="1">
      <c r="A48" s="284"/>
      <c r="B48" s="284"/>
      <c r="C48" s="284"/>
      <c r="D48" s="284"/>
      <c r="E48" s="284"/>
      <c r="F48" s="284"/>
      <c r="G48" s="284"/>
      <c r="H48" s="651" t="s">
        <v>198</v>
      </c>
      <c r="I48" s="652"/>
      <c r="J48" s="653"/>
      <c r="K48" s="654"/>
      <c r="L48" s="1037">
        <f>SUM(L41:L47)</f>
        <v>0</v>
      </c>
      <c r="O48" s="535">
        <f>SUM(O41:O45)</f>
        <v>0</v>
      </c>
    </row>
    <row r="49" spans="1:14" ht="29.25" customHeight="1">
      <c r="A49" s="339"/>
      <c r="B49" s="339"/>
      <c r="C49" s="339"/>
      <c r="D49" s="339"/>
      <c r="E49" s="339"/>
      <c r="F49" s="339"/>
      <c r="G49" s="339"/>
      <c r="H49" s="339"/>
      <c r="I49" s="339"/>
      <c r="J49" s="339"/>
      <c r="K49" s="429"/>
      <c r="L49" s="423"/>
    </row>
    <row r="50" spans="1:14">
      <c r="A50" s="536" t="s">
        <v>387</v>
      </c>
      <c r="B50" s="377"/>
      <c r="C50" s="377"/>
      <c r="D50" s="377"/>
      <c r="E50" s="376"/>
      <c r="F50" s="9"/>
      <c r="G50" s="9"/>
      <c r="H50" s="9"/>
      <c r="I50" s="9"/>
      <c r="J50" s="9"/>
      <c r="K50" s="9"/>
      <c r="L50" s="337"/>
    </row>
    <row r="51" spans="1:14">
      <c r="A51" s="424" t="s">
        <v>391</v>
      </c>
      <c r="B51" s="9"/>
      <c r="C51" s="9"/>
      <c r="D51" s="425">
        <f t="shared" ref="D51:L51" si="6">D22</f>
        <v>0</v>
      </c>
      <c r="E51" s="425">
        <f t="shared" si="6"/>
        <v>0</v>
      </c>
      <c r="F51" s="425">
        <f t="shared" si="6"/>
        <v>0</v>
      </c>
      <c r="G51" s="425">
        <f t="shared" si="6"/>
        <v>0</v>
      </c>
      <c r="H51" s="425">
        <f t="shared" si="6"/>
        <v>0</v>
      </c>
      <c r="I51" s="425">
        <f t="shared" si="6"/>
        <v>0</v>
      </c>
      <c r="J51" s="425">
        <f t="shared" si="6"/>
        <v>0</v>
      </c>
      <c r="K51" s="425">
        <f t="shared" si="6"/>
        <v>0</v>
      </c>
      <c r="L51" s="426">
        <f t="shared" si="6"/>
        <v>0</v>
      </c>
    </row>
    <row r="52" spans="1:14">
      <c r="A52" s="424" t="s">
        <v>388</v>
      </c>
      <c r="B52" s="9"/>
      <c r="C52" s="9"/>
      <c r="D52" s="521">
        <f>'Schedule B - 1'!C18</f>
        <v>0</v>
      </c>
      <c r="E52" s="521">
        <f>'Schedule B - 1'!C19</f>
        <v>0</v>
      </c>
      <c r="F52" s="521">
        <f>'Schedule B - 1'!C20</f>
        <v>0</v>
      </c>
      <c r="G52" s="521">
        <f>'Schedule B - 1'!C21</f>
        <v>0</v>
      </c>
      <c r="H52" s="521">
        <f>'Schedule B - 1'!C22</f>
        <v>0</v>
      </c>
      <c r="I52" s="521">
        <f>'Schedule B - 1'!C23</f>
        <v>0</v>
      </c>
      <c r="J52" s="521">
        <f>'Schedule B - 1'!C24</f>
        <v>0</v>
      </c>
      <c r="K52" s="521">
        <f>'Schedule B - 1'!C25</f>
        <v>0</v>
      </c>
      <c r="L52" s="522">
        <f>'Schedule B - 1'!C26</f>
        <v>0</v>
      </c>
      <c r="M52" s="519"/>
      <c r="N52" s="519"/>
    </row>
    <row r="53" spans="1:14" ht="13.8" thickBot="1">
      <c r="A53" s="537" t="s">
        <v>361</v>
      </c>
      <c r="B53" s="538"/>
      <c r="C53" s="538"/>
      <c r="D53" s="523">
        <f>+D51-D52</f>
        <v>0</v>
      </c>
      <c r="E53" s="523">
        <f t="shared" ref="E53:L53" si="7">+E51-E52</f>
        <v>0</v>
      </c>
      <c r="F53" s="523">
        <f t="shared" si="7"/>
        <v>0</v>
      </c>
      <c r="G53" s="523">
        <f t="shared" si="7"/>
        <v>0</v>
      </c>
      <c r="H53" s="523">
        <f t="shared" si="7"/>
        <v>0</v>
      </c>
      <c r="I53" s="523">
        <f t="shared" si="7"/>
        <v>0</v>
      </c>
      <c r="J53" s="523">
        <f t="shared" si="7"/>
        <v>0</v>
      </c>
      <c r="K53" s="523">
        <f t="shared" si="7"/>
        <v>0</v>
      </c>
      <c r="L53" s="524">
        <f t="shared" si="7"/>
        <v>0</v>
      </c>
      <c r="M53" s="519"/>
      <c r="N53" s="519"/>
    </row>
    <row r="54" spans="1:14">
      <c r="A54" s="525" t="s">
        <v>394</v>
      </c>
      <c r="B54" s="339"/>
      <c r="C54" s="339"/>
      <c r="D54" s="339"/>
      <c r="E54" s="339"/>
      <c r="F54" s="339"/>
      <c r="G54" s="339"/>
      <c r="H54" s="339"/>
      <c r="I54" s="339"/>
      <c r="J54" s="339"/>
      <c r="K54" s="339"/>
      <c r="L54" s="340"/>
    </row>
    <row r="56" spans="1:14">
      <c r="A56" s="536" t="s">
        <v>471</v>
      </c>
      <c r="B56" s="539"/>
      <c r="C56" s="539"/>
      <c r="D56" s="539"/>
      <c r="E56" s="539"/>
      <c r="F56" s="539"/>
      <c r="G56" s="539"/>
      <c r="H56" s="539"/>
      <c r="I56" s="539"/>
      <c r="J56" s="539"/>
      <c r="K56" s="539"/>
      <c r="L56" s="540"/>
    </row>
    <row r="57" spans="1:14" ht="12.75" customHeight="1">
      <c r="A57" s="424" t="s">
        <v>392</v>
      </c>
      <c r="B57" s="9"/>
      <c r="C57" s="9"/>
      <c r="D57" s="520">
        <f t="shared" ref="D57:G57" si="8">D29</f>
        <v>0</v>
      </c>
      <c r="E57" s="520">
        <f t="shared" si="8"/>
        <v>0</v>
      </c>
      <c r="F57" s="520">
        <f t="shared" si="8"/>
        <v>0</v>
      </c>
      <c r="G57" s="520">
        <f t="shared" si="8"/>
        <v>0</v>
      </c>
      <c r="H57" s="520">
        <f>H29</f>
        <v>0</v>
      </c>
      <c r="I57" s="520">
        <f>I29</f>
        <v>0</v>
      </c>
      <c r="J57" s="520">
        <f>J29</f>
        <v>0</v>
      </c>
      <c r="K57" s="520">
        <f>K29</f>
        <v>0</v>
      </c>
      <c r="L57" s="541">
        <f>L29</f>
        <v>0</v>
      </c>
    </row>
    <row r="58" spans="1:14">
      <c r="A58" s="424" t="s">
        <v>388</v>
      </c>
      <c r="B58" s="9"/>
      <c r="C58" s="9"/>
      <c r="D58" s="520">
        <f>'Schedule B - II'!C21</f>
        <v>0</v>
      </c>
      <c r="E58" s="520">
        <f>'Schedule B - II'!C22</f>
        <v>0</v>
      </c>
      <c r="F58" s="520">
        <f>'Schedule B - II'!C23</f>
        <v>0</v>
      </c>
      <c r="G58" s="520">
        <f>'Schedule B - II'!C24</f>
        <v>0</v>
      </c>
      <c r="H58" s="520">
        <f>'Schedule B - II'!C25</f>
        <v>0</v>
      </c>
      <c r="I58" s="520">
        <f>'Schedule B - II'!C26</f>
        <v>0</v>
      </c>
      <c r="J58" s="520">
        <f>'Schedule B - II'!C27</f>
        <v>0</v>
      </c>
      <c r="K58" s="520">
        <f>'Schedule B - II'!C28</f>
        <v>0</v>
      </c>
      <c r="L58" s="541">
        <f>'Schedule B - II'!C29</f>
        <v>0</v>
      </c>
    </row>
    <row r="59" spans="1:14" ht="13.8" thickBot="1">
      <c r="A59" s="537" t="s">
        <v>361</v>
      </c>
      <c r="B59" s="538"/>
      <c r="C59" s="538"/>
      <c r="D59" s="523">
        <f>+D57-D58</f>
        <v>0</v>
      </c>
      <c r="E59" s="523">
        <f t="shared" ref="E59:L59" si="9">+E57-E58</f>
        <v>0</v>
      </c>
      <c r="F59" s="523">
        <f t="shared" si="9"/>
        <v>0</v>
      </c>
      <c r="G59" s="523">
        <f t="shared" si="9"/>
        <v>0</v>
      </c>
      <c r="H59" s="523">
        <f t="shared" si="9"/>
        <v>0</v>
      </c>
      <c r="I59" s="523">
        <f t="shared" si="9"/>
        <v>0</v>
      </c>
      <c r="J59" s="523">
        <f t="shared" si="9"/>
        <v>0</v>
      </c>
      <c r="K59" s="523">
        <f t="shared" si="9"/>
        <v>0</v>
      </c>
      <c r="L59" s="524">
        <f t="shared" si="9"/>
        <v>0</v>
      </c>
    </row>
    <row r="60" spans="1:14">
      <c r="A60" s="542" t="s">
        <v>394</v>
      </c>
      <c r="B60" s="543"/>
      <c r="C60" s="543"/>
      <c r="D60" s="543"/>
      <c r="E60" s="543"/>
      <c r="F60" s="543"/>
      <c r="G60" s="543"/>
      <c r="H60" s="543"/>
      <c r="I60" s="543"/>
      <c r="J60" s="543"/>
      <c r="K60" s="543"/>
      <c r="L60" s="544"/>
    </row>
  </sheetData>
  <mergeCells count="8">
    <mergeCell ref="F31:G31"/>
    <mergeCell ref="H31:I31"/>
    <mergeCell ref="F24:G24"/>
    <mergeCell ref="H24:I24"/>
    <mergeCell ref="F28:G28"/>
    <mergeCell ref="H28:I28"/>
    <mergeCell ref="H26:I26"/>
    <mergeCell ref="F26:G26"/>
  </mergeCells>
  <printOptions horizontalCentered="1" verticalCentered="1"/>
  <pageMargins left="0.25" right="0.25" top="0.75" bottom="0.25" header="0.25" footer="0.15"/>
  <pageSetup scale="67" orientation="landscape" r:id="rId1"/>
  <headerFooter alignWithMargins="0">
    <oddHeader>&amp;C&amp;"Times New Roman,Bold"&amp;14Oklahoma State Regents for Higher Education
655 Research Parkway, Suite 200
Oklahoma City, OK  73104</oddHeader>
    <oddFooter>&amp;L&amp;8Created:  May 8,2012  Printed:  &amp;D   &amp;T    &amp;Z&amp;F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1"/>
    <pageSetUpPr fitToPage="1"/>
  </sheetPr>
  <dimension ref="A1:N38"/>
  <sheetViews>
    <sheetView zoomScale="75" workbookViewId="0">
      <selection activeCell="S23" sqref="S23"/>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row>
    <row r="3" spans="1:14" s="7" customFormat="1" ht="18">
      <c r="A3" s="6" t="s">
        <v>455</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5"/>
      <c r="J7" s="1186"/>
      <c r="K7" s="75"/>
      <c r="L7" s="75"/>
    </row>
    <row r="8" spans="1:14">
      <c r="A8" s="75" t="s">
        <v>253</v>
      </c>
      <c r="B8" s="1180"/>
      <c r="C8" s="1181"/>
      <c r="D8" s="1182"/>
      <c r="E8" s="1183"/>
      <c r="F8" s="2"/>
      <c r="G8" s="75" t="s">
        <v>263</v>
      </c>
      <c r="H8" s="2"/>
      <c r="I8" s="1180"/>
      <c r="J8" s="1181"/>
      <c r="K8" s="1181"/>
      <c r="L8" s="1184"/>
    </row>
    <row r="9" spans="1:14" ht="5.25" customHeight="1"/>
    <row r="10" spans="1:14" ht="13.8">
      <c r="A10" s="13" t="s">
        <v>252</v>
      </c>
      <c r="B10" s="76"/>
      <c r="C10" s="76"/>
      <c r="D10" s="14">
        <v>10</v>
      </c>
      <c r="E10" s="14">
        <v>20</v>
      </c>
      <c r="F10" s="14">
        <v>31</v>
      </c>
      <c r="G10" s="14">
        <v>30</v>
      </c>
      <c r="H10" s="14">
        <v>40</v>
      </c>
      <c r="I10" s="14">
        <v>42</v>
      </c>
      <c r="J10" s="14">
        <v>50</v>
      </c>
      <c r="K10" s="14">
        <v>60</v>
      </c>
      <c r="L10" s="15"/>
      <c r="N10" s="444"/>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5" t="s">
        <v>395</v>
      </c>
    </row>
    <row r="12" spans="1:14" ht="23.25" customHeight="1">
      <c r="A12" s="90" t="s">
        <v>238</v>
      </c>
      <c r="B12" s="84"/>
      <c r="C12" s="79"/>
      <c r="D12" s="70"/>
      <c r="E12" s="71"/>
      <c r="F12" s="71"/>
      <c r="G12" s="71"/>
      <c r="H12" s="71"/>
      <c r="I12" s="71"/>
      <c r="J12" s="71"/>
      <c r="K12" s="71"/>
      <c r="L12" s="71"/>
      <c r="N12" s="446"/>
    </row>
    <row r="13" spans="1:14" ht="18" customHeight="1">
      <c r="A13" s="320" t="s">
        <v>190</v>
      </c>
      <c r="B13" s="321"/>
      <c r="C13" s="322"/>
      <c r="D13" s="323"/>
      <c r="E13" s="323"/>
      <c r="F13" s="323"/>
      <c r="G13" s="323"/>
      <c r="H13" s="323"/>
      <c r="I13" s="323"/>
      <c r="J13" s="323"/>
      <c r="K13" s="323"/>
      <c r="L13" s="323">
        <f t="shared" ref="L13:L20" si="0">SUM(D13:K13)</f>
        <v>0</v>
      </c>
      <c r="N13" s="446"/>
    </row>
    <row r="14" spans="1:14" s="9" customFormat="1" ht="18" customHeight="1">
      <c r="A14" s="320" t="s">
        <v>191</v>
      </c>
      <c r="B14" s="321"/>
      <c r="C14" s="322"/>
      <c r="D14" s="323"/>
      <c r="E14" s="323"/>
      <c r="F14" s="323"/>
      <c r="G14" s="323"/>
      <c r="H14" s="323"/>
      <c r="I14" s="323"/>
      <c r="J14" s="323"/>
      <c r="K14" s="323"/>
      <c r="L14" s="323">
        <f t="shared" si="0"/>
        <v>0</v>
      </c>
      <c r="N14" s="446"/>
    </row>
    <row r="15" spans="1:14" s="9" customFormat="1" ht="18" customHeight="1">
      <c r="A15" s="320" t="s">
        <v>192</v>
      </c>
      <c r="B15" s="321"/>
      <c r="C15" s="322"/>
      <c r="D15" s="323"/>
      <c r="E15" s="323"/>
      <c r="F15" s="323"/>
      <c r="G15" s="323"/>
      <c r="H15" s="323"/>
      <c r="I15" s="323"/>
      <c r="J15" s="323"/>
      <c r="K15" s="323"/>
      <c r="L15" s="323">
        <f t="shared" si="0"/>
        <v>0</v>
      </c>
      <c r="N15" s="446"/>
    </row>
    <row r="16" spans="1:14" s="9" customFormat="1" ht="18" customHeight="1">
      <c r="A16" s="320" t="s">
        <v>193</v>
      </c>
      <c r="B16" s="321"/>
      <c r="C16" s="322"/>
      <c r="D16" s="323"/>
      <c r="E16" s="323"/>
      <c r="F16" s="323"/>
      <c r="G16" s="323"/>
      <c r="H16" s="323"/>
      <c r="I16" s="323"/>
      <c r="J16" s="323"/>
      <c r="K16" s="323"/>
      <c r="L16" s="323">
        <f t="shared" si="0"/>
        <v>0</v>
      </c>
      <c r="N16" s="446"/>
    </row>
    <row r="17" spans="1:14" s="9" customFormat="1" ht="18" customHeight="1">
      <c r="A17" s="320" t="s">
        <v>194</v>
      </c>
      <c r="B17" s="321"/>
      <c r="C17" s="322"/>
      <c r="D17" s="323"/>
      <c r="E17" s="323"/>
      <c r="F17" s="323"/>
      <c r="G17" s="323"/>
      <c r="H17" s="323"/>
      <c r="I17" s="323"/>
      <c r="J17" s="323"/>
      <c r="K17" s="323"/>
      <c r="L17" s="323">
        <f t="shared" si="0"/>
        <v>0</v>
      </c>
      <c r="N17" s="446"/>
    </row>
    <row r="18" spans="1:14" s="9" customFormat="1" ht="18" customHeight="1">
      <c r="A18" s="320" t="s">
        <v>195</v>
      </c>
      <c r="B18" s="321"/>
      <c r="C18" s="322"/>
      <c r="D18" s="323"/>
      <c r="E18" s="323"/>
      <c r="F18" s="323"/>
      <c r="G18" s="323"/>
      <c r="H18" s="323"/>
      <c r="I18" s="323"/>
      <c r="J18" s="323"/>
      <c r="K18" s="323"/>
      <c r="L18" s="323">
        <f t="shared" si="0"/>
        <v>0</v>
      </c>
      <c r="N18" s="446"/>
    </row>
    <row r="19" spans="1:14" s="9" customFormat="1" ht="18" customHeight="1">
      <c r="A19" s="320" t="s">
        <v>250</v>
      </c>
      <c r="B19" s="321"/>
      <c r="C19" s="322"/>
      <c r="D19" s="323"/>
      <c r="E19" s="323"/>
      <c r="F19" s="323"/>
      <c r="G19" s="323"/>
      <c r="H19" s="323"/>
      <c r="I19" s="323"/>
      <c r="J19" s="323"/>
      <c r="K19" s="323"/>
      <c r="L19" s="323">
        <f t="shared" si="0"/>
        <v>0</v>
      </c>
      <c r="N19" s="446"/>
    </row>
    <row r="20" spans="1:14" ht="18" customHeight="1">
      <c r="A20" s="320" t="s">
        <v>196</v>
      </c>
      <c r="B20" s="442" t="s">
        <v>273</v>
      </c>
      <c r="C20" s="324"/>
      <c r="D20" s="323"/>
      <c r="E20" s="323"/>
      <c r="F20" s="323"/>
      <c r="G20" s="323"/>
      <c r="H20" s="323"/>
      <c r="I20" s="323"/>
      <c r="J20" s="323"/>
      <c r="K20" s="323"/>
      <c r="L20" s="323">
        <f t="shared" si="0"/>
        <v>0</v>
      </c>
      <c r="N20" s="446"/>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7">
        <f>SUM(D21:K21)</f>
        <v>0</v>
      </c>
    </row>
    <row r="22" spans="1:14" s="284" customFormat="1" ht="19.5" customHeight="1" thickBot="1">
      <c r="A22" s="431" t="s">
        <v>389</v>
      </c>
      <c r="B22" s="432"/>
      <c r="C22" s="433"/>
      <c r="D22" s="434">
        <f>+D21</f>
        <v>0</v>
      </c>
      <c r="E22" s="435">
        <f>+E21</f>
        <v>0</v>
      </c>
      <c r="F22" s="1191">
        <f>+F21+G21</f>
        <v>0</v>
      </c>
      <c r="G22" s="1192"/>
      <c r="H22" s="1191">
        <f>+H21+I21</f>
        <v>0</v>
      </c>
      <c r="I22" s="1192"/>
      <c r="J22" s="438">
        <f>J21</f>
        <v>0</v>
      </c>
      <c r="K22" s="434">
        <f>+K21</f>
        <v>0</v>
      </c>
      <c r="L22" s="434">
        <f>SUM(D22:K22)</f>
        <v>0</v>
      </c>
      <c r="N22" s="448"/>
    </row>
    <row r="23" spans="1:14" ht="19.5" customHeight="1" thickBot="1">
      <c r="A23" s="81"/>
      <c r="B23" s="88"/>
      <c r="C23" s="82"/>
      <c r="D23" s="73">
        <v>0</v>
      </c>
      <c r="E23" s="72">
        <v>0</v>
      </c>
      <c r="F23" s="126">
        <v>0</v>
      </c>
      <c r="G23" s="126">
        <v>0</v>
      </c>
      <c r="H23" s="126">
        <v>0</v>
      </c>
      <c r="I23" s="126">
        <v>0</v>
      </c>
      <c r="J23" s="422">
        <v>0</v>
      </c>
      <c r="K23" s="73">
        <v>0</v>
      </c>
      <c r="L23" s="430">
        <f>SUM(D23:K23)</f>
        <v>0</v>
      </c>
      <c r="N23" s="447"/>
    </row>
    <row r="24" spans="1:14" s="284" customFormat="1" ht="19.5" customHeight="1" thickBot="1">
      <c r="A24" s="431"/>
      <c r="B24" s="432"/>
      <c r="C24" s="433"/>
      <c r="D24" s="434">
        <f>+D23</f>
        <v>0</v>
      </c>
      <c r="E24" s="434">
        <f>+E23</f>
        <v>0</v>
      </c>
      <c r="F24" s="436"/>
      <c r="G24" s="437">
        <f>+F23+G23</f>
        <v>0</v>
      </c>
      <c r="H24" s="436"/>
      <c r="I24" s="437">
        <f>+H23+I23</f>
        <v>0</v>
      </c>
      <c r="J24" s="434">
        <f>+J23</f>
        <v>0</v>
      </c>
      <c r="K24" s="434">
        <f>+K23</f>
        <v>0</v>
      </c>
      <c r="L24" s="434">
        <f>+L23</f>
        <v>0</v>
      </c>
      <c r="N24" s="447">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6"/>
    </row>
    <row r="26" spans="1:14" s="284" customFormat="1" ht="27.75" customHeight="1" thickBot="1">
      <c r="A26" s="439" t="s">
        <v>331</v>
      </c>
      <c r="B26" s="440"/>
      <c r="C26" s="441"/>
      <c r="D26" s="434">
        <f>+D25</f>
        <v>0</v>
      </c>
      <c r="E26" s="435">
        <f>+E25</f>
        <v>0</v>
      </c>
      <c r="F26" s="1191">
        <f>+F25+G25</f>
        <v>0</v>
      </c>
      <c r="G26" s="1192"/>
      <c r="H26" s="1191">
        <f>+H25+I25</f>
        <v>0</v>
      </c>
      <c r="I26" s="1192"/>
      <c r="J26" s="438">
        <f>J25</f>
        <v>0</v>
      </c>
      <c r="K26" s="434">
        <f>+K25</f>
        <v>0</v>
      </c>
      <c r="L26" s="434">
        <f>+L25</f>
        <v>0</v>
      </c>
      <c r="N26" s="447">
        <f>SUM(D26:K26)</f>
        <v>0</v>
      </c>
    </row>
    <row r="27" spans="1:14" s="1" customFormat="1" ht="24" customHeight="1">
      <c r="A27" s="85" t="s">
        <v>198</v>
      </c>
      <c r="B27" s="89"/>
      <c r="C27" s="86"/>
      <c r="D27" s="74">
        <f>D21+D24+D25</f>
        <v>0</v>
      </c>
      <c r="E27" s="74">
        <f t="shared" ref="E27:L27" si="2">E21+E24+E25</f>
        <v>0</v>
      </c>
      <c r="F27" s="74">
        <f t="shared" si="2"/>
        <v>0</v>
      </c>
      <c r="G27" s="74">
        <f t="shared" si="2"/>
        <v>0</v>
      </c>
      <c r="H27" s="74">
        <f t="shared" si="2"/>
        <v>0</v>
      </c>
      <c r="I27" s="74">
        <f t="shared" si="2"/>
        <v>0</v>
      </c>
      <c r="J27" s="74">
        <f t="shared" si="2"/>
        <v>0</v>
      </c>
      <c r="K27" s="74">
        <f t="shared" si="2"/>
        <v>0</v>
      </c>
      <c r="L27" s="74">
        <f t="shared" si="2"/>
        <v>0</v>
      </c>
      <c r="N27" s="449">
        <f>SUM(D27:K27)</f>
        <v>0</v>
      </c>
    </row>
    <row r="29" spans="1:14">
      <c r="K29" s="118" t="s">
        <v>329</v>
      </c>
      <c r="L29" s="125">
        <f>SUM(D27:K27)</f>
        <v>0</v>
      </c>
    </row>
    <row r="30" spans="1:14" ht="6" customHeight="1">
      <c r="A30" s="339"/>
      <c r="B30" s="339"/>
      <c r="C30" s="339"/>
      <c r="D30" s="339"/>
      <c r="E30" s="339"/>
      <c r="F30" s="339"/>
      <c r="G30" s="339"/>
      <c r="H30" s="339"/>
      <c r="I30" s="339"/>
      <c r="J30" s="339"/>
      <c r="K30" s="429"/>
      <c r="L30" s="423"/>
    </row>
    <row r="31" spans="1:14">
      <c r="A31" s="424" t="s">
        <v>387</v>
      </c>
      <c r="B31" s="377"/>
      <c r="C31" s="377"/>
      <c r="D31" s="377"/>
      <c r="E31" s="376"/>
      <c r="F31" s="9"/>
      <c r="G31" s="9"/>
      <c r="H31" s="9"/>
      <c r="I31" s="9"/>
      <c r="J31" s="9"/>
      <c r="K31" s="9"/>
      <c r="L31" s="337"/>
    </row>
    <row r="32" spans="1:14">
      <c r="A32" s="424" t="s">
        <v>391</v>
      </c>
      <c r="B32" s="9"/>
      <c r="C32" s="9"/>
      <c r="D32" s="425">
        <f>D21</f>
        <v>0</v>
      </c>
      <c r="E32" s="425">
        <f t="shared" ref="E32:K32" si="3">E21</f>
        <v>0</v>
      </c>
      <c r="F32" s="425">
        <f t="shared" si="3"/>
        <v>0</v>
      </c>
      <c r="G32" s="425">
        <f t="shared" si="3"/>
        <v>0</v>
      </c>
      <c r="H32" s="425">
        <f t="shared" si="3"/>
        <v>0</v>
      </c>
      <c r="I32" s="425">
        <f t="shared" si="3"/>
        <v>0</v>
      </c>
      <c r="J32" s="425">
        <f t="shared" si="3"/>
        <v>0</v>
      </c>
      <c r="K32" s="425">
        <f t="shared" si="3"/>
        <v>0</v>
      </c>
      <c r="L32" s="426">
        <f>L21</f>
        <v>0</v>
      </c>
    </row>
    <row r="33" spans="1:12" hidden="1">
      <c r="A33" s="424" t="s">
        <v>437</v>
      </c>
      <c r="B33" s="9"/>
      <c r="C33" s="9"/>
      <c r="D33" s="423">
        <f t="shared" ref="D33:L33" si="4">D23</f>
        <v>0</v>
      </c>
      <c r="E33" s="423">
        <f t="shared" si="4"/>
        <v>0</v>
      </c>
      <c r="F33" s="423">
        <f t="shared" si="4"/>
        <v>0</v>
      </c>
      <c r="G33" s="423">
        <f t="shared" si="4"/>
        <v>0</v>
      </c>
      <c r="H33" s="423">
        <f t="shared" si="4"/>
        <v>0</v>
      </c>
      <c r="I33" s="423">
        <f t="shared" si="4"/>
        <v>0</v>
      </c>
      <c r="J33" s="423">
        <f t="shared" si="4"/>
        <v>0</v>
      </c>
      <c r="K33" s="423">
        <f t="shared" si="4"/>
        <v>0</v>
      </c>
      <c r="L33" s="427">
        <f t="shared" si="4"/>
        <v>0</v>
      </c>
    </row>
    <row r="34" spans="1:12">
      <c r="A34" s="424" t="s">
        <v>393</v>
      </c>
      <c r="B34" s="9"/>
      <c r="C34" s="9"/>
      <c r="D34" s="425">
        <f>SUM(D32:D33)</f>
        <v>0</v>
      </c>
      <c r="E34" s="425">
        <f t="shared" ref="E34:L34" si="5">SUM(E32:E33)</f>
        <v>0</v>
      </c>
      <c r="F34" s="425">
        <f t="shared" si="5"/>
        <v>0</v>
      </c>
      <c r="G34" s="425">
        <f t="shared" si="5"/>
        <v>0</v>
      </c>
      <c r="H34" s="425">
        <f t="shared" si="5"/>
        <v>0</v>
      </c>
      <c r="I34" s="425">
        <f t="shared" si="5"/>
        <v>0</v>
      </c>
      <c r="J34" s="425">
        <f t="shared" si="5"/>
        <v>0</v>
      </c>
      <c r="K34" s="425">
        <f t="shared" si="5"/>
        <v>0</v>
      </c>
      <c r="L34" s="426">
        <f t="shared" si="5"/>
        <v>0</v>
      </c>
    </row>
    <row r="35" spans="1:12">
      <c r="A35" s="424" t="s">
        <v>388</v>
      </c>
      <c r="B35" s="9"/>
      <c r="C35" s="9"/>
      <c r="D35" s="339">
        <f>'Schedule B - 1'!C18</f>
        <v>0</v>
      </c>
      <c r="E35" s="339">
        <f>'Schedule B - 1'!C19</f>
        <v>0</v>
      </c>
      <c r="F35" s="339">
        <f>'Schedule B - 1'!C20</f>
        <v>0</v>
      </c>
      <c r="G35" s="339">
        <f>'Schedule B - 1'!C21</f>
        <v>0</v>
      </c>
      <c r="H35" s="339">
        <f>'Schedule B - 1'!C22</f>
        <v>0</v>
      </c>
      <c r="I35" s="339">
        <f>'Schedule B - 1'!C23</f>
        <v>0</v>
      </c>
      <c r="J35" s="339">
        <f>'Schedule B - 1'!C24</f>
        <v>0</v>
      </c>
      <c r="K35" s="339">
        <f>'Schedule B - 1'!C25</f>
        <v>0</v>
      </c>
      <c r="L35" s="340">
        <f>'Schedule B - 1'!C26</f>
        <v>0</v>
      </c>
    </row>
    <row r="36" spans="1:12" ht="13.8" thickBot="1">
      <c r="A36" s="424" t="s">
        <v>361</v>
      </c>
      <c r="B36" s="9"/>
      <c r="C36" s="9"/>
      <c r="D36" s="334">
        <f>+D34-D35</f>
        <v>0</v>
      </c>
      <c r="E36" s="334">
        <f t="shared" ref="E36:L36" si="6">+E34-E35</f>
        <v>0</v>
      </c>
      <c r="F36" s="334">
        <f t="shared" si="6"/>
        <v>0</v>
      </c>
      <c r="G36" s="334">
        <f t="shared" si="6"/>
        <v>0</v>
      </c>
      <c r="H36" s="334">
        <f t="shared" si="6"/>
        <v>0</v>
      </c>
      <c r="I36" s="334">
        <f t="shared" si="6"/>
        <v>0</v>
      </c>
      <c r="J36" s="334">
        <f t="shared" si="6"/>
        <v>0</v>
      </c>
      <c r="K36" s="334">
        <f t="shared" si="6"/>
        <v>0</v>
      </c>
      <c r="L36" s="428">
        <f t="shared" si="6"/>
        <v>0</v>
      </c>
    </row>
    <row r="37" spans="1:12">
      <c r="A37" s="443" t="s">
        <v>394</v>
      </c>
      <c r="B37" s="339"/>
      <c r="C37" s="339"/>
      <c r="D37" s="339"/>
      <c r="E37" s="339"/>
      <c r="F37" s="339"/>
      <c r="G37" s="339"/>
      <c r="H37" s="339"/>
      <c r="I37" s="339"/>
      <c r="J37" s="339"/>
      <c r="K37" s="339"/>
      <c r="L37" s="340"/>
    </row>
    <row r="38" spans="1:12" ht="6" customHeight="1"/>
  </sheetData>
  <customSheetViews>
    <customSheetView guid="{B0D17E88-828B-4823-ACAC-0E30538F57BB}" scale="75" fitToPage="1" hiddenRows="1">
      <selection activeCell="O43" sqref="A1:O43"/>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1"/>
    <pageSetUpPr fitToPage="1"/>
  </sheetPr>
  <dimension ref="A1:N47"/>
  <sheetViews>
    <sheetView topLeftCell="A4" zoomScale="75" workbookViewId="0">
      <selection activeCell="G20" sqref="G20"/>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row>
    <row r="3" spans="1:14" s="7" customFormat="1" ht="18">
      <c r="A3" s="6" t="s">
        <v>403</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5"/>
      <c r="J7" s="1186"/>
      <c r="K7" s="75"/>
      <c r="L7" s="75"/>
    </row>
    <row r="8" spans="1:14">
      <c r="A8" s="75" t="s">
        <v>253</v>
      </c>
      <c r="B8" s="1180"/>
      <c r="C8" s="1181"/>
      <c r="D8" s="1182"/>
      <c r="E8" s="1183"/>
      <c r="F8" s="2"/>
      <c r="G8" s="75" t="s">
        <v>263</v>
      </c>
      <c r="H8" s="2"/>
      <c r="I8" s="1180"/>
      <c r="J8" s="1181"/>
      <c r="K8" s="1181"/>
      <c r="L8" s="1184"/>
    </row>
    <row r="9" spans="1:14" ht="5.25" customHeight="1"/>
    <row r="10" spans="1:14" ht="13.8">
      <c r="A10" s="13" t="s">
        <v>252</v>
      </c>
      <c r="B10" s="76"/>
      <c r="C10" s="76"/>
      <c r="D10" s="14">
        <v>10</v>
      </c>
      <c r="E10" s="14">
        <v>20</v>
      </c>
      <c r="F10" s="14">
        <v>31</v>
      </c>
      <c r="G10" s="14">
        <v>30</v>
      </c>
      <c r="H10" s="14">
        <v>40</v>
      </c>
      <c r="I10" s="14">
        <v>42</v>
      </c>
      <c r="J10" s="14">
        <v>50</v>
      </c>
      <c r="K10" s="14">
        <v>60</v>
      </c>
      <c r="L10" s="15"/>
      <c r="N10" s="444"/>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5" t="s">
        <v>395</v>
      </c>
    </row>
    <row r="12" spans="1:14" ht="23.25" customHeight="1">
      <c r="A12" s="90" t="s">
        <v>397</v>
      </c>
      <c r="B12" s="84"/>
      <c r="C12" s="79"/>
      <c r="D12" s="70"/>
      <c r="E12" s="71"/>
      <c r="F12" s="71"/>
      <c r="G12" s="71"/>
      <c r="H12" s="71"/>
      <c r="I12" s="71"/>
      <c r="J12" s="71"/>
      <c r="K12" s="71"/>
      <c r="L12" s="71"/>
      <c r="N12" s="446"/>
    </row>
    <row r="13" spans="1:14" ht="18" customHeight="1">
      <c r="A13" s="320" t="s">
        <v>190</v>
      </c>
      <c r="B13" s="321"/>
      <c r="C13" s="322"/>
      <c r="D13" s="323"/>
      <c r="E13" s="323"/>
      <c r="F13" s="323"/>
      <c r="G13" s="323"/>
      <c r="H13" s="323"/>
      <c r="I13" s="323"/>
      <c r="J13" s="323"/>
      <c r="K13" s="323"/>
      <c r="L13" s="323">
        <f t="shared" ref="L13:L20" si="0">SUM(D13:K13)</f>
        <v>0</v>
      </c>
      <c r="N13" s="446"/>
    </row>
    <row r="14" spans="1:14" s="9" customFormat="1" ht="18" customHeight="1">
      <c r="A14" s="320" t="s">
        <v>191</v>
      </c>
      <c r="B14" s="321"/>
      <c r="C14" s="322"/>
      <c r="D14" s="323"/>
      <c r="E14" s="323"/>
      <c r="F14" s="323"/>
      <c r="G14" s="323"/>
      <c r="H14" s="323"/>
      <c r="I14" s="323"/>
      <c r="J14" s="323"/>
      <c r="K14" s="323"/>
      <c r="L14" s="323">
        <f t="shared" si="0"/>
        <v>0</v>
      </c>
      <c r="N14" s="446"/>
    </row>
    <row r="15" spans="1:14" s="9" customFormat="1" ht="18" customHeight="1">
      <c r="A15" s="320" t="s">
        <v>192</v>
      </c>
      <c r="B15" s="321"/>
      <c r="C15" s="322"/>
      <c r="D15" s="323"/>
      <c r="E15" s="323"/>
      <c r="F15" s="323"/>
      <c r="G15" s="323"/>
      <c r="H15" s="323"/>
      <c r="I15" s="323"/>
      <c r="J15" s="323"/>
      <c r="K15" s="323"/>
      <c r="L15" s="323">
        <f t="shared" si="0"/>
        <v>0</v>
      </c>
      <c r="N15" s="446"/>
    </row>
    <row r="16" spans="1:14" s="9" customFormat="1" ht="18" customHeight="1">
      <c r="A16" s="320" t="s">
        <v>193</v>
      </c>
      <c r="B16" s="321"/>
      <c r="C16" s="322"/>
      <c r="D16" s="323"/>
      <c r="E16" s="323"/>
      <c r="F16" s="323"/>
      <c r="G16" s="323"/>
      <c r="H16" s="323"/>
      <c r="I16" s="323"/>
      <c r="J16" s="323"/>
      <c r="K16" s="323"/>
      <c r="L16" s="323">
        <f t="shared" si="0"/>
        <v>0</v>
      </c>
      <c r="N16" s="446"/>
    </row>
    <row r="17" spans="1:14" s="9" customFormat="1" ht="18" customHeight="1">
      <c r="A17" s="320" t="s">
        <v>194</v>
      </c>
      <c r="B17" s="321"/>
      <c r="C17" s="322"/>
      <c r="D17" s="323"/>
      <c r="E17" s="323"/>
      <c r="F17" s="323"/>
      <c r="G17" s="323"/>
      <c r="H17" s="323"/>
      <c r="I17" s="323"/>
      <c r="J17" s="323"/>
      <c r="K17" s="323"/>
      <c r="L17" s="323">
        <f t="shared" si="0"/>
        <v>0</v>
      </c>
      <c r="N17" s="446"/>
    </row>
    <row r="18" spans="1:14" s="9" customFormat="1" ht="18" customHeight="1">
      <c r="A18" s="320" t="s">
        <v>195</v>
      </c>
      <c r="B18" s="321"/>
      <c r="C18" s="322"/>
      <c r="D18" s="323"/>
      <c r="E18" s="323"/>
      <c r="F18" s="323"/>
      <c r="G18" s="323"/>
      <c r="H18" s="323"/>
      <c r="I18" s="323"/>
      <c r="J18" s="323"/>
      <c r="K18" s="323"/>
      <c r="L18" s="323">
        <f t="shared" si="0"/>
        <v>0</v>
      </c>
      <c r="N18" s="446"/>
    </row>
    <row r="19" spans="1:14" s="9" customFormat="1" ht="18" customHeight="1">
      <c r="A19" s="320" t="s">
        <v>250</v>
      </c>
      <c r="B19" s="321"/>
      <c r="C19" s="322"/>
      <c r="D19" s="323"/>
      <c r="E19" s="323"/>
      <c r="F19" s="323"/>
      <c r="G19" s="323"/>
      <c r="H19" s="323"/>
      <c r="I19" s="323"/>
      <c r="J19" s="323"/>
      <c r="K19" s="323"/>
      <c r="L19" s="323">
        <f t="shared" si="0"/>
        <v>0</v>
      </c>
      <c r="N19" s="446"/>
    </row>
    <row r="20" spans="1:14" ht="18" customHeight="1">
      <c r="A20" s="320" t="s">
        <v>196</v>
      </c>
      <c r="B20" s="442" t="s">
        <v>273</v>
      </c>
      <c r="C20" s="324"/>
      <c r="D20" s="323"/>
      <c r="E20" s="323"/>
      <c r="F20" s="323"/>
      <c r="G20" s="323"/>
      <c r="H20" s="323"/>
      <c r="I20" s="323"/>
      <c r="J20" s="323"/>
      <c r="K20" s="323"/>
      <c r="L20" s="323">
        <f t="shared" si="0"/>
        <v>0</v>
      </c>
      <c r="N20" s="446"/>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7">
        <f>SUM(D21:K21)</f>
        <v>0</v>
      </c>
    </row>
    <row r="22" spans="1:14" s="284" customFormat="1" ht="19.5" customHeight="1" thickBot="1">
      <c r="A22" s="431" t="s">
        <v>389</v>
      </c>
      <c r="B22" s="432"/>
      <c r="C22" s="433"/>
      <c r="D22" s="434">
        <f>+D21</f>
        <v>0</v>
      </c>
      <c r="E22" s="435">
        <f>+E21</f>
        <v>0</v>
      </c>
      <c r="F22" s="1191">
        <f>+F21+G21</f>
        <v>0</v>
      </c>
      <c r="G22" s="1192"/>
      <c r="H22" s="1191">
        <f>+H21+I21</f>
        <v>0</v>
      </c>
      <c r="I22" s="1192"/>
      <c r="J22" s="438">
        <f>J21</f>
        <v>0</v>
      </c>
      <c r="K22" s="434">
        <f>+K21</f>
        <v>0</v>
      </c>
      <c r="L22" s="434">
        <f>SUM(D22:K22)</f>
        <v>0</v>
      </c>
      <c r="N22" s="448"/>
    </row>
    <row r="23" spans="1:14" ht="19.5" customHeight="1">
      <c r="A23" s="450" t="s">
        <v>398</v>
      </c>
      <c r="B23" s="451"/>
      <c r="C23" s="452"/>
      <c r="D23" s="70"/>
      <c r="E23" s="71"/>
      <c r="F23" s="71"/>
      <c r="G23" s="71"/>
      <c r="H23" s="71"/>
      <c r="I23" s="71"/>
      <c r="J23" s="71"/>
      <c r="K23" s="71"/>
      <c r="L23" s="71"/>
      <c r="N23" s="447"/>
    </row>
    <row r="24" spans="1:14" ht="19.5" customHeight="1">
      <c r="A24" s="320" t="s">
        <v>190</v>
      </c>
      <c r="B24" s="321"/>
      <c r="C24" s="322"/>
      <c r="D24" s="323"/>
      <c r="E24" s="323"/>
      <c r="F24" s="323"/>
      <c r="G24" s="323"/>
      <c r="H24" s="323"/>
      <c r="I24" s="323"/>
      <c r="J24" s="323"/>
      <c r="K24" s="323"/>
      <c r="L24" s="323">
        <f t="shared" ref="L24:L31" si="2">SUM(D24:K24)</f>
        <v>0</v>
      </c>
      <c r="N24" s="447"/>
    </row>
    <row r="25" spans="1:14" ht="19.5" customHeight="1">
      <c r="A25" s="320" t="s">
        <v>191</v>
      </c>
      <c r="B25" s="321"/>
      <c r="C25" s="322"/>
      <c r="D25" s="323"/>
      <c r="E25" s="323"/>
      <c r="F25" s="323"/>
      <c r="G25" s="323"/>
      <c r="H25" s="323"/>
      <c r="I25" s="323"/>
      <c r="J25" s="323"/>
      <c r="K25" s="323"/>
      <c r="L25" s="323">
        <f t="shared" si="2"/>
        <v>0</v>
      </c>
      <c r="N25" s="447"/>
    </row>
    <row r="26" spans="1:14" ht="19.5" customHeight="1">
      <c r="A26" s="320" t="s">
        <v>192</v>
      </c>
      <c r="B26" s="321"/>
      <c r="C26" s="322"/>
      <c r="D26" s="323"/>
      <c r="E26" s="323"/>
      <c r="F26" s="323"/>
      <c r="G26" s="323"/>
      <c r="H26" s="323"/>
      <c r="I26" s="323"/>
      <c r="J26" s="323"/>
      <c r="K26" s="323"/>
      <c r="L26" s="323">
        <f t="shared" si="2"/>
        <v>0</v>
      </c>
      <c r="N26" s="447"/>
    </row>
    <row r="27" spans="1:14" ht="19.5" customHeight="1">
      <c r="A27" s="320" t="s">
        <v>193</v>
      </c>
      <c r="B27" s="321"/>
      <c r="C27" s="322"/>
      <c r="D27" s="323"/>
      <c r="E27" s="323"/>
      <c r="F27" s="323"/>
      <c r="G27" s="323"/>
      <c r="H27" s="323"/>
      <c r="I27" s="323"/>
      <c r="J27" s="323"/>
      <c r="K27" s="323"/>
      <c r="L27" s="323">
        <f t="shared" si="2"/>
        <v>0</v>
      </c>
      <c r="N27" s="447"/>
    </row>
    <row r="28" spans="1:14" ht="19.5" customHeight="1">
      <c r="A28" s="320" t="s">
        <v>194</v>
      </c>
      <c r="B28" s="321"/>
      <c r="C28" s="322"/>
      <c r="D28" s="323"/>
      <c r="E28" s="323"/>
      <c r="F28" s="323"/>
      <c r="G28" s="323"/>
      <c r="H28" s="323"/>
      <c r="I28" s="323"/>
      <c r="J28" s="323"/>
      <c r="K28" s="323"/>
      <c r="L28" s="323">
        <f t="shared" si="2"/>
        <v>0</v>
      </c>
      <c r="N28" s="447"/>
    </row>
    <row r="29" spans="1:14" ht="19.5" customHeight="1">
      <c r="A29" s="320" t="s">
        <v>195</v>
      </c>
      <c r="B29" s="321"/>
      <c r="C29" s="322"/>
      <c r="D29" s="323"/>
      <c r="E29" s="323"/>
      <c r="F29" s="323"/>
      <c r="G29" s="323"/>
      <c r="H29" s="323"/>
      <c r="I29" s="323"/>
      <c r="J29" s="323"/>
      <c r="K29" s="323"/>
      <c r="L29" s="323">
        <f t="shared" si="2"/>
        <v>0</v>
      </c>
      <c r="N29" s="447"/>
    </row>
    <row r="30" spans="1:14" ht="19.5" customHeight="1">
      <c r="A30" s="320" t="s">
        <v>250</v>
      </c>
      <c r="B30" s="321"/>
      <c r="C30" s="322"/>
      <c r="D30" s="323"/>
      <c r="E30" s="323"/>
      <c r="F30" s="323"/>
      <c r="G30" s="323"/>
      <c r="H30" s="323"/>
      <c r="I30" s="323"/>
      <c r="J30" s="323"/>
      <c r="K30" s="323"/>
      <c r="L30" s="323">
        <f t="shared" si="2"/>
        <v>0</v>
      </c>
      <c r="N30" s="447"/>
    </row>
    <row r="31" spans="1:14" ht="19.5" customHeight="1">
      <c r="A31" s="320" t="s">
        <v>196</v>
      </c>
      <c r="B31" s="442" t="s">
        <v>273</v>
      </c>
      <c r="C31" s="324"/>
      <c r="D31" s="323"/>
      <c r="E31" s="323"/>
      <c r="F31" s="323"/>
      <c r="G31" s="323"/>
      <c r="H31" s="323"/>
      <c r="I31" s="323"/>
      <c r="J31" s="323"/>
      <c r="K31" s="323"/>
      <c r="L31" s="323">
        <f t="shared" si="2"/>
        <v>0</v>
      </c>
      <c r="N31" s="447"/>
    </row>
    <row r="32" spans="1:14" ht="19.5" customHeight="1" thickBot="1">
      <c r="A32" s="81" t="s">
        <v>386</v>
      </c>
      <c r="B32" s="88"/>
      <c r="C32" s="82"/>
      <c r="D32" s="72">
        <f t="shared" ref="D32:L32" si="3">D24+D25+D26+D27+D28+D29+D30+D31</f>
        <v>0</v>
      </c>
      <c r="E32" s="72">
        <f t="shared" si="3"/>
        <v>0</v>
      </c>
      <c r="F32" s="72">
        <f t="shared" si="3"/>
        <v>0</v>
      </c>
      <c r="G32" s="72">
        <f t="shared" si="3"/>
        <v>0</v>
      </c>
      <c r="H32" s="72">
        <f t="shared" si="3"/>
        <v>0</v>
      </c>
      <c r="I32" s="72">
        <f t="shared" si="3"/>
        <v>0</v>
      </c>
      <c r="J32" s="72">
        <f t="shared" si="3"/>
        <v>0</v>
      </c>
      <c r="K32" s="72">
        <f t="shared" si="3"/>
        <v>0</v>
      </c>
      <c r="L32" s="72">
        <f t="shared" si="3"/>
        <v>0</v>
      </c>
      <c r="N32" s="447"/>
    </row>
    <row r="33" spans="1:14" s="284" customFormat="1" ht="19.5" customHeight="1" thickBot="1">
      <c r="A33" s="431" t="s">
        <v>390</v>
      </c>
      <c r="B33" s="432"/>
      <c r="C33" s="433"/>
      <c r="D33" s="434">
        <f>+D23</f>
        <v>0</v>
      </c>
      <c r="E33" s="434">
        <f>+E23</f>
        <v>0</v>
      </c>
      <c r="F33" s="436"/>
      <c r="G33" s="437">
        <f>+F23+G23</f>
        <v>0</v>
      </c>
      <c r="H33" s="436"/>
      <c r="I33" s="437">
        <f>+H23+I23</f>
        <v>0</v>
      </c>
      <c r="J33" s="434">
        <f>+J23</f>
        <v>0</v>
      </c>
      <c r="K33" s="434">
        <f>+K23</f>
        <v>0</v>
      </c>
      <c r="L33" s="434">
        <f>+L23</f>
        <v>0</v>
      </c>
      <c r="N33" s="447">
        <f>SUM(D33:K33)</f>
        <v>0</v>
      </c>
    </row>
    <row r="34" spans="1:14" ht="27.75" customHeight="1" thickBot="1">
      <c r="A34" s="81" t="s">
        <v>197</v>
      </c>
      <c r="B34" s="88"/>
      <c r="C34" s="124" t="s">
        <v>330</v>
      </c>
      <c r="D34" s="73">
        <f>'Schedule B - II'!C21</f>
        <v>0</v>
      </c>
      <c r="E34" s="73">
        <f>'Schedule B - II'!C22</f>
        <v>0</v>
      </c>
      <c r="F34" s="127">
        <f>'Schedule B - II'!C23</f>
        <v>0</v>
      </c>
      <c r="G34" s="127">
        <f>'Schedule B - II'!C24</f>
        <v>0</v>
      </c>
      <c r="H34" s="127">
        <f>'Schedule B - II'!C25</f>
        <v>0</v>
      </c>
      <c r="I34" s="127">
        <f>'Schedule B - II'!C26</f>
        <v>0</v>
      </c>
      <c r="J34" s="73">
        <f>'Schedule B - II'!C27</f>
        <v>0</v>
      </c>
      <c r="K34" s="73">
        <f>'Schedule B - II'!C28</f>
        <v>0</v>
      </c>
      <c r="L34" s="73">
        <f>SUM(D34:K34)</f>
        <v>0</v>
      </c>
      <c r="N34" s="446"/>
    </row>
    <row r="35" spans="1:14" s="284" customFormat="1" ht="27.75" customHeight="1" thickBot="1">
      <c r="A35" s="439" t="s">
        <v>331</v>
      </c>
      <c r="B35" s="440"/>
      <c r="C35" s="441"/>
      <c r="D35" s="434">
        <f>+D34</f>
        <v>0</v>
      </c>
      <c r="E35" s="435">
        <f>+E34</f>
        <v>0</v>
      </c>
      <c r="F35" s="1191">
        <f>+F34+G34</f>
        <v>0</v>
      </c>
      <c r="G35" s="1192"/>
      <c r="H35" s="1191">
        <f>+H34+I34</f>
        <v>0</v>
      </c>
      <c r="I35" s="1192"/>
      <c r="J35" s="438">
        <f>J34</f>
        <v>0</v>
      </c>
      <c r="K35" s="434">
        <f>+K34</f>
        <v>0</v>
      </c>
      <c r="L35" s="434">
        <f>+L34</f>
        <v>0</v>
      </c>
      <c r="N35" s="447">
        <f>SUM(D35:K35)</f>
        <v>0</v>
      </c>
    </row>
    <row r="36" spans="1:14" s="1" customFormat="1" ht="24" customHeight="1">
      <c r="A36" s="85" t="s">
        <v>198</v>
      </c>
      <c r="B36" s="89"/>
      <c r="C36" s="86"/>
      <c r="D36" s="74">
        <f t="shared" ref="D36:L36" si="4">D21+D33+D34</f>
        <v>0</v>
      </c>
      <c r="E36" s="74">
        <f t="shared" si="4"/>
        <v>0</v>
      </c>
      <c r="F36" s="74">
        <f t="shared" si="4"/>
        <v>0</v>
      </c>
      <c r="G36" s="74">
        <f t="shared" si="4"/>
        <v>0</v>
      </c>
      <c r="H36" s="74">
        <f t="shared" si="4"/>
        <v>0</v>
      </c>
      <c r="I36" s="74">
        <f t="shared" si="4"/>
        <v>0</v>
      </c>
      <c r="J36" s="74">
        <f t="shared" si="4"/>
        <v>0</v>
      </c>
      <c r="K36" s="74">
        <f t="shared" si="4"/>
        <v>0</v>
      </c>
      <c r="L36" s="74">
        <f t="shared" si="4"/>
        <v>0</v>
      </c>
      <c r="N36" s="449">
        <f>SUM(D36:K36)</f>
        <v>0</v>
      </c>
    </row>
    <row r="38" spans="1:14">
      <c r="K38" s="118" t="s">
        <v>329</v>
      </c>
      <c r="L38" s="125">
        <f>SUM(D36:K36)</f>
        <v>0</v>
      </c>
    </row>
    <row r="39" spans="1:14" ht="6" customHeight="1">
      <c r="A39" s="339"/>
      <c r="B39" s="339"/>
      <c r="C39" s="339"/>
      <c r="D39" s="339"/>
      <c r="E39" s="339"/>
      <c r="F39" s="339"/>
      <c r="G39" s="339"/>
      <c r="H39" s="339"/>
      <c r="I39" s="339"/>
      <c r="J39" s="339"/>
      <c r="K39" s="429"/>
      <c r="L39" s="423"/>
    </row>
    <row r="40" spans="1:14">
      <c r="A40" s="424" t="s">
        <v>387</v>
      </c>
      <c r="B40" s="377"/>
      <c r="C40" s="377"/>
      <c r="D40" s="377"/>
      <c r="E40" s="376"/>
      <c r="F40" s="9"/>
      <c r="G40" s="9"/>
      <c r="H40" s="9"/>
      <c r="I40" s="9"/>
      <c r="J40" s="9"/>
      <c r="K40" s="9"/>
      <c r="L40" s="337"/>
    </row>
    <row r="41" spans="1:14">
      <c r="A41" s="424" t="s">
        <v>391</v>
      </c>
      <c r="B41" s="9"/>
      <c r="C41" s="9"/>
      <c r="D41" s="425">
        <f t="shared" ref="D41:L41" si="5">D21</f>
        <v>0</v>
      </c>
      <c r="E41" s="425">
        <f t="shared" si="5"/>
        <v>0</v>
      </c>
      <c r="F41" s="425">
        <f t="shared" si="5"/>
        <v>0</v>
      </c>
      <c r="G41" s="425">
        <f t="shared" si="5"/>
        <v>0</v>
      </c>
      <c r="H41" s="425">
        <f t="shared" si="5"/>
        <v>0</v>
      </c>
      <c r="I41" s="425">
        <f t="shared" si="5"/>
        <v>0</v>
      </c>
      <c r="J41" s="425">
        <f t="shared" si="5"/>
        <v>0</v>
      </c>
      <c r="K41" s="425">
        <f t="shared" si="5"/>
        <v>0</v>
      </c>
      <c r="L41" s="426">
        <f t="shared" si="5"/>
        <v>0</v>
      </c>
    </row>
    <row r="42" spans="1:14">
      <c r="A42" s="424" t="s">
        <v>392</v>
      </c>
      <c r="B42" s="9"/>
      <c r="C42" s="9"/>
      <c r="D42" s="423">
        <f t="shared" ref="D42:L42" si="6">D23</f>
        <v>0</v>
      </c>
      <c r="E42" s="423">
        <f t="shared" si="6"/>
        <v>0</v>
      </c>
      <c r="F42" s="423">
        <f t="shared" si="6"/>
        <v>0</v>
      </c>
      <c r="G42" s="423">
        <f t="shared" si="6"/>
        <v>0</v>
      </c>
      <c r="H42" s="423">
        <f t="shared" si="6"/>
        <v>0</v>
      </c>
      <c r="I42" s="423">
        <f t="shared" si="6"/>
        <v>0</v>
      </c>
      <c r="J42" s="423">
        <f t="shared" si="6"/>
        <v>0</v>
      </c>
      <c r="K42" s="423">
        <f t="shared" si="6"/>
        <v>0</v>
      </c>
      <c r="L42" s="427">
        <f t="shared" si="6"/>
        <v>0</v>
      </c>
    </row>
    <row r="43" spans="1:14">
      <c r="A43" s="424" t="s">
        <v>393</v>
      </c>
      <c r="B43" s="9"/>
      <c r="C43" s="9"/>
      <c r="D43" s="425">
        <f t="shared" ref="D43:L43" si="7">SUM(D41:D42)</f>
        <v>0</v>
      </c>
      <c r="E43" s="425">
        <f t="shared" si="7"/>
        <v>0</v>
      </c>
      <c r="F43" s="425">
        <f t="shared" si="7"/>
        <v>0</v>
      </c>
      <c r="G43" s="425">
        <f t="shared" si="7"/>
        <v>0</v>
      </c>
      <c r="H43" s="425">
        <f t="shared" si="7"/>
        <v>0</v>
      </c>
      <c r="I43" s="425">
        <f t="shared" si="7"/>
        <v>0</v>
      </c>
      <c r="J43" s="425">
        <f t="shared" si="7"/>
        <v>0</v>
      </c>
      <c r="K43" s="425">
        <f t="shared" si="7"/>
        <v>0</v>
      </c>
      <c r="L43" s="426">
        <f t="shared" si="7"/>
        <v>0</v>
      </c>
    </row>
    <row r="44" spans="1:14">
      <c r="A44" s="424" t="s">
        <v>388</v>
      </c>
      <c r="B44" s="9"/>
      <c r="C44" s="9"/>
      <c r="D44" s="339">
        <f>'Schedule B - 1'!C18</f>
        <v>0</v>
      </c>
      <c r="E44" s="339">
        <f>'Schedule B - 1'!C19</f>
        <v>0</v>
      </c>
      <c r="F44" s="339">
        <f>'Schedule B - 1'!C20</f>
        <v>0</v>
      </c>
      <c r="G44" s="339">
        <f>'Schedule B - 1'!C21</f>
        <v>0</v>
      </c>
      <c r="H44" s="339">
        <f>'Schedule B - 1'!C22</f>
        <v>0</v>
      </c>
      <c r="I44" s="339">
        <f>'Schedule B - 1'!C23</f>
        <v>0</v>
      </c>
      <c r="J44" s="339">
        <f>'Schedule B - 1'!C24</f>
        <v>0</v>
      </c>
      <c r="K44" s="339">
        <f>'Schedule B - 1'!C25</f>
        <v>0</v>
      </c>
      <c r="L44" s="340">
        <f>'Schedule B - 1'!C26</f>
        <v>0</v>
      </c>
    </row>
    <row r="45" spans="1:14" ht="13.8" thickBot="1">
      <c r="A45" s="424" t="s">
        <v>361</v>
      </c>
      <c r="B45" s="9"/>
      <c r="C45" s="9"/>
      <c r="D45" s="334">
        <f t="shared" ref="D45:L45" si="8">+D43-D44</f>
        <v>0</v>
      </c>
      <c r="E45" s="334">
        <f t="shared" si="8"/>
        <v>0</v>
      </c>
      <c r="F45" s="334">
        <f t="shared" si="8"/>
        <v>0</v>
      </c>
      <c r="G45" s="334">
        <f t="shared" si="8"/>
        <v>0</v>
      </c>
      <c r="H45" s="334">
        <f t="shared" si="8"/>
        <v>0</v>
      </c>
      <c r="I45" s="334">
        <f t="shared" si="8"/>
        <v>0</v>
      </c>
      <c r="J45" s="334">
        <f t="shared" si="8"/>
        <v>0</v>
      </c>
      <c r="K45" s="334">
        <f t="shared" si="8"/>
        <v>0</v>
      </c>
      <c r="L45" s="428">
        <f t="shared" si="8"/>
        <v>0</v>
      </c>
    </row>
    <row r="46" spans="1:14">
      <c r="A46" s="443" t="s">
        <v>394</v>
      </c>
      <c r="B46" s="339"/>
      <c r="C46" s="339"/>
      <c r="D46" s="339"/>
      <c r="E46" s="339"/>
      <c r="F46" s="339"/>
      <c r="G46" s="339"/>
      <c r="H46" s="339"/>
      <c r="I46" s="339"/>
      <c r="J46" s="339"/>
      <c r="K46" s="339"/>
      <c r="L46" s="340"/>
    </row>
    <row r="47" spans="1:14" ht="6" customHeight="1"/>
  </sheetData>
  <customSheetViews>
    <customSheetView guid="{B0D17E88-828B-4823-ACAC-0E30538F57BB}" scale="75" fitToPage="1" state="hidden" topLeftCell="A4">
      <selection activeCell="G20" sqref="G20"/>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35:G35"/>
    <mergeCell ref="H35:I35"/>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22"/>
    <pageSetUpPr fitToPage="1"/>
  </sheetPr>
  <dimension ref="A1:N41"/>
  <sheetViews>
    <sheetView zoomScale="75" workbookViewId="0">
      <selection activeCell="T11" sqref="T11"/>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c r="N2" s="512" t="s">
        <v>459</v>
      </c>
    </row>
    <row r="3" spans="1:14" s="7" customFormat="1" ht="18">
      <c r="A3" s="6" t="s">
        <v>456</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5"/>
      <c r="J7" s="1186"/>
      <c r="K7" s="75"/>
      <c r="L7" s="75"/>
    </row>
    <row r="8" spans="1:14">
      <c r="A8" s="75" t="s">
        <v>253</v>
      </c>
      <c r="B8" s="1180"/>
      <c r="C8" s="1181"/>
      <c r="D8" s="1182"/>
      <c r="E8" s="1183"/>
      <c r="F8" s="2"/>
      <c r="G8" s="75" t="s">
        <v>263</v>
      </c>
      <c r="H8" s="2"/>
      <c r="I8" s="1180"/>
      <c r="J8" s="1181"/>
      <c r="K8" s="1181"/>
      <c r="L8" s="1184"/>
    </row>
    <row r="9" spans="1:14" ht="5.25" customHeight="1"/>
    <row r="10" spans="1:14" ht="13.8">
      <c r="A10" s="13" t="s">
        <v>252</v>
      </c>
      <c r="B10" s="76"/>
      <c r="C10" s="76"/>
      <c r="D10" s="14">
        <v>10</v>
      </c>
      <c r="E10" s="14">
        <v>20</v>
      </c>
      <c r="F10" s="14">
        <v>31</v>
      </c>
      <c r="G10" s="14">
        <v>30</v>
      </c>
      <c r="H10" s="14">
        <v>40</v>
      </c>
      <c r="I10" s="14">
        <v>42</v>
      </c>
      <c r="J10" s="14">
        <v>50</v>
      </c>
      <c r="K10" s="14">
        <v>60</v>
      </c>
      <c r="L10" s="15"/>
      <c r="N10" s="444"/>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5" t="s">
        <v>395</v>
      </c>
    </row>
    <row r="12" spans="1:14" ht="23.25" customHeight="1">
      <c r="A12" s="90" t="s">
        <v>238</v>
      </c>
      <c r="B12" s="84"/>
      <c r="C12" s="79"/>
      <c r="D12" s="70"/>
      <c r="E12" s="71"/>
      <c r="F12" s="71"/>
      <c r="G12" s="71"/>
      <c r="H12" s="71"/>
      <c r="I12" s="71"/>
      <c r="J12" s="71"/>
      <c r="K12" s="71"/>
      <c r="L12" s="71"/>
      <c r="N12" s="446"/>
    </row>
    <row r="13" spans="1:14" ht="18" customHeight="1">
      <c r="A13" s="320" t="s">
        <v>190</v>
      </c>
      <c r="B13" s="321"/>
      <c r="C13" s="322"/>
      <c r="D13" s="323"/>
      <c r="E13" s="323"/>
      <c r="F13" s="323"/>
      <c r="G13" s="323"/>
      <c r="H13" s="323"/>
      <c r="I13" s="323"/>
      <c r="J13" s="323"/>
      <c r="K13" s="323"/>
      <c r="L13" s="323">
        <f t="shared" ref="L13:L20" si="0">SUM(D13:K13)</f>
        <v>0</v>
      </c>
      <c r="N13" s="446"/>
    </row>
    <row r="14" spans="1:14" s="9" customFormat="1" ht="18" customHeight="1">
      <c r="A14" s="320" t="s">
        <v>191</v>
      </c>
      <c r="B14" s="321"/>
      <c r="C14" s="322"/>
      <c r="D14" s="323"/>
      <c r="E14" s="323"/>
      <c r="F14" s="323"/>
      <c r="G14" s="323"/>
      <c r="H14" s="323"/>
      <c r="I14" s="323"/>
      <c r="J14" s="323"/>
      <c r="K14" s="323"/>
      <c r="L14" s="323">
        <f t="shared" si="0"/>
        <v>0</v>
      </c>
      <c r="N14" s="446"/>
    </row>
    <row r="15" spans="1:14" s="9" customFormat="1" ht="18" customHeight="1">
      <c r="A15" s="320" t="s">
        <v>192</v>
      </c>
      <c r="B15" s="321"/>
      <c r="C15" s="322"/>
      <c r="D15" s="323"/>
      <c r="E15" s="323"/>
      <c r="F15" s="323"/>
      <c r="G15" s="323"/>
      <c r="H15" s="323"/>
      <c r="I15" s="323"/>
      <c r="J15" s="323"/>
      <c r="K15" s="323"/>
      <c r="L15" s="323">
        <f t="shared" si="0"/>
        <v>0</v>
      </c>
      <c r="N15" s="446"/>
    </row>
    <row r="16" spans="1:14" s="9" customFormat="1" ht="18" customHeight="1">
      <c r="A16" s="320" t="s">
        <v>193</v>
      </c>
      <c r="B16" s="321"/>
      <c r="C16" s="322"/>
      <c r="D16" s="323"/>
      <c r="E16" s="323"/>
      <c r="F16" s="323"/>
      <c r="G16" s="323"/>
      <c r="H16" s="323"/>
      <c r="I16" s="323"/>
      <c r="J16" s="323"/>
      <c r="K16" s="323"/>
      <c r="L16" s="323">
        <f t="shared" si="0"/>
        <v>0</v>
      </c>
      <c r="N16" s="446"/>
    </row>
    <row r="17" spans="1:14" s="9" customFormat="1" ht="18" customHeight="1">
      <c r="A17" s="320" t="s">
        <v>194</v>
      </c>
      <c r="B17" s="321"/>
      <c r="C17" s="322"/>
      <c r="D17" s="323"/>
      <c r="E17" s="323"/>
      <c r="F17" s="323"/>
      <c r="G17" s="323"/>
      <c r="H17" s="323"/>
      <c r="I17" s="323"/>
      <c r="J17" s="323"/>
      <c r="K17" s="323"/>
      <c r="L17" s="323">
        <f t="shared" si="0"/>
        <v>0</v>
      </c>
      <c r="N17" s="446"/>
    </row>
    <row r="18" spans="1:14" s="9" customFormat="1" ht="18" customHeight="1">
      <c r="A18" s="320" t="s">
        <v>195</v>
      </c>
      <c r="B18" s="321"/>
      <c r="C18" s="322"/>
      <c r="D18" s="323"/>
      <c r="E18" s="323"/>
      <c r="F18" s="323"/>
      <c r="G18" s="323"/>
      <c r="H18" s="323"/>
      <c r="I18" s="323"/>
      <c r="J18" s="323"/>
      <c r="K18" s="323"/>
      <c r="L18" s="323">
        <f t="shared" si="0"/>
        <v>0</v>
      </c>
      <c r="N18" s="446"/>
    </row>
    <row r="19" spans="1:14" s="9" customFormat="1" ht="18" customHeight="1">
      <c r="A19" s="320" t="s">
        <v>250</v>
      </c>
      <c r="B19" s="321"/>
      <c r="C19" s="322"/>
      <c r="D19" s="323"/>
      <c r="E19" s="323"/>
      <c r="F19" s="323"/>
      <c r="G19" s="323"/>
      <c r="H19" s="323"/>
      <c r="I19" s="323"/>
      <c r="J19" s="323"/>
      <c r="K19" s="323"/>
      <c r="L19" s="323">
        <f t="shared" si="0"/>
        <v>0</v>
      </c>
      <c r="N19" s="446"/>
    </row>
    <row r="20" spans="1:14" ht="18" customHeight="1">
      <c r="A20" s="320" t="s">
        <v>196</v>
      </c>
      <c r="B20" s="442" t="s">
        <v>273</v>
      </c>
      <c r="C20" s="324"/>
      <c r="D20" s="323"/>
      <c r="E20" s="323"/>
      <c r="F20" s="323"/>
      <c r="G20" s="323"/>
      <c r="H20" s="323"/>
      <c r="I20" s="323"/>
      <c r="J20" s="323"/>
      <c r="K20" s="323"/>
      <c r="L20" s="323">
        <f t="shared" si="0"/>
        <v>0</v>
      </c>
      <c r="N20" s="446"/>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7">
        <f>SUM(D21:K21)</f>
        <v>0</v>
      </c>
    </row>
    <row r="22" spans="1:14" s="284" customFormat="1" ht="19.5" customHeight="1" thickBot="1">
      <c r="A22" s="431" t="s">
        <v>389</v>
      </c>
      <c r="B22" s="432"/>
      <c r="C22" s="433"/>
      <c r="D22" s="434">
        <f>+D21</f>
        <v>0</v>
      </c>
      <c r="E22" s="435">
        <f>+E21</f>
        <v>0</v>
      </c>
      <c r="F22" s="1191">
        <f>+F21+G21</f>
        <v>0</v>
      </c>
      <c r="G22" s="1192"/>
      <c r="H22" s="1191">
        <f>+H21+I21</f>
        <v>0</v>
      </c>
      <c r="I22" s="1192"/>
      <c r="J22" s="438">
        <f>J21</f>
        <v>0</v>
      </c>
      <c r="K22" s="434">
        <f>+K21</f>
        <v>0</v>
      </c>
      <c r="L22" s="434">
        <f>SUM(D22:K22)</f>
        <v>0</v>
      </c>
      <c r="N22" s="448"/>
    </row>
    <row r="23" spans="1:14" s="284" customFormat="1" ht="19.5" hidden="1" customHeight="1" thickBot="1">
      <c r="A23" s="480" t="s">
        <v>428</v>
      </c>
      <c r="B23" s="481"/>
      <c r="C23" s="482" t="s">
        <v>430</v>
      </c>
      <c r="D23" s="483">
        <v>0</v>
      </c>
      <c r="E23" s="484">
        <v>0</v>
      </c>
      <c r="F23" s="485">
        <v>0</v>
      </c>
      <c r="G23" s="485">
        <v>0</v>
      </c>
      <c r="H23" s="485">
        <v>0</v>
      </c>
      <c r="I23" s="485">
        <v>0</v>
      </c>
      <c r="J23" s="486">
        <v>0</v>
      </c>
      <c r="K23" s="483">
        <v>0</v>
      </c>
      <c r="L23" s="487">
        <f>SUM(D23:K23)</f>
        <v>0</v>
      </c>
      <c r="M23" s="488"/>
      <c r="N23" s="489"/>
    </row>
    <row r="24" spans="1:14" s="284" customFormat="1" ht="19.5" hidden="1" customHeight="1" thickBot="1">
      <c r="A24" s="490" t="s">
        <v>429</v>
      </c>
      <c r="B24" s="491"/>
      <c r="C24" s="482"/>
      <c r="D24" s="483">
        <f>+D23</f>
        <v>0</v>
      </c>
      <c r="E24" s="483">
        <f>+E23</f>
        <v>0</v>
      </c>
      <c r="F24" s="492"/>
      <c r="G24" s="493">
        <f>+F23+G23</f>
        <v>0</v>
      </c>
      <c r="H24" s="492"/>
      <c r="I24" s="493">
        <f>+H23+I23</f>
        <v>0</v>
      </c>
      <c r="J24" s="483">
        <f>+J23</f>
        <v>0</v>
      </c>
      <c r="K24" s="483">
        <f>+K23</f>
        <v>0</v>
      </c>
      <c r="L24" s="483">
        <f>+L23</f>
        <v>0</v>
      </c>
      <c r="M24" s="488"/>
      <c r="N24" s="489">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6"/>
    </row>
    <row r="26" spans="1:14" s="284" customFormat="1" ht="27.75" customHeight="1" thickBot="1">
      <c r="A26" s="439" t="s">
        <v>331</v>
      </c>
      <c r="B26" s="440"/>
      <c r="C26" s="441"/>
      <c r="D26" s="434">
        <f>+D25</f>
        <v>0</v>
      </c>
      <c r="E26" s="435">
        <f>+E25</f>
        <v>0</v>
      </c>
      <c r="F26" s="1191">
        <f>+F25+G25</f>
        <v>0</v>
      </c>
      <c r="G26" s="1192"/>
      <c r="H26" s="1191">
        <f>+H25+I25</f>
        <v>0</v>
      </c>
      <c r="I26" s="1192"/>
      <c r="J26" s="438">
        <f>J25</f>
        <v>0</v>
      </c>
      <c r="K26" s="434">
        <f>+K25</f>
        <v>0</v>
      </c>
      <c r="L26" s="434">
        <f>+L25</f>
        <v>0</v>
      </c>
      <c r="N26" s="447">
        <f>SUM(D26:K26)</f>
        <v>0</v>
      </c>
    </row>
    <row r="27" spans="1:14" s="1" customFormat="1" ht="24" customHeight="1">
      <c r="A27" s="81" t="s">
        <v>433</v>
      </c>
      <c r="B27" s="89"/>
      <c r="C27" s="86"/>
      <c r="D27" s="74">
        <f>D21+D25</f>
        <v>0</v>
      </c>
      <c r="E27" s="74">
        <f t="shared" ref="E27:L27" si="2">E21+E25</f>
        <v>0</v>
      </c>
      <c r="F27" s="74">
        <f t="shared" si="2"/>
        <v>0</v>
      </c>
      <c r="G27" s="74">
        <f t="shared" si="2"/>
        <v>0</v>
      </c>
      <c r="H27" s="74">
        <f t="shared" si="2"/>
        <v>0</v>
      </c>
      <c r="I27" s="74">
        <f t="shared" si="2"/>
        <v>0</v>
      </c>
      <c r="J27" s="74">
        <f t="shared" si="2"/>
        <v>0</v>
      </c>
      <c r="K27" s="74">
        <f t="shared" si="2"/>
        <v>0</v>
      </c>
      <c r="L27" s="74">
        <f t="shared" si="2"/>
        <v>0</v>
      </c>
      <c r="N27" s="449">
        <f>SUM(D27:K27)</f>
        <v>0</v>
      </c>
    </row>
    <row r="28" spans="1:14" s="1" customFormat="1" ht="18" customHeight="1">
      <c r="A28" s="474"/>
      <c r="B28" s="474"/>
      <c r="C28" s="474"/>
      <c r="D28" s="478"/>
      <c r="E28" s="475"/>
      <c r="F28" s="475"/>
      <c r="G28" s="475"/>
      <c r="H28" s="475"/>
      <c r="I28" s="475"/>
      <c r="J28" s="478"/>
      <c r="K28" s="478"/>
      <c r="L28" s="475"/>
      <c r="N28" s="425"/>
    </row>
    <row r="29" spans="1:14" ht="19.5" customHeight="1" thickBot="1">
      <c r="A29" s="81" t="s">
        <v>431</v>
      </c>
      <c r="B29" s="82" t="s">
        <v>436</v>
      </c>
      <c r="C29" s="82"/>
      <c r="D29" s="73"/>
      <c r="E29" s="72"/>
      <c r="F29" s="126"/>
      <c r="G29" s="126"/>
      <c r="H29" s="126"/>
      <c r="I29" s="126"/>
      <c r="J29" s="422"/>
      <c r="K29" s="73"/>
      <c r="L29" s="430">
        <f>SUM(D29:K29)</f>
        <v>0</v>
      </c>
      <c r="N29" s="71"/>
    </row>
    <row r="30" spans="1:14" s="284" customFormat="1" ht="19.5" customHeight="1" thickBot="1">
      <c r="A30" s="476" t="s">
        <v>435</v>
      </c>
      <c r="B30" s="477"/>
      <c r="C30" s="433"/>
      <c r="D30" s="434">
        <f>+D29</f>
        <v>0</v>
      </c>
      <c r="E30" s="434">
        <f>+E29</f>
        <v>0</v>
      </c>
      <c r="F30" s="436"/>
      <c r="G30" s="437">
        <f>+F29+G29</f>
        <v>0</v>
      </c>
      <c r="H30" s="436"/>
      <c r="I30" s="437">
        <f>+H29+I29</f>
        <v>0</v>
      </c>
      <c r="J30" s="434">
        <f>+J29</f>
        <v>0</v>
      </c>
      <c r="K30" s="434">
        <f>+K29</f>
        <v>0</v>
      </c>
      <c r="L30" s="434">
        <f>+L29</f>
        <v>0</v>
      </c>
      <c r="N30" s="449">
        <f>SUM(D30:K30)</f>
        <v>0</v>
      </c>
    </row>
    <row r="31" spans="1:14" ht="36" customHeight="1">
      <c r="A31" s="239"/>
    </row>
    <row r="32" spans="1:14" ht="18" customHeight="1">
      <c r="K32" s="118" t="s">
        <v>329</v>
      </c>
      <c r="L32" s="125">
        <f>SUM(D27:K27)</f>
        <v>0</v>
      </c>
    </row>
    <row r="33" spans="1:12" ht="6" customHeight="1">
      <c r="A33" s="339"/>
      <c r="B33" s="339"/>
      <c r="C33" s="339"/>
      <c r="D33" s="339"/>
      <c r="E33" s="339"/>
      <c r="F33" s="339"/>
      <c r="G33" s="339"/>
      <c r="H33" s="339"/>
      <c r="I33" s="339"/>
      <c r="J33" s="339"/>
      <c r="K33" s="429"/>
      <c r="L33" s="423"/>
    </row>
    <row r="34" spans="1:12">
      <c r="A34" s="424" t="s">
        <v>387</v>
      </c>
      <c r="B34" s="377"/>
      <c r="C34" s="377"/>
      <c r="D34" s="377"/>
      <c r="E34" s="376"/>
      <c r="F34" s="9"/>
      <c r="G34" s="9"/>
      <c r="H34" s="9"/>
      <c r="I34" s="9"/>
      <c r="J34" s="9"/>
      <c r="K34" s="9"/>
      <c r="L34" s="337"/>
    </row>
    <row r="35" spans="1:12">
      <c r="A35" s="424" t="s">
        <v>391</v>
      </c>
      <c r="B35" s="9"/>
      <c r="C35" s="9"/>
      <c r="D35" s="425">
        <f t="shared" ref="D35:L35" si="3">D21</f>
        <v>0</v>
      </c>
      <c r="E35" s="425">
        <f t="shared" si="3"/>
        <v>0</v>
      </c>
      <c r="F35" s="425">
        <f t="shared" si="3"/>
        <v>0</v>
      </c>
      <c r="G35" s="425">
        <f t="shared" si="3"/>
        <v>0</v>
      </c>
      <c r="H35" s="425">
        <f t="shared" si="3"/>
        <v>0</v>
      </c>
      <c r="I35" s="425">
        <f t="shared" si="3"/>
        <v>0</v>
      </c>
      <c r="J35" s="425">
        <f t="shared" si="3"/>
        <v>0</v>
      </c>
      <c r="K35" s="425">
        <f t="shared" si="3"/>
        <v>0</v>
      </c>
      <c r="L35" s="426">
        <f t="shared" si="3"/>
        <v>0</v>
      </c>
    </row>
    <row r="36" spans="1:12">
      <c r="A36" s="424"/>
      <c r="B36" s="9"/>
      <c r="C36" s="9"/>
      <c r="D36" s="423"/>
      <c r="E36" s="423"/>
      <c r="F36" s="423"/>
      <c r="G36" s="423"/>
      <c r="H36" s="423"/>
      <c r="I36" s="423"/>
      <c r="J36" s="423"/>
      <c r="K36" s="423"/>
      <c r="L36" s="427"/>
    </row>
    <row r="37" spans="1:12">
      <c r="A37" s="424" t="s">
        <v>393</v>
      </c>
      <c r="B37" s="9"/>
      <c r="C37" s="9"/>
      <c r="D37" s="425">
        <f t="shared" ref="D37:L37" si="4">SUM(D35:D36)</f>
        <v>0</v>
      </c>
      <c r="E37" s="425">
        <f t="shared" si="4"/>
        <v>0</v>
      </c>
      <c r="F37" s="425">
        <f t="shared" si="4"/>
        <v>0</v>
      </c>
      <c r="G37" s="425">
        <f t="shared" si="4"/>
        <v>0</v>
      </c>
      <c r="H37" s="425">
        <f t="shared" si="4"/>
        <v>0</v>
      </c>
      <c r="I37" s="425">
        <f t="shared" si="4"/>
        <v>0</v>
      </c>
      <c r="J37" s="425">
        <f t="shared" si="4"/>
        <v>0</v>
      </c>
      <c r="K37" s="425">
        <f t="shared" si="4"/>
        <v>0</v>
      </c>
      <c r="L37" s="426">
        <f t="shared" si="4"/>
        <v>0</v>
      </c>
    </row>
    <row r="38" spans="1:12">
      <c r="A38" s="424" t="s">
        <v>388</v>
      </c>
      <c r="B38" s="9"/>
      <c r="C38" s="9"/>
      <c r="D38" s="423">
        <f>'Schedule B - 1'!C18</f>
        <v>0</v>
      </c>
      <c r="E38" s="423">
        <f>'Schedule B - 1'!C19</f>
        <v>0</v>
      </c>
      <c r="F38" s="423">
        <f>'Schedule B - 1'!C20</f>
        <v>0</v>
      </c>
      <c r="G38" s="423">
        <f>'Schedule B - 1'!C21</f>
        <v>0</v>
      </c>
      <c r="H38" s="423">
        <f>'Schedule B - 1'!C22</f>
        <v>0</v>
      </c>
      <c r="I38" s="423">
        <f>'Schedule B - 1'!C23</f>
        <v>0</v>
      </c>
      <c r="J38" s="423">
        <f>'Schedule B - 1'!C24</f>
        <v>0</v>
      </c>
      <c r="K38" s="423">
        <f>'Schedule B - 1'!C25</f>
        <v>0</v>
      </c>
      <c r="L38" s="427">
        <f>'Schedule B - 1'!C26</f>
        <v>0</v>
      </c>
    </row>
    <row r="39" spans="1:12" ht="13.8" thickBot="1">
      <c r="A39" s="424" t="s">
        <v>361</v>
      </c>
      <c r="B39" s="9"/>
      <c r="C39" s="9"/>
      <c r="D39" s="334">
        <f t="shared" ref="D39:L39" si="5">+D37-D38</f>
        <v>0</v>
      </c>
      <c r="E39" s="334">
        <f t="shared" si="5"/>
        <v>0</v>
      </c>
      <c r="F39" s="334">
        <f t="shared" si="5"/>
        <v>0</v>
      </c>
      <c r="G39" s="334">
        <f t="shared" si="5"/>
        <v>0</v>
      </c>
      <c r="H39" s="334">
        <f t="shared" si="5"/>
        <v>0</v>
      </c>
      <c r="I39" s="334">
        <f t="shared" si="5"/>
        <v>0</v>
      </c>
      <c r="J39" s="334">
        <f t="shared" si="5"/>
        <v>0</v>
      </c>
      <c r="K39" s="334">
        <f t="shared" si="5"/>
        <v>0</v>
      </c>
      <c r="L39" s="428">
        <f t="shared" si="5"/>
        <v>0</v>
      </c>
    </row>
    <row r="40" spans="1:12">
      <c r="A40" s="443" t="s">
        <v>394</v>
      </c>
      <c r="B40" s="339"/>
      <c r="C40" s="339"/>
      <c r="D40" s="339"/>
      <c r="E40" s="339"/>
      <c r="F40" s="339"/>
      <c r="G40" s="339"/>
      <c r="H40" s="339"/>
      <c r="I40" s="339"/>
      <c r="J40" s="339"/>
      <c r="K40" s="339"/>
      <c r="L40" s="340"/>
    </row>
    <row r="41" spans="1:12" ht="6" customHeight="1"/>
  </sheetData>
  <customSheetViews>
    <customSheetView guid="{B0D17E88-828B-4823-ACAC-0E30538F57BB}" scale="75" fitToPage="1" hiddenRows="1" state="hidden">
      <selection activeCell="T11" sqref="T11"/>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1"/>
    <pageSetUpPr fitToPage="1"/>
  </sheetPr>
  <dimension ref="A1:L27"/>
  <sheetViews>
    <sheetView workbookViewId="0">
      <selection activeCell="Q6" sqref="Q6"/>
    </sheetView>
  </sheetViews>
  <sheetFormatPr defaultColWidth="10.6640625" defaultRowHeight="13.2"/>
  <cols>
    <col min="1" max="1" width="14.77734375" style="105" customWidth="1"/>
    <col min="2" max="2" width="10.77734375" style="105" customWidth="1"/>
    <col min="3" max="3" width="11.6640625" style="105" customWidth="1"/>
    <col min="4" max="4" width="15.44140625" style="105" customWidth="1"/>
    <col min="5" max="11" width="15" style="105" customWidth="1"/>
    <col min="12" max="12" width="18.33203125" style="105" customWidth="1"/>
    <col min="13" max="16384" width="10.6640625" style="105"/>
  </cols>
  <sheetData>
    <row r="1" spans="1:12" s="103" customFormat="1" ht="13.8">
      <c r="A1" s="102" t="s">
        <v>321</v>
      </c>
      <c r="B1" s="102"/>
      <c r="C1" s="102"/>
      <c r="D1" s="102"/>
      <c r="E1" s="102"/>
      <c r="F1" s="102"/>
      <c r="G1" s="102"/>
      <c r="H1" s="102"/>
      <c r="I1" s="102"/>
      <c r="J1" s="102"/>
      <c r="K1" s="102"/>
      <c r="L1" s="102"/>
    </row>
    <row r="2" spans="1:12" ht="15.6">
      <c r="A2" s="102" t="s">
        <v>256</v>
      </c>
      <c r="B2" s="20"/>
      <c r="C2" s="20"/>
      <c r="D2" s="20"/>
      <c r="E2" s="20"/>
      <c r="F2" s="20"/>
      <c r="G2" s="104"/>
      <c r="H2" s="104"/>
      <c r="I2" s="104"/>
      <c r="J2" s="104"/>
      <c r="K2" s="104"/>
      <c r="L2" s="104"/>
    </row>
    <row r="3" spans="1:12" ht="15.6">
      <c r="A3" s="102" t="s">
        <v>257</v>
      </c>
      <c r="B3" s="20"/>
      <c r="C3" s="20"/>
      <c r="D3" s="20"/>
      <c r="E3" s="20"/>
      <c r="F3" s="20"/>
      <c r="G3" s="104"/>
      <c r="H3" s="104"/>
      <c r="I3" s="104"/>
      <c r="J3" s="104"/>
      <c r="K3" s="104"/>
      <c r="L3" s="104"/>
    </row>
    <row r="4" spans="1:12" ht="9" customHeight="1">
      <c r="A4" s="104"/>
      <c r="B4" s="104"/>
      <c r="C4" s="104"/>
      <c r="D4" s="104"/>
      <c r="E4" s="104"/>
      <c r="F4" s="104"/>
      <c r="G4" s="104"/>
      <c r="H4" s="104"/>
      <c r="I4" s="104"/>
      <c r="J4" s="104"/>
      <c r="K4" s="104"/>
      <c r="L4" s="104"/>
    </row>
    <row r="5" spans="1:12" s="107" customFormat="1" ht="18">
      <c r="A5" s="106" t="s">
        <v>328</v>
      </c>
      <c r="B5" s="106"/>
      <c r="C5" s="106"/>
      <c r="D5" s="106"/>
      <c r="E5" s="106"/>
      <c r="F5" s="106"/>
      <c r="G5" s="106"/>
      <c r="H5" s="106"/>
      <c r="I5" s="106"/>
      <c r="J5" s="106"/>
      <c r="K5" s="106"/>
      <c r="L5" s="106"/>
    </row>
    <row r="6" spans="1:12" s="107" customFormat="1" ht="18">
      <c r="A6" s="106" t="s">
        <v>455</v>
      </c>
      <c r="B6" s="106"/>
      <c r="C6" s="106"/>
      <c r="D6" s="106"/>
      <c r="E6" s="106"/>
      <c r="F6" s="106"/>
      <c r="G6" s="106"/>
      <c r="H6" s="106"/>
      <c r="I6" s="106"/>
      <c r="J6" s="106"/>
      <c r="K6" s="106"/>
      <c r="L6" s="106"/>
    </row>
    <row r="7" spans="1:12" ht="9" customHeight="1">
      <c r="A7" s="104"/>
      <c r="B7" s="104"/>
      <c r="C7" s="104"/>
      <c r="D7" s="104"/>
      <c r="E7" s="104"/>
      <c r="F7" s="104"/>
      <c r="G7" s="104"/>
      <c r="H7" s="104"/>
      <c r="I7" s="104"/>
      <c r="J7" s="104"/>
      <c r="K7" s="104"/>
      <c r="L7" s="104"/>
    </row>
    <row r="8" spans="1:12" s="109" customFormat="1" ht="15.6">
      <c r="A8" s="108" t="s">
        <v>199</v>
      </c>
      <c r="B8" s="108"/>
      <c r="C8" s="108"/>
      <c r="D8" s="108"/>
      <c r="E8" s="108"/>
      <c r="F8" s="108"/>
      <c r="G8" s="108"/>
      <c r="H8" s="108"/>
      <c r="I8" s="108"/>
      <c r="J8" s="108"/>
      <c r="K8" s="108"/>
      <c r="L8" s="108"/>
    </row>
    <row r="9" spans="1:12" s="109" customFormat="1" ht="15.6">
      <c r="A9" s="20" t="s">
        <v>327</v>
      </c>
      <c r="B9" s="108"/>
      <c r="C9" s="108"/>
      <c r="D9" s="108"/>
      <c r="E9" s="108"/>
      <c r="F9" s="108"/>
      <c r="G9" s="108"/>
      <c r="H9" s="108"/>
      <c r="I9" s="108"/>
      <c r="J9" s="108"/>
      <c r="K9" s="108"/>
      <c r="L9" s="108"/>
    </row>
    <row r="10" spans="1:12" ht="9" customHeight="1">
      <c r="A10" s="104"/>
      <c r="B10" s="104"/>
      <c r="C10" s="104"/>
      <c r="D10" s="104"/>
      <c r="E10" s="104"/>
      <c r="F10" s="104"/>
      <c r="G10" s="104"/>
      <c r="H10" s="104"/>
      <c r="I10" s="104"/>
      <c r="J10" s="104"/>
      <c r="K10" s="104"/>
      <c r="L10" s="104"/>
    </row>
    <row r="11" spans="1:12" ht="15" customHeight="1">
      <c r="A11" s="115" t="s">
        <v>323</v>
      </c>
      <c r="B11" s="116"/>
      <c r="C11" s="1193" t="s">
        <v>324</v>
      </c>
      <c r="D11" s="1194"/>
      <c r="E11" s="1195"/>
      <c r="F11" s="1196"/>
      <c r="G11" s="1197"/>
      <c r="H11" s="115" t="s">
        <v>325</v>
      </c>
      <c r="I11" s="1195"/>
      <c r="J11" s="1197"/>
      <c r="K11" s="115" t="s">
        <v>261</v>
      </c>
      <c r="L11" s="117"/>
    </row>
    <row r="12" spans="1:12" ht="9" customHeight="1">
      <c r="A12" s="104"/>
      <c r="B12" s="104"/>
      <c r="C12" s="104"/>
      <c r="D12" s="104"/>
      <c r="E12" s="104"/>
      <c r="F12" s="104"/>
      <c r="G12" s="104"/>
      <c r="H12" s="104"/>
      <c r="I12" s="104"/>
      <c r="J12" s="104"/>
      <c r="K12" s="104"/>
      <c r="L12" s="104"/>
    </row>
    <row r="13" spans="1:12" ht="12" customHeight="1">
      <c r="A13" s="110" t="s">
        <v>322</v>
      </c>
      <c r="B13" s="111"/>
      <c r="C13" s="111"/>
      <c r="D13" s="111">
        <v>10</v>
      </c>
      <c r="E13" s="111">
        <v>20</v>
      </c>
      <c r="F13" s="111">
        <v>31</v>
      </c>
      <c r="G13" s="111">
        <v>30</v>
      </c>
      <c r="H13" s="111">
        <v>40</v>
      </c>
      <c r="I13" s="111">
        <v>42</v>
      </c>
      <c r="J13" s="111">
        <v>50</v>
      </c>
      <c r="K13" s="111">
        <v>60</v>
      </c>
      <c r="L13" s="111"/>
    </row>
    <row r="14" spans="1:12" s="113" customFormat="1" ht="39.6">
      <c r="A14" s="112" t="s">
        <v>202</v>
      </c>
      <c r="B14" s="112" t="s">
        <v>200</v>
      </c>
      <c r="C14" s="112" t="s">
        <v>201</v>
      </c>
      <c r="D14" s="112" t="s">
        <v>207</v>
      </c>
      <c r="E14" s="112" t="s">
        <v>69</v>
      </c>
      <c r="F14" s="112" t="s">
        <v>55</v>
      </c>
      <c r="G14" s="112" t="s">
        <v>188</v>
      </c>
      <c r="H14" s="112" t="s">
        <v>100</v>
      </c>
      <c r="I14" s="112" t="s">
        <v>72</v>
      </c>
      <c r="J14" s="112" t="s">
        <v>102</v>
      </c>
      <c r="K14" s="112" t="s">
        <v>103</v>
      </c>
      <c r="L14" s="112" t="s">
        <v>203</v>
      </c>
    </row>
    <row r="15" spans="1:12" ht="15">
      <c r="A15" s="267"/>
      <c r="B15" s="267"/>
      <c r="C15" s="270"/>
      <c r="D15" s="268"/>
      <c r="E15" s="268"/>
      <c r="F15" s="268"/>
      <c r="G15" s="268"/>
      <c r="H15" s="268"/>
      <c r="I15" s="268"/>
      <c r="J15" s="268"/>
      <c r="K15" s="268"/>
      <c r="L15" s="269">
        <f t="shared" ref="L15:L24" si="0">SUM(D15:K15)</f>
        <v>0</v>
      </c>
    </row>
    <row r="16" spans="1:12" ht="15">
      <c r="A16" s="267"/>
      <c r="B16" s="267"/>
      <c r="C16" s="270"/>
      <c r="D16" s="268"/>
      <c r="E16" s="268"/>
      <c r="F16" s="268"/>
      <c r="G16" s="268"/>
      <c r="H16" s="268"/>
      <c r="I16" s="268"/>
      <c r="J16" s="268"/>
      <c r="K16" s="268"/>
      <c r="L16" s="269">
        <f t="shared" si="0"/>
        <v>0</v>
      </c>
    </row>
    <row r="17" spans="1:12" ht="15">
      <c r="A17" s="267"/>
      <c r="B17" s="267"/>
      <c r="C17" s="270"/>
      <c r="D17" s="268"/>
      <c r="E17" s="268"/>
      <c r="F17" s="268"/>
      <c r="G17" s="268"/>
      <c r="H17" s="268"/>
      <c r="I17" s="268"/>
      <c r="J17" s="268"/>
      <c r="K17" s="268"/>
      <c r="L17" s="269">
        <f t="shared" si="0"/>
        <v>0</v>
      </c>
    </row>
    <row r="18" spans="1:12" ht="15">
      <c r="A18" s="267"/>
      <c r="B18" s="267"/>
      <c r="C18" s="270"/>
      <c r="D18" s="268"/>
      <c r="E18" s="268"/>
      <c r="F18" s="268"/>
      <c r="G18" s="268"/>
      <c r="H18" s="268"/>
      <c r="I18" s="268"/>
      <c r="J18" s="268"/>
      <c r="K18" s="268"/>
      <c r="L18" s="269">
        <f t="shared" si="0"/>
        <v>0</v>
      </c>
    </row>
    <row r="19" spans="1:12" ht="15">
      <c r="A19" s="359"/>
      <c r="B19" s="359"/>
      <c r="C19" s="270"/>
      <c r="D19" s="268"/>
      <c r="E19" s="268"/>
      <c r="F19" s="268"/>
      <c r="G19" s="268"/>
      <c r="H19" s="268"/>
      <c r="I19" s="268"/>
      <c r="J19" s="268"/>
      <c r="K19" s="268"/>
      <c r="L19" s="269">
        <f t="shared" si="0"/>
        <v>0</v>
      </c>
    </row>
    <row r="20" spans="1:12" ht="15">
      <c r="A20" s="267"/>
      <c r="B20" s="267"/>
      <c r="C20" s="270"/>
      <c r="D20" s="268"/>
      <c r="E20" s="268"/>
      <c r="F20" s="268"/>
      <c r="G20" s="268"/>
      <c r="H20" s="268"/>
      <c r="I20" s="268"/>
      <c r="J20" s="268"/>
      <c r="K20" s="268"/>
      <c r="L20" s="269">
        <f t="shared" si="0"/>
        <v>0</v>
      </c>
    </row>
    <row r="21" spans="1:12" ht="15">
      <c r="A21" s="267"/>
      <c r="B21" s="348"/>
      <c r="C21" s="349"/>
      <c r="D21" s="350"/>
      <c r="E21" s="267"/>
      <c r="F21" s="268"/>
      <c r="G21" s="268"/>
      <c r="H21" s="268"/>
      <c r="I21" s="268"/>
      <c r="J21" s="268"/>
      <c r="K21" s="268"/>
      <c r="L21" s="269">
        <f t="shared" si="0"/>
        <v>0</v>
      </c>
    </row>
    <row r="22" spans="1:12" ht="15">
      <c r="A22" s="267"/>
      <c r="B22" s="267"/>
      <c r="C22" s="270"/>
      <c r="D22" s="268"/>
      <c r="E22" s="268"/>
      <c r="F22" s="268"/>
      <c r="G22" s="268"/>
      <c r="H22" s="268"/>
      <c r="I22" s="268"/>
      <c r="J22" s="268"/>
      <c r="K22" s="268"/>
      <c r="L22" s="269">
        <f t="shared" si="0"/>
        <v>0</v>
      </c>
    </row>
    <row r="23" spans="1:12" ht="15">
      <c r="A23" s="267"/>
      <c r="B23" s="267"/>
      <c r="C23" s="270"/>
      <c r="D23" s="268"/>
      <c r="E23" s="268"/>
      <c r="F23" s="268"/>
      <c r="G23" s="268"/>
      <c r="H23" s="268"/>
      <c r="I23" s="268"/>
      <c r="J23" s="268"/>
      <c r="K23" s="268"/>
      <c r="L23" s="269">
        <f t="shared" si="0"/>
        <v>0</v>
      </c>
    </row>
    <row r="24" spans="1:12" ht="15">
      <c r="A24" s="267"/>
      <c r="B24" s="267"/>
      <c r="C24" s="270"/>
      <c r="D24" s="268"/>
      <c r="E24" s="268"/>
      <c r="F24" s="268"/>
      <c r="G24" s="268"/>
      <c r="H24" s="268"/>
      <c r="I24" s="268"/>
      <c r="J24" s="268"/>
      <c r="K24" s="268"/>
      <c r="L24" s="269">
        <f t="shared" si="0"/>
        <v>0</v>
      </c>
    </row>
    <row r="25" spans="1:12" s="114" customFormat="1" ht="15">
      <c r="A25" s="119" t="s">
        <v>104</v>
      </c>
      <c r="B25" s="266"/>
      <c r="C25" s="271"/>
      <c r="D25" s="119">
        <f t="shared" ref="D25:L25" si="1">SUM(D15:D24)</f>
        <v>0</v>
      </c>
      <c r="E25" s="119">
        <f t="shared" si="1"/>
        <v>0</v>
      </c>
      <c r="F25" s="119">
        <f t="shared" si="1"/>
        <v>0</v>
      </c>
      <c r="G25" s="119">
        <f t="shared" si="1"/>
        <v>0</v>
      </c>
      <c r="H25" s="119">
        <f t="shared" si="1"/>
        <v>0</v>
      </c>
      <c r="I25" s="119">
        <f t="shared" si="1"/>
        <v>0</v>
      </c>
      <c r="J25" s="119">
        <f t="shared" si="1"/>
        <v>0</v>
      </c>
      <c r="K25" s="119">
        <f t="shared" si="1"/>
        <v>0</v>
      </c>
      <c r="L25" s="120">
        <f t="shared" si="1"/>
        <v>0</v>
      </c>
    </row>
    <row r="26" spans="1:12" ht="15">
      <c r="A26" s="121"/>
      <c r="B26" s="121"/>
      <c r="C26" s="121"/>
      <c r="D26" s="121"/>
      <c r="E26" s="121"/>
      <c r="F26" s="121"/>
      <c r="G26" s="121"/>
      <c r="H26" s="121"/>
      <c r="I26" s="121"/>
      <c r="J26" s="121"/>
      <c r="K26" s="122" t="s">
        <v>326</v>
      </c>
      <c r="L26" s="123">
        <f>SUM(D25:K25)</f>
        <v>0</v>
      </c>
    </row>
    <row r="27" spans="1:12" ht="15">
      <c r="A27" s="121"/>
      <c r="B27" s="121"/>
      <c r="C27" s="121"/>
      <c r="D27" s="121"/>
      <c r="E27" s="121"/>
      <c r="F27" s="121"/>
      <c r="G27" s="121"/>
      <c r="H27" s="121"/>
      <c r="I27" s="121"/>
      <c r="J27" s="121"/>
      <c r="K27" s="121"/>
      <c r="L27" s="121"/>
    </row>
  </sheetData>
  <customSheetViews>
    <customSheetView guid="{B0D17E88-828B-4823-ACAC-0E30538F57BB}" fitToPage="1">
      <selection activeCell="M21" sqref="M21"/>
      <pageMargins left="0.25" right="0.25" top="1" bottom="1" header="0.5" footer="0.5"/>
      <printOptions horizontalCentered="1"/>
      <pageSetup scale="85" orientation="landscape" r:id="rId1"/>
      <headerFooter alignWithMargins="0">
        <oddHeader>&amp;L&amp;8SRA3
Page 11
Revised May 2005</oddHeader>
      </headerFooter>
    </customSheetView>
  </customSheetViews>
  <mergeCells count="3">
    <mergeCell ref="C11:D11"/>
    <mergeCell ref="E11:G11"/>
    <mergeCell ref="I11:J11"/>
  </mergeCells>
  <phoneticPr fontId="1" type="noConversion"/>
  <printOptions horizontalCentered="1"/>
  <pageMargins left="0.25" right="0.25" top="1" bottom="1" header="0.5" footer="0.5"/>
  <pageSetup scale="85" orientation="landscape" r:id="rId2"/>
  <headerFooter alignWithMargins="0">
    <oddHeader>&amp;L&amp;8SRA3
Page 11
Revised May 2005</oddHead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22"/>
    <pageSetUpPr fitToPage="1"/>
  </sheetPr>
  <dimension ref="A1:L29"/>
  <sheetViews>
    <sheetView zoomScale="75" workbookViewId="0">
      <selection activeCell="I6" sqref="I6"/>
    </sheetView>
  </sheetViews>
  <sheetFormatPr defaultRowHeight="13.2"/>
  <cols>
    <col min="1" max="1" width="21.109375" customWidth="1"/>
    <col min="2" max="2" width="10.44140625" customWidth="1"/>
    <col min="3" max="3" width="22.33203125" customWidth="1"/>
    <col min="4" max="4" width="30" customWidth="1"/>
    <col min="5" max="5" width="24.33203125" customWidth="1"/>
    <col min="6" max="6" width="15.33203125" customWidth="1"/>
    <col min="7" max="7" width="5" customWidth="1"/>
    <col min="8" max="8" width="13.44140625" customWidth="1"/>
    <col min="9" max="9" width="15.6640625" customWidth="1"/>
    <col min="10" max="10" width="16.6640625" customWidth="1"/>
    <col min="11" max="11" width="18.109375" customWidth="1"/>
    <col min="12" max="12" width="13.44140625" customWidth="1"/>
  </cols>
  <sheetData>
    <row r="1" spans="1:12" ht="6.75" customHeight="1">
      <c r="A1" s="2"/>
      <c r="B1" s="2"/>
      <c r="C1" s="2"/>
      <c r="D1" s="2"/>
      <c r="E1" s="2"/>
      <c r="F1" s="2"/>
      <c r="G1" s="2"/>
      <c r="H1" s="2"/>
      <c r="I1" s="2"/>
      <c r="J1" s="2"/>
      <c r="K1" s="2"/>
      <c r="L1" s="2"/>
    </row>
    <row r="2" spans="1:12" s="7" customFormat="1" ht="18">
      <c r="A2" s="6" t="s">
        <v>0</v>
      </c>
      <c r="B2" s="6"/>
      <c r="C2" s="6"/>
      <c r="D2" s="6"/>
      <c r="E2" s="6"/>
      <c r="F2" s="6"/>
      <c r="G2" s="316"/>
      <c r="H2" s="6"/>
      <c r="I2" s="6"/>
      <c r="J2" s="6"/>
      <c r="K2" s="6"/>
      <c r="L2" s="6"/>
    </row>
    <row r="3" spans="1:12" s="7" customFormat="1" ht="18">
      <c r="A3" s="6" t="s">
        <v>456</v>
      </c>
      <c r="B3" s="6"/>
      <c r="C3" s="6"/>
      <c r="D3" s="6"/>
      <c r="E3" s="6"/>
      <c r="F3" s="6"/>
      <c r="G3" s="316"/>
      <c r="H3" s="6"/>
      <c r="I3" s="6"/>
      <c r="J3" s="6"/>
      <c r="K3" s="6"/>
      <c r="L3" s="6"/>
    </row>
    <row r="4" spans="1:12" ht="6" customHeight="1">
      <c r="A4" s="2"/>
      <c r="B4" s="2"/>
      <c r="C4" s="2"/>
      <c r="D4" s="2"/>
      <c r="E4" s="2"/>
      <c r="F4" s="2"/>
      <c r="G4" s="75"/>
      <c r="H4" s="2"/>
      <c r="I4" s="2"/>
      <c r="J4" s="2"/>
      <c r="K4" s="2"/>
      <c r="L4" s="2"/>
    </row>
    <row r="5" spans="1:12" s="5" customFormat="1" ht="15.6">
      <c r="A5" s="4" t="s">
        <v>185</v>
      </c>
      <c r="B5" s="4"/>
      <c r="C5" s="4"/>
      <c r="D5" s="4"/>
      <c r="E5" s="4"/>
      <c r="F5" s="4"/>
      <c r="G5" s="285"/>
      <c r="H5" s="4"/>
      <c r="I5" s="4"/>
      <c r="J5" s="4"/>
      <c r="K5" s="4"/>
      <c r="L5" s="4"/>
    </row>
    <row r="6" spans="1:12" s="5" customFormat="1" ht="24" customHeight="1">
      <c r="A6" s="4" t="s">
        <v>186</v>
      </c>
      <c r="B6" s="318"/>
      <c r="C6" s="4"/>
      <c r="D6" s="4"/>
      <c r="E6" s="4"/>
      <c r="F6" s="4"/>
      <c r="G6" s="511"/>
      <c r="H6" s="4"/>
      <c r="I6" s="512" t="s">
        <v>459</v>
      </c>
      <c r="J6" s="4"/>
      <c r="K6" s="4"/>
      <c r="L6" s="4"/>
    </row>
    <row r="7" spans="1:12" ht="13.5" customHeight="1">
      <c r="A7" s="285" t="s">
        <v>262</v>
      </c>
      <c r="B7" s="319"/>
      <c r="C7" s="318"/>
      <c r="D7" s="4"/>
      <c r="E7" s="4"/>
      <c r="F7" s="4"/>
      <c r="G7" s="286"/>
      <c r="H7" s="318"/>
      <c r="I7" s="1204"/>
      <c r="J7" s="1204"/>
      <c r="K7" s="286"/>
      <c r="L7" s="286"/>
    </row>
    <row r="8" spans="1:12" ht="15.6">
      <c r="A8" s="285" t="s">
        <v>253</v>
      </c>
      <c r="B8" s="1199"/>
      <c r="C8" s="1200"/>
      <c r="D8" s="1201"/>
      <c r="E8" s="1202"/>
      <c r="F8" s="4"/>
      <c r="G8" s="286"/>
      <c r="H8" s="318"/>
      <c r="I8" s="1203"/>
      <c r="J8" s="1203"/>
      <c r="K8" s="1203"/>
      <c r="L8" s="1203"/>
    </row>
    <row r="9" spans="1:12" ht="15.6">
      <c r="A9" s="285"/>
      <c r="B9" s="286"/>
      <c r="C9" s="286"/>
      <c r="D9" s="317"/>
      <c r="E9" s="317"/>
      <c r="F9" s="4"/>
      <c r="G9" s="285"/>
      <c r="H9" s="4"/>
      <c r="I9" s="286"/>
      <c r="J9" s="286"/>
      <c r="K9" s="286"/>
      <c r="L9" s="286"/>
    </row>
    <row r="10" spans="1:12" ht="15.6">
      <c r="A10" s="285" t="s">
        <v>261</v>
      </c>
      <c r="B10" s="1205"/>
      <c r="C10" s="1206"/>
      <c r="D10" s="1206"/>
      <c r="E10" s="1207"/>
      <c r="F10" s="285"/>
      <c r="G10" s="285"/>
      <c r="H10" s="4"/>
      <c r="I10" s="286"/>
      <c r="J10" s="286"/>
      <c r="K10" s="286"/>
      <c r="L10" s="286"/>
    </row>
    <row r="11" spans="1:12" ht="15.6">
      <c r="A11" s="285" t="s">
        <v>263</v>
      </c>
      <c r="B11" s="1199"/>
      <c r="C11" s="1182"/>
      <c r="D11" s="1182"/>
      <c r="E11" s="1183"/>
      <c r="G11" s="285"/>
      <c r="H11" s="4"/>
      <c r="I11" s="286"/>
      <c r="J11" s="286"/>
      <c r="K11" s="286"/>
      <c r="L11" s="286"/>
    </row>
    <row r="12" spans="1:12" ht="15.6">
      <c r="A12" s="285"/>
      <c r="B12" s="286"/>
      <c r="C12" s="286"/>
      <c r="D12" s="317"/>
      <c r="E12" s="317"/>
      <c r="F12" s="4"/>
      <c r="G12" s="285"/>
      <c r="H12" s="4"/>
      <c r="I12" s="286"/>
      <c r="J12" s="286"/>
      <c r="K12" s="286"/>
      <c r="L12" s="286"/>
    </row>
    <row r="13" spans="1:12" ht="15.6">
      <c r="A13" s="285"/>
      <c r="B13" s="286"/>
      <c r="C13" s="286"/>
      <c r="D13" s="317"/>
      <c r="E13" s="317"/>
      <c r="F13" s="4"/>
      <c r="G13" s="285"/>
      <c r="H13" s="4"/>
      <c r="I13" s="286"/>
      <c r="J13" s="286"/>
      <c r="K13" s="286"/>
      <c r="L13" s="286"/>
    </row>
    <row r="14" spans="1:12" ht="6.75" customHeight="1">
      <c r="A14" s="5"/>
      <c r="B14" s="5"/>
      <c r="C14" s="5"/>
      <c r="D14" s="5"/>
      <c r="E14" s="5"/>
      <c r="F14" s="5"/>
      <c r="G14" s="5"/>
      <c r="H14" s="5"/>
      <c r="I14" s="5"/>
      <c r="J14" s="5"/>
      <c r="K14" s="5"/>
      <c r="L14" s="5"/>
    </row>
    <row r="15" spans="1:12" s="1" customFormat="1" ht="15.6">
      <c r="A15" s="289"/>
      <c r="B15" s="290"/>
      <c r="C15" s="290"/>
      <c r="D15" s="291"/>
      <c r="E15" s="292"/>
      <c r="F15" s="293" t="s">
        <v>189</v>
      </c>
      <c r="G15" s="294"/>
      <c r="H15" s="295"/>
      <c r="I15" s="295"/>
      <c r="J15" s="295"/>
      <c r="K15" s="295"/>
      <c r="L15" s="288"/>
    </row>
    <row r="16" spans="1:12" ht="23.25" customHeight="1">
      <c r="A16" s="287" t="s">
        <v>340</v>
      </c>
      <c r="B16" s="296"/>
      <c r="C16" s="297"/>
      <c r="D16" s="298"/>
      <c r="E16" s="299"/>
      <c r="F16" s="300"/>
      <c r="G16" s="301"/>
      <c r="H16" s="302"/>
      <c r="I16" s="302"/>
      <c r="J16" s="302"/>
      <c r="K16" s="302"/>
      <c r="L16" s="302"/>
    </row>
    <row r="17" spans="1:12" s="284" customFormat="1" ht="19.5" customHeight="1">
      <c r="A17" s="369" t="s">
        <v>396</v>
      </c>
      <c r="B17" s="303"/>
      <c r="C17" s="303"/>
      <c r="D17" s="304"/>
      <c r="E17" s="305"/>
      <c r="F17" s="306"/>
      <c r="G17" s="307"/>
      <c r="H17" s="1198"/>
      <c r="I17" s="1198"/>
      <c r="J17" s="309"/>
      <c r="K17" s="309"/>
      <c r="L17" s="309"/>
    </row>
    <row r="18" spans="1:12" s="284" customFormat="1" ht="19.5" customHeight="1">
      <c r="A18" s="479" t="s">
        <v>434</v>
      </c>
      <c r="B18" s="303"/>
      <c r="C18" s="303"/>
      <c r="D18" s="304"/>
      <c r="E18" s="305"/>
      <c r="F18" s="306"/>
      <c r="G18" s="307"/>
      <c r="H18" s="308"/>
      <c r="I18" s="308"/>
      <c r="J18" s="309"/>
      <c r="K18" s="309"/>
      <c r="L18" s="309"/>
    </row>
    <row r="19" spans="1:12" s="284" customFormat="1" ht="27.75" customHeight="1">
      <c r="A19" s="369" t="s">
        <v>338</v>
      </c>
      <c r="B19" s="303"/>
      <c r="C19" s="310"/>
      <c r="D19" s="304"/>
      <c r="E19" s="305"/>
      <c r="F19" s="306"/>
      <c r="G19" s="307"/>
      <c r="H19" s="1198"/>
      <c r="I19" s="1198"/>
      <c r="J19" s="309"/>
      <c r="K19" s="309"/>
      <c r="L19" s="309"/>
    </row>
    <row r="20" spans="1:12" s="284" customFormat="1" ht="27.75" customHeight="1">
      <c r="A20" s="367" t="s">
        <v>339</v>
      </c>
      <c r="B20" s="368"/>
      <c r="C20" s="310"/>
      <c r="D20" s="304"/>
      <c r="E20" s="305"/>
      <c r="F20" s="306"/>
      <c r="G20" s="307"/>
      <c r="H20" s="308"/>
      <c r="I20" s="308"/>
      <c r="J20" s="309"/>
      <c r="K20" s="309"/>
      <c r="L20" s="309"/>
    </row>
    <row r="21" spans="1:12" s="1" customFormat="1" ht="24" customHeight="1">
      <c r="A21" s="370" t="s">
        <v>198</v>
      </c>
      <c r="B21" s="371"/>
      <c r="C21" s="311"/>
      <c r="D21" s="298"/>
      <c r="E21" s="312"/>
      <c r="F21" s="313">
        <f>SUM(F16:F20)</f>
        <v>0</v>
      </c>
      <c r="G21" s="314"/>
      <c r="H21" s="315"/>
      <c r="I21" s="315"/>
      <c r="J21" s="315"/>
      <c r="K21" s="315"/>
      <c r="L21" s="315"/>
    </row>
    <row r="22" spans="1:12" ht="15.6">
      <c r="A22" s="231"/>
      <c r="B22" s="231"/>
      <c r="C22" s="5"/>
      <c r="D22" s="5"/>
      <c r="E22" s="5"/>
      <c r="F22" s="5"/>
      <c r="G22" s="5"/>
      <c r="H22" s="239"/>
      <c r="I22" s="239"/>
      <c r="J22" s="239"/>
      <c r="K22" s="239"/>
      <c r="L22" s="239"/>
    </row>
    <row r="24" spans="1:12" ht="15.6">
      <c r="A24" s="239" t="s">
        <v>432</v>
      </c>
      <c r="B24" s="239"/>
      <c r="C24" s="5"/>
      <c r="D24" s="5"/>
      <c r="E24" s="5"/>
      <c r="F24" s="5"/>
      <c r="G24" s="5"/>
      <c r="H24" s="5"/>
      <c r="I24" s="5"/>
      <c r="J24" s="5"/>
      <c r="K24" s="5"/>
      <c r="L24" s="5"/>
    </row>
    <row r="25" spans="1:12" ht="15.6">
      <c r="A25" s="239"/>
      <c r="B25" s="239"/>
      <c r="C25" s="5"/>
      <c r="D25" s="5"/>
      <c r="E25" s="5"/>
      <c r="F25" s="5"/>
      <c r="G25" s="5"/>
      <c r="H25" s="5"/>
      <c r="I25" s="5"/>
      <c r="J25" s="5"/>
      <c r="K25" s="5"/>
      <c r="L25" s="5"/>
    </row>
    <row r="26" spans="1:12" ht="15.6">
      <c r="A26" s="239"/>
      <c r="B26" s="239"/>
      <c r="C26" s="5"/>
      <c r="D26" s="5"/>
      <c r="E26" s="5"/>
      <c r="F26" s="5"/>
      <c r="G26" s="5"/>
      <c r="H26" s="5"/>
      <c r="I26" s="5"/>
      <c r="J26" s="5"/>
      <c r="K26" s="5"/>
      <c r="L26" s="5"/>
    </row>
    <row r="27" spans="1:12" ht="15.6">
      <c r="A27" s="5"/>
      <c r="B27" s="5"/>
      <c r="C27" s="5"/>
      <c r="D27" s="5"/>
      <c r="E27" s="5"/>
      <c r="F27" s="5"/>
      <c r="G27" s="5"/>
      <c r="H27" s="5"/>
      <c r="I27" s="5"/>
      <c r="J27" s="5"/>
      <c r="K27" s="5"/>
      <c r="L27" s="5"/>
    </row>
    <row r="28" spans="1:12" ht="15.6">
      <c r="A28" s="5"/>
      <c r="B28" s="5"/>
      <c r="C28" s="5"/>
      <c r="D28" s="5"/>
      <c r="E28" s="5"/>
      <c r="F28" s="5"/>
      <c r="G28" s="5"/>
      <c r="H28" s="5"/>
      <c r="I28" s="5"/>
      <c r="J28" s="5"/>
      <c r="K28" s="5"/>
      <c r="L28" s="5"/>
    </row>
    <row r="29" spans="1:12" ht="15.6">
      <c r="A29" s="5"/>
      <c r="B29" s="347"/>
      <c r="C29" s="347"/>
      <c r="D29" s="372"/>
      <c r="E29" s="373"/>
      <c r="F29" s="5"/>
      <c r="G29" s="5"/>
      <c r="H29" s="5"/>
      <c r="I29" s="5"/>
      <c r="J29" s="5"/>
      <c r="K29" s="5"/>
      <c r="L29" s="5"/>
    </row>
  </sheetData>
  <customSheetViews>
    <customSheetView guid="{B0D17E88-828B-4823-ACAC-0E30538F57BB}" scale="75" fitToPage="1" state="hidden">
      <selection activeCell="I6" sqref="I6"/>
      <pageMargins left="0.25" right="0.25" top="1.25" bottom="0.25" header="0.25" footer="0.15"/>
      <printOptions horizontalCentered="1"/>
      <pageSetup orientation="landscape" r:id="rId1"/>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customSheetView>
  </customSheetViews>
  <mergeCells count="7">
    <mergeCell ref="H19:I19"/>
    <mergeCell ref="B8:E8"/>
    <mergeCell ref="I8:L8"/>
    <mergeCell ref="I7:J7"/>
    <mergeCell ref="H17:I17"/>
    <mergeCell ref="B11:E11"/>
    <mergeCell ref="B10:E10"/>
  </mergeCells>
  <phoneticPr fontId="0" type="noConversion"/>
  <printOptions horizontalCentered="1"/>
  <pageMargins left="0.25" right="0.25" top="1.25" bottom="0.25" header="0.25" footer="0.15"/>
  <pageSetup orientation="landscape" r:id="rId2"/>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37"/>
  <sheetViews>
    <sheetView workbookViewId="0">
      <selection activeCell="E17" sqref="E17"/>
    </sheetView>
  </sheetViews>
  <sheetFormatPr defaultRowHeight="13.2"/>
  <cols>
    <col min="1" max="1" width="30.77734375" style="708" customWidth="1"/>
    <col min="2" max="2" width="21.33203125" style="708" customWidth="1"/>
    <col min="3" max="3" width="16" style="708" customWidth="1"/>
    <col min="4" max="4" width="60" style="708" customWidth="1"/>
    <col min="5" max="11" width="45" style="708" customWidth="1"/>
    <col min="12" max="256" width="9.33203125" style="708"/>
    <col min="257" max="257" width="29.77734375" style="708" customWidth="1"/>
    <col min="258" max="258" width="21.33203125" style="708" customWidth="1"/>
    <col min="259" max="259" width="20.109375" style="708" customWidth="1"/>
    <col min="260" max="260" width="57.33203125" style="708" customWidth="1"/>
    <col min="261" max="267" width="45" style="708" customWidth="1"/>
    <col min="268" max="512" width="9.33203125" style="708"/>
    <col min="513" max="513" width="29.77734375" style="708" customWidth="1"/>
    <col min="514" max="514" width="21.33203125" style="708" customWidth="1"/>
    <col min="515" max="515" width="20.109375" style="708" customWidth="1"/>
    <col min="516" max="516" width="57.33203125" style="708" customWidth="1"/>
    <col min="517" max="523" width="45" style="708" customWidth="1"/>
    <col min="524" max="768" width="9.33203125" style="708"/>
    <col min="769" max="769" width="29.77734375" style="708" customWidth="1"/>
    <col min="770" max="770" width="21.33203125" style="708" customWidth="1"/>
    <col min="771" max="771" width="20.109375" style="708" customWidth="1"/>
    <col min="772" max="772" width="57.33203125" style="708" customWidth="1"/>
    <col min="773" max="779" width="45" style="708" customWidth="1"/>
    <col min="780" max="1024" width="9.33203125" style="708"/>
    <col min="1025" max="1025" width="29.77734375" style="708" customWidth="1"/>
    <col min="1026" max="1026" width="21.33203125" style="708" customWidth="1"/>
    <col min="1027" max="1027" width="20.109375" style="708" customWidth="1"/>
    <col min="1028" max="1028" width="57.33203125" style="708" customWidth="1"/>
    <col min="1029" max="1035" width="45" style="708" customWidth="1"/>
    <col min="1036" max="1280" width="9.33203125" style="708"/>
    <col min="1281" max="1281" width="29.77734375" style="708" customWidth="1"/>
    <col min="1282" max="1282" width="21.33203125" style="708" customWidth="1"/>
    <col min="1283" max="1283" width="20.109375" style="708" customWidth="1"/>
    <col min="1284" max="1284" width="57.33203125" style="708" customWidth="1"/>
    <col min="1285" max="1291" width="45" style="708" customWidth="1"/>
    <col min="1292" max="1536" width="9.33203125" style="708"/>
    <col min="1537" max="1537" width="29.77734375" style="708" customWidth="1"/>
    <col min="1538" max="1538" width="21.33203125" style="708" customWidth="1"/>
    <col min="1539" max="1539" width="20.109375" style="708" customWidth="1"/>
    <col min="1540" max="1540" width="57.33203125" style="708" customWidth="1"/>
    <col min="1541" max="1547" width="45" style="708" customWidth="1"/>
    <col min="1548" max="1792" width="9.33203125" style="708"/>
    <col min="1793" max="1793" width="29.77734375" style="708" customWidth="1"/>
    <col min="1794" max="1794" width="21.33203125" style="708" customWidth="1"/>
    <col min="1795" max="1795" width="20.109375" style="708" customWidth="1"/>
    <col min="1796" max="1796" width="57.33203125" style="708" customWidth="1"/>
    <col min="1797" max="1803" width="45" style="708" customWidth="1"/>
    <col min="1804" max="2048" width="9.33203125" style="708"/>
    <col min="2049" max="2049" width="29.77734375" style="708" customWidth="1"/>
    <col min="2050" max="2050" width="21.33203125" style="708" customWidth="1"/>
    <col min="2051" max="2051" width="20.109375" style="708" customWidth="1"/>
    <col min="2052" max="2052" width="57.33203125" style="708" customWidth="1"/>
    <col min="2053" max="2059" width="45" style="708" customWidth="1"/>
    <col min="2060" max="2304" width="9.33203125" style="708"/>
    <col min="2305" max="2305" width="29.77734375" style="708" customWidth="1"/>
    <col min="2306" max="2306" width="21.33203125" style="708" customWidth="1"/>
    <col min="2307" max="2307" width="20.109375" style="708" customWidth="1"/>
    <col min="2308" max="2308" width="57.33203125" style="708" customWidth="1"/>
    <col min="2309" max="2315" width="45" style="708" customWidth="1"/>
    <col min="2316" max="2560" width="9.33203125" style="708"/>
    <col min="2561" max="2561" width="29.77734375" style="708" customWidth="1"/>
    <col min="2562" max="2562" width="21.33203125" style="708" customWidth="1"/>
    <col min="2563" max="2563" width="20.109375" style="708" customWidth="1"/>
    <col min="2564" max="2564" width="57.33203125" style="708" customWidth="1"/>
    <col min="2565" max="2571" width="45" style="708" customWidth="1"/>
    <col min="2572" max="2816" width="9.33203125" style="708"/>
    <col min="2817" max="2817" width="29.77734375" style="708" customWidth="1"/>
    <col min="2818" max="2818" width="21.33203125" style="708" customWidth="1"/>
    <col min="2819" max="2819" width="20.109375" style="708" customWidth="1"/>
    <col min="2820" max="2820" width="57.33203125" style="708" customWidth="1"/>
    <col min="2821" max="2827" width="45" style="708" customWidth="1"/>
    <col min="2828" max="3072" width="9.33203125" style="708"/>
    <col min="3073" max="3073" width="29.77734375" style="708" customWidth="1"/>
    <col min="3074" max="3074" width="21.33203125" style="708" customWidth="1"/>
    <col min="3075" max="3075" width="20.109375" style="708" customWidth="1"/>
    <col min="3076" max="3076" width="57.33203125" style="708" customWidth="1"/>
    <col min="3077" max="3083" width="45" style="708" customWidth="1"/>
    <col min="3084" max="3328" width="9.33203125" style="708"/>
    <col min="3329" max="3329" width="29.77734375" style="708" customWidth="1"/>
    <col min="3330" max="3330" width="21.33203125" style="708" customWidth="1"/>
    <col min="3331" max="3331" width="20.109375" style="708" customWidth="1"/>
    <col min="3332" max="3332" width="57.33203125" style="708" customWidth="1"/>
    <col min="3333" max="3339" width="45" style="708" customWidth="1"/>
    <col min="3340" max="3584" width="9.33203125" style="708"/>
    <col min="3585" max="3585" width="29.77734375" style="708" customWidth="1"/>
    <col min="3586" max="3586" width="21.33203125" style="708" customWidth="1"/>
    <col min="3587" max="3587" width="20.109375" style="708" customWidth="1"/>
    <col min="3588" max="3588" width="57.33203125" style="708" customWidth="1"/>
    <col min="3589" max="3595" width="45" style="708" customWidth="1"/>
    <col min="3596" max="3840" width="9.33203125" style="708"/>
    <col min="3841" max="3841" width="29.77734375" style="708" customWidth="1"/>
    <col min="3842" max="3842" width="21.33203125" style="708" customWidth="1"/>
    <col min="3843" max="3843" width="20.109375" style="708" customWidth="1"/>
    <col min="3844" max="3844" width="57.33203125" style="708" customWidth="1"/>
    <col min="3845" max="3851" width="45" style="708" customWidth="1"/>
    <col min="3852" max="4096" width="9.33203125" style="708"/>
    <col min="4097" max="4097" width="29.77734375" style="708" customWidth="1"/>
    <col min="4098" max="4098" width="21.33203125" style="708" customWidth="1"/>
    <col min="4099" max="4099" width="20.109375" style="708" customWidth="1"/>
    <col min="4100" max="4100" width="57.33203125" style="708" customWidth="1"/>
    <col min="4101" max="4107" width="45" style="708" customWidth="1"/>
    <col min="4108" max="4352" width="9.33203125" style="708"/>
    <col min="4353" max="4353" width="29.77734375" style="708" customWidth="1"/>
    <col min="4354" max="4354" width="21.33203125" style="708" customWidth="1"/>
    <col min="4355" max="4355" width="20.109375" style="708" customWidth="1"/>
    <col min="4356" max="4356" width="57.33203125" style="708" customWidth="1"/>
    <col min="4357" max="4363" width="45" style="708" customWidth="1"/>
    <col min="4364" max="4608" width="9.33203125" style="708"/>
    <col min="4609" max="4609" width="29.77734375" style="708" customWidth="1"/>
    <col min="4610" max="4610" width="21.33203125" style="708" customWidth="1"/>
    <col min="4611" max="4611" width="20.109375" style="708" customWidth="1"/>
    <col min="4612" max="4612" width="57.33203125" style="708" customWidth="1"/>
    <col min="4613" max="4619" width="45" style="708" customWidth="1"/>
    <col min="4620" max="4864" width="9.33203125" style="708"/>
    <col min="4865" max="4865" width="29.77734375" style="708" customWidth="1"/>
    <col min="4866" max="4866" width="21.33203125" style="708" customWidth="1"/>
    <col min="4867" max="4867" width="20.109375" style="708" customWidth="1"/>
    <col min="4868" max="4868" width="57.33203125" style="708" customWidth="1"/>
    <col min="4869" max="4875" width="45" style="708" customWidth="1"/>
    <col min="4876" max="5120" width="9.33203125" style="708"/>
    <col min="5121" max="5121" width="29.77734375" style="708" customWidth="1"/>
    <col min="5122" max="5122" width="21.33203125" style="708" customWidth="1"/>
    <col min="5123" max="5123" width="20.109375" style="708" customWidth="1"/>
    <col min="5124" max="5124" width="57.33203125" style="708" customWidth="1"/>
    <col min="5125" max="5131" width="45" style="708" customWidth="1"/>
    <col min="5132" max="5376" width="9.33203125" style="708"/>
    <col min="5377" max="5377" width="29.77734375" style="708" customWidth="1"/>
    <col min="5378" max="5378" width="21.33203125" style="708" customWidth="1"/>
    <col min="5379" max="5379" width="20.109375" style="708" customWidth="1"/>
    <col min="5380" max="5380" width="57.33203125" style="708" customWidth="1"/>
    <col min="5381" max="5387" width="45" style="708" customWidth="1"/>
    <col min="5388" max="5632" width="9.33203125" style="708"/>
    <col min="5633" max="5633" width="29.77734375" style="708" customWidth="1"/>
    <col min="5634" max="5634" width="21.33203125" style="708" customWidth="1"/>
    <col min="5635" max="5635" width="20.109375" style="708" customWidth="1"/>
    <col min="5636" max="5636" width="57.33203125" style="708" customWidth="1"/>
    <col min="5637" max="5643" width="45" style="708" customWidth="1"/>
    <col min="5644" max="5888" width="9.33203125" style="708"/>
    <col min="5889" max="5889" width="29.77734375" style="708" customWidth="1"/>
    <col min="5890" max="5890" width="21.33203125" style="708" customWidth="1"/>
    <col min="5891" max="5891" width="20.109375" style="708" customWidth="1"/>
    <col min="5892" max="5892" width="57.33203125" style="708" customWidth="1"/>
    <col min="5893" max="5899" width="45" style="708" customWidth="1"/>
    <col min="5900" max="6144" width="9.33203125" style="708"/>
    <col min="6145" max="6145" width="29.77734375" style="708" customWidth="1"/>
    <col min="6146" max="6146" width="21.33203125" style="708" customWidth="1"/>
    <col min="6147" max="6147" width="20.109375" style="708" customWidth="1"/>
    <col min="6148" max="6148" width="57.33203125" style="708" customWidth="1"/>
    <col min="6149" max="6155" width="45" style="708" customWidth="1"/>
    <col min="6156" max="6400" width="9.33203125" style="708"/>
    <col min="6401" max="6401" width="29.77734375" style="708" customWidth="1"/>
    <col min="6402" max="6402" width="21.33203125" style="708" customWidth="1"/>
    <col min="6403" max="6403" width="20.109375" style="708" customWidth="1"/>
    <col min="6404" max="6404" width="57.33203125" style="708" customWidth="1"/>
    <col min="6405" max="6411" width="45" style="708" customWidth="1"/>
    <col min="6412" max="6656" width="9.33203125" style="708"/>
    <col min="6657" max="6657" width="29.77734375" style="708" customWidth="1"/>
    <col min="6658" max="6658" width="21.33203125" style="708" customWidth="1"/>
    <col min="6659" max="6659" width="20.109375" style="708" customWidth="1"/>
    <col min="6660" max="6660" width="57.33203125" style="708" customWidth="1"/>
    <col min="6661" max="6667" width="45" style="708" customWidth="1"/>
    <col min="6668" max="6912" width="9.33203125" style="708"/>
    <col min="6913" max="6913" width="29.77734375" style="708" customWidth="1"/>
    <col min="6914" max="6914" width="21.33203125" style="708" customWidth="1"/>
    <col min="6915" max="6915" width="20.109375" style="708" customWidth="1"/>
    <col min="6916" max="6916" width="57.33203125" style="708" customWidth="1"/>
    <col min="6917" max="6923" width="45" style="708" customWidth="1"/>
    <col min="6924" max="7168" width="9.33203125" style="708"/>
    <col min="7169" max="7169" width="29.77734375" style="708" customWidth="1"/>
    <col min="7170" max="7170" width="21.33203125" style="708" customWidth="1"/>
    <col min="7171" max="7171" width="20.109375" style="708" customWidth="1"/>
    <col min="7172" max="7172" width="57.33203125" style="708" customWidth="1"/>
    <col min="7173" max="7179" width="45" style="708" customWidth="1"/>
    <col min="7180" max="7424" width="9.33203125" style="708"/>
    <col min="7425" max="7425" width="29.77734375" style="708" customWidth="1"/>
    <col min="7426" max="7426" width="21.33203125" style="708" customWidth="1"/>
    <col min="7427" max="7427" width="20.109375" style="708" customWidth="1"/>
    <col min="7428" max="7428" width="57.33203125" style="708" customWidth="1"/>
    <col min="7429" max="7435" width="45" style="708" customWidth="1"/>
    <col min="7436" max="7680" width="9.33203125" style="708"/>
    <col min="7681" max="7681" width="29.77734375" style="708" customWidth="1"/>
    <col min="7682" max="7682" width="21.33203125" style="708" customWidth="1"/>
    <col min="7683" max="7683" width="20.109375" style="708" customWidth="1"/>
    <col min="7684" max="7684" width="57.33203125" style="708" customWidth="1"/>
    <col min="7685" max="7691" width="45" style="708" customWidth="1"/>
    <col min="7692" max="7936" width="9.33203125" style="708"/>
    <col min="7937" max="7937" width="29.77734375" style="708" customWidth="1"/>
    <col min="7938" max="7938" width="21.33203125" style="708" customWidth="1"/>
    <col min="7939" max="7939" width="20.109375" style="708" customWidth="1"/>
    <col min="7940" max="7940" width="57.33203125" style="708" customWidth="1"/>
    <col min="7941" max="7947" width="45" style="708" customWidth="1"/>
    <col min="7948" max="8192" width="9.33203125" style="708"/>
    <col min="8193" max="8193" width="29.77734375" style="708" customWidth="1"/>
    <col min="8194" max="8194" width="21.33203125" style="708" customWidth="1"/>
    <col min="8195" max="8195" width="20.109375" style="708" customWidth="1"/>
    <col min="8196" max="8196" width="57.33203125" style="708" customWidth="1"/>
    <col min="8197" max="8203" width="45" style="708" customWidth="1"/>
    <col min="8204" max="8448" width="9.33203125" style="708"/>
    <col min="8449" max="8449" width="29.77734375" style="708" customWidth="1"/>
    <col min="8450" max="8450" width="21.33203125" style="708" customWidth="1"/>
    <col min="8451" max="8451" width="20.109375" style="708" customWidth="1"/>
    <col min="8452" max="8452" width="57.33203125" style="708" customWidth="1"/>
    <col min="8453" max="8459" width="45" style="708" customWidth="1"/>
    <col min="8460" max="8704" width="9.33203125" style="708"/>
    <col min="8705" max="8705" width="29.77734375" style="708" customWidth="1"/>
    <col min="8706" max="8706" width="21.33203125" style="708" customWidth="1"/>
    <col min="8707" max="8707" width="20.109375" style="708" customWidth="1"/>
    <col min="8708" max="8708" width="57.33203125" style="708" customWidth="1"/>
    <col min="8709" max="8715" width="45" style="708" customWidth="1"/>
    <col min="8716" max="8960" width="9.33203125" style="708"/>
    <col min="8961" max="8961" width="29.77734375" style="708" customWidth="1"/>
    <col min="8962" max="8962" width="21.33203125" style="708" customWidth="1"/>
    <col min="8963" max="8963" width="20.109375" style="708" customWidth="1"/>
    <col min="8964" max="8964" width="57.33203125" style="708" customWidth="1"/>
    <col min="8965" max="8971" width="45" style="708" customWidth="1"/>
    <col min="8972" max="9216" width="9.33203125" style="708"/>
    <col min="9217" max="9217" width="29.77734375" style="708" customWidth="1"/>
    <col min="9218" max="9218" width="21.33203125" style="708" customWidth="1"/>
    <col min="9219" max="9219" width="20.109375" style="708" customWidth="1"/>
    <col min="9220" max="9220" width="57.33203125" style="708" customWidth="1"/>
    <col min="9221" max="9227" width="45" style="708" customWidth="1"/>
    <col min="9228" max="9472" width="9.33203125" style="708"/>
    <col min="9473" max="9473" width="29.77734375" style="708" customWidth="1"/>
    <col min="9474" max="9474" width="21.33203125" style="708" customWidth="1"/>
    <col min="9475" max="9475" width="20.109375" style="708" customWidth="1"/>
    <col min="9476" max="9476" width="57.33203125" style="708" customWidth="1"/>
    <col min="9477" max="9483" width="45" style="708" customWidth="1"/>
    <col min="9484" max="9728" width="9.33203125" style="708"/>
    <col min="9729" max="9729" width="29.77734375" style="708" customWidth="1"/>
    <col min="9730" max="9730" width="21.33203125" style="708" customWidth="1"/>
    <col min="9731" max="9731" width="20.109375" style="708" customWidth="1"/>
    <col min="9732" max="9732" width="57.33203125" style="708" customWidth="1"/>
    <col min="9733" max="9739" width="45" style="708" customWidth="1"/>
    <col min="9740" max="9984" width="9.33203125" style="708"/>
    <col min="9985" max="9985" width="29.77734375" style="708" customWidth="1"/>
    <col min="9986" max="9986" width="21.33203125" style="708" customWidth="1"/>
    <col min="9987" max="9987" width="20.109375" style="708" customWidth="1"/>
    <col min="9988" max="9988" width="57.33203125" style="708" customWidth="1"/>
    <col min="9989" max="9995" width="45" style="708" customWidth="1"/>
    <col min="9996" max="10240" width="9.33203125" style="708"/>
    <col min="10241" max="10241" width="29.77734375" style="708" customWidth="1"/>
    <col min="10242" max="10242" width="21.33203125" style="708" customWidth="1"/>
    <col min="10243" max="10243" width="20.109375" style="708" customWidth="1"/>
    <col min="10244" max="10244" width="57.33203125" style="708" customWidth="1"/>
    <col min="10245" max="10251" width="45" style="708" customWidth="1"/>
    <col min="10252" max="10496" width="9.33203125" style="708"/>
    <col min="10497" max="10497" width="29.77734375" style="708" customWidth="1"/>
    <col min="10498" max="10498" width="21.33203125" style="708" customWidth="1"/>
    <col min="10499" max="10499" width="20.109375" style="708" customWidth="1"/>
    <col min="10500" max="10500" width="57.33203125" style="708" customWidth="1"/>
    <col min="10501" max="10507" width="45" style="708" customWidth="1"/>
    <col min="10508" max="10752" width="9.33203125" style="708"/>
    <col min="10753" max="10753" width="29.77734375" style="708" customWidth="1"/>
    <col min="10754" max="10754" width="21.33203125" style="708" customWidth="1"/>
    <col min="10755" max="10755" width="20.109375" style="708" customWidth="1"/>
    <col min="10756" max="10756" width="57.33203125" style="708" customWidth="1"/>
    <col min="10757" max="10763" width="45" style="708" customWidth="1"/>
    <col min="10764" max="11008" width="9.33203125" style="708"/>
    <col min="11009" max="11009" width="29.77734375" style="708" customWidth="1"/>
    <col min="11010" max="11010" width="21.33203125" style="708" customWidth="1"/>
    <col min="11011" max="11011" width="20.109375" style="708" customWidth="1"/>
    <col min="11012" max="11012" width="57.33203125" style="708" customWidth="1"/>
    <col min="11013" max="11019" width="45" style="708" customWidth="1"/>
    <col min="11020" max="11264" width="9.33203125" style="708"/>
    <col min="11265" max="11265" width="29.77734375" style="708" customWidth="1"/>
    <col min="11266" max="11266" width="21.33203125" style="708" customWidth="1"/>
    <col min="11267" max="11267" width="20.109375" style="708" customWidth="1"/>
    <col min="11268" max="11268" width="57.33203125" style="708" customWidth="1"/>
    <col min="11269" max="11275" width="45" style="708" customWidth="1"/>
    <col min="11276" max="11520" width="9.33203125" style="708"/>
    <col min="11521" max="11521" width="29.77734375" style="708" customWidth="1"/>
    <col min="11522" max="11522" width="21.33203125" style="708" customWidth="1"/>
    <col min="11523" max="11523" width="20.109375" style="708" customWidth="1"/>
    <col min="11524" max="11524" width="57.33203125" style="708" customWidth="1"/>
    <col min="11525" max="11531" width="45" style="708" customWidth="1"/>
    <col min="11532" max="11776" width="9.33203125" style="708"/>
    <col min="11777" max="11777" width="29.77734375" style="708" customWidth="1"/>
    <col min="11778" max="11778" width="21.33203125" style="708" customWidth="1"/>
    <col min="11779" max="11779" width="20.109375" style="708" customWidth="1"/>
    <col min="11780" max="11780" width="57.33203125" style="708" customWidth="1"/>
    <col min="11781" max="11787" width="45" style="708" customWidth="1"/>
    <col min="11788" max="12032" width="9.33203125" style="708"/>
    <col min="12033" max="12033" width="29.77734375" style="708" customWidth="1"/>
    <col min="12034" max="12034" width="21.33203125" style="708" customWidth="1"/>
    <col min="12035" max="12035" width="20.109375" style="708" customWidth="1"/>
    <col min="12036" max="12036" width="57.33203125" style="708" customWidth="1"/>
    <col min="12037" max="12043" width="45" style="708" customWidth="1"/>
    <col min="12044" max="12288" width="9.33203125" style="708"/>
    <col min="12289" max="12289" width="29.77734375" style="708" customWidth="1"/>
    <col min="12290" max="12290" width="21.33203125" style="708" customWidth="1"/>
    <col min="12291" max="12291" width="20.109375" style="708" customWidth="1"/>
    <col min="12292" max="12292" width="57.33203125" style="708" customWidth="1"/>
    <col min="12293" max="12299" width="45" style="708" customWidth="1"/>
    <col min="12300" max="12544" width="9.33203125" style="708"/>
    <col min="12545" max="12545" width="29.77734375" style="708" customWidth="1"/>
    <col min="12546" max="12546" width="21.33203125" style="708" customWidth="1"/>
    <col min="12547" max="12547" width="20.109375" style="708" customWidth="1"/>
    <col min="12548" max="12548" width="57.33203125" style="708" customWidth="1"/>
    <col min="12549" max="12555" width="45" style="708" customWidth="1"/>
    <col min="12556" max="12800" width="9.33203125" style="708"/>
    <col min="12801" max="12801" width="29.77734375" style="708" customWidth="1"/>
    <col min="12802" max="12802" width="21.33203125" style="708" customWidth="1"/>
    <col min="12803" max="12803" width="20.109375" style="708" customWidth="1"/>
    <col min="12804" max="12804" width="57.33203125" style="708" customWidth="1"/>
    <col min="12805" max="12811" width="45" style="708" customWidth="1"/>
    <col min="12812" max="13056" width="9.33203125" style="708"/>
    <col min="13057" max="13057" width="29.77734375" style="708" customWidth="1"/>
    <col min="13058" max="13058" width="21.33203125" style="708" customWidth="1"/>
    <col min="13059" max="13059" width="20.109375" style="708" customWidth="1"/>
    <col min="13060" max="13060" width="57.33203125" style="708" customWidth="1"/>
    <col min="13061" max="13067" width="45" style="708" customWidth="1"/>
    <col min="13068" max="13312" width="9.33203125" style="708"/>
    <col min="13313" max="13313" width="29.77734375" style="708" customWidth="1"/>
    <col min="13314" max="13314" width="21.33203125" style="708" customWidth="1"/>
    <col min="13315" max="13315" width="20.109375" style="708" customWidth="1"/>
    <col min="13316" max="13316" width="57.33203125" style="708" customWidth="1"/>
    <col min="13317" max="13323" width="45" style="708" customWidth="1"/>
    <col min="13324" max="13568" width="9.33203125" style="708"/>
    <col min="13569" max="13569" width="29.77734375" style="708" customWidth="1"/>
    <col min="13570" max="13570" width="21.33203125" style="708" customWidth="1"/>
    <col min="13571" max="13571" width="20.109375" style="708" customWidth="1"/>
    <col min="13572" max="13572" width="57.33203125" style="708" customWidth="1"/>
    <col min="13573" max="13579" width="45" style="708" customWidth="1"/>
    <col min="13580" max="13824" width="9.33203125" style="708"/>
    <col min="13825" max="13825" width="29.77734375" style="708" customWidth="1"/>
    <col min="13826" max="13826" width="21.33203125" style="708" customWidth="1"/>
    <col min="13827" max="13827" width="20.109375" style="708" customWidth="1"/>
    <col min="13828" max="13828" width="57.33203125" style="708" customWidth="1"/>
    <col min="13829" max="13835" width="45" style="708" customWidth="1"/>
    <col min="13836" max="14080" width="9.33203125" style="708"/>
    <col min="14081" max="14081" width="29.77734375" style="708" customWidth="1"/>
    <col min="14082" max="14082" width="21.33203125" style="708" customWidth="1"/>
    <col min="14083" max="14083" width="20.109375" style="708" customWidth="1"/>
    <col min="14084" max="14084" width="57.33203125" style="708" customWidth="1"/>
    <col min="14085" max="14091" width="45" style="708" customWidth="1"/>
    <col min="14092" max="14336" width="9.33203125" style="708"/>
    <col min="14337" max="14337" width="29.77734375" style="708" customWidth="1"/>
    <col min="14338" max="14338" width="21.33203125" style="708" customWidth="1"/>
    <col min="14339" max="14339" width="20.109375" style="708" customWidth="1"/>
    <col min="14340" max="14340" width="57.33203125" style="708" customWidth="1"/>
    <col min="14341" max="14347" width="45" style="708" customWidth="1"/>
    <col min="14348" max="14592" width="9.33203125" style="708"/>
    <col min="14593" max="14593" width="29.77734375" style="708" customWidth="1"/>
    <col min="14594" max="14594" width="21.33203125" style="708" customWidth="1"/>
    <col min="14595" max="14595" width="20.109375" style="708" customWidth="1"/>
    <col min="14596" max="14596" width="57.33203125" style="708" customWidth="1"/>
    <col min="14597" max="14603" width="45" style="708" customWidth="1"/>
    <col min="14604" max="14848" width="9.33203125" style="708"/>
    <col min="14849" max="14849" width="29.77734375" style="708" customWidth="1"/>
    <col min="14850" max="14850" width="21.33203125" style="708" customWidth="1"/>
    <col min="14851" max="14851" width="20.109375" style="708" customWidth="1"/>
    <col min="14852" max="14852" width="57.33203125" style="708" customWidth="1"/>
    <col min="14853" max="14859" width="45" style="708" customWidth="1"/>
    <col min="14860" max="15104" width="9.33203125" style="708"/>
    <col min="15105" max="15105" width="29.77734375" style="708" customWidth="1"/>
    <col min="15106" max="15106" width="21.33203125" style="708" customWidth="1"/>
    <col min="15107" max="15107" width="20.109375" style="708" customWidth="1"/>
    <col min="15108" max="15108" width="57.33203125" style="708" customWidth="1"/>
    <col min="15109" max="15115" width="45" style="708" customWidth="1"/>
    <col min="15116" max="15360" width="9.33203125" style="708"/>
    <col min="15361" max="15361" width="29.77734375" style="708" customWidth="1"/>
    <col min="15362" max="15362" width="21.33203125" style="708" customWidth="1"/>
    <col min="15363" max="15363" width="20.109375" style="708" customWidth="1"/>
    <col min="15364" max="15364" width="57.33203125" style="708" customWidth="1"/>
    <col min="15365" max="15371" width="45" style="708" customWidth="1"/>
    <col min="15372" max="15616" width="9.33203125" style="708"/>
    <col min="15617" max="15617" width="29.77734375" style="708" customWidth="1"/>
    <col min="15618" max="15618" width="21.33203125" style="708" customWidth="1"/>
    <col min="15619" max="15619" width="20.109375" style="708" customWidth="1"/>
    <col min="15620" max="15620" width="57.33203125" style="708" customWidth="1"/>
    <col min="15621" max="15627" width="45" style="708" customWidth="1"/>
    <col min="15628" max="15872" width="9.33203125" style="708"/>
    <col min="15873" max="15873" width="29.77734375" style="708" customWidth="1"/>
    <col min="15874" max="15874" width="21.33203125" style="708" customWidth="1"/>
    <col min="15875" max="15875" width="20.109375" style="708" customWidth="1"/>
    <col min="15876" max="15876" width="57.33203125" style="708" customWidth="1"/>
    <col min="15877" max="15883" width="45" style="708" customWidth="1"/>
    <col min="15884" max="16128" width="9.33203125" style="708"/>
    <col min="16129" max="16129" width="29.77734375" style="708" customWidth="1"/>
    <col min="16130" max="16130" width="21.33203125" style="708" customWidth="1"/>
    <col min="16131" max="16131" width="20.109375" style="708" customWidth="1"/>
    <col min="16132" max="16132" width="57.33203125" style="708" customWidth="1"/>
    <col min="16133" max="16139" width="45" style="708" customWidth="1"/>
    <col min="16140" max="16384" width="9.33203125" style="708"/>
  </cols>
  <sheetData>
    <row r="1" spans="1:4" s="706" customFormat="1" ht="13.8">
      <c r="A1" s="705" t="s">
        <v>321</v>
      </c>
      <c r="B1" s="705"/>
      <c r="C1" s="705"/>
      <c r="D1" s="705"/>
    </row>
    <row r="2" spans="1:4" ht="9" customHeight="1">
      <c r="A2" s="707"/>
      <c r="B2" s="707"/>
      <c r="C2" s="707"/>
      <c r="D2" s="707"/>
    </row>
    <row r="3" spans="1:4" s="710" customFormat="1" ht="18">
      <c r="A3" s="709" t="s">
        <v>635</v>
      </c>
      <c r="B3" s="709"/>
      <c r="C3" s="709"/>
      <c r="D3" s="709"/>
    </row>
    <row r="4" spans="1:4" s="710" customFormat="1" ht="18">
      <c r="A4" s="709" t="s">
        <v>636</v>
      </c>
      <c r="B4" s="709"/>
      <c r="C4" s="709"/>
      <c r="D4" s="709"/>
    </row>
    <row r="5" spans="1:4" ht="12" customHeight="1">
      <c r="A5" s="707"/>
      <c r="B5" s="707"/>
      <c r="C5" s="707"/>
      <c r="D5" s="707"/>
    </row>
    <row r="6" spans="1:4" s="712" customFormat="1" ht="15.6">
      <c r="A6" s="711" t="s">
        <v>637</v>
      </c>
      <c r="B6" s="711"/>
      <c r="C6" s="711"/>
      <c r="D6" s="711"/>
    </row>
    <row r="7" spans="1:4" s="712" customFormat="1" ht="15.6">
      <c r="A7" s="711" t="s">
        <v>638</v>
      </c>
      <c r="B7" s="711"/>
      <c r="C7" s="711"/>
      <c r="D7" s="711"/>
    </row>
    <row r="8" spans="1:4" ht="12" customHeight="1">
      <c r="A8" s="707"/>
      <c r="B8" s="707"/>
      <c r="C8" s="707"/>
      <c r="D8" s="707"/>
    </row>
    <row r="9" spans="1:4" ht="12" customHeight="1">
      <c r="A9" s="730" t="s">
        <v>642</v>
      </c>
      <c r="B9" s="1208">
        <v>397</v>
      </c>
      <c r="C9" s="1209"/>
      <c r="D9" s="736" t="s">
        <v>645</v>
      </c>
    </row>
    <row r="10" spans="1:4" ht="12" customHeight="1">
      <c r="A10" s="731" t="s">
        <v>261</v>
      </c>
      <c r="B10" s="733">
        <v>41440</v>
      </c>
      <c r="C10" s="731" t="s">
        <v>643</v>
      </c>
      <c r="D10" s="734" t="s">
        <v>644</v>
      </c>
    </row>
    <row r="11" spans="1:4">
      <c r="A11" s="707"/>
      <c r="B11" s="707"/>
      <c r="C11" s="707"/>
      <c r="D11" s="707"/>
    </row>
    <row r="12" spans="1:4" ht="12" customHeight="1">
      <c r="A12" s="713"/>
      <c r="B12" s="714"/>
      <c r="C12" s="714"/>
      <c r="D12" s="735"/>
    </row>
    <row r="13" spans="1:4" s="716" customFormat="1">
      <c r="A13" s="715" t="s">
        <v>639</v>
      </c>
      <c r="B13" s="715" t="s">
        <v>200</v>
      </c>
      <c r="C13" s="715" t="s">
        <v>201</v>
      </c>
      <c r="D13" s="715" t="s">
        <v>640</v>
      </c>
    </row>
    <row r="14" spans="1:4">
      <c r="A14" s="717"/>
      <c r="B14" s="718"/>
      <c r="C14" s="717"/>
      <c r="D14" s="717"/>
    </row>
    <row r="15" spans="1:4">
      <c r="A15" s="719">
        <v>295</v>
      </c>
      <c r="B15" s="719">
        <v>90</v>
      </c>
      <c r="C15" s="720">
        <v>1</v>
      </c>
      <c r="D15" s="722" t="s">
        <v>10</v>
      </c>
    </row>
    <row r="16" spans="1:4">
      <c r="A16" s="721"/>
      <c r="B16" s="719"/>
      <c r="C16" s="720"/>
      <c r="D16" s="722"/>
    </row>
    <row r="17" spans="1:4">
      <c r="A17" s="721">
        <v>340</v>
      </c>
      <c r="B17" s="719">
        <v>90</v>
      </c>
      <c r="C17" s="720">
        <v>1</v>
      </c>
      <c r="D17" s="722" t="s">
        <v>10</v>
      </c>
    </row>
    <row r="18" spans="1:4">
      <c r="A18" s="721"/>
      <c r="B18" s="719"/>
      <c r="C18" s="720"/>
      <c r="D18" s="722"/>
    </row>
    <row r="19" spans="1:4">
      <c r="A19" s="719">
        <v>450</v>
      </c>
      <c r="B19" s="719">
        <v>90</v>
      </c>
      <c r="C19" s="720">
        <v>1</v>
      </c>
      <c r="D19" s="722" t="s">
        <v>10</v>
      </c>
    </row>
    <row r="20" spans="1:4">
      <c r="A20" s="721"/>
      <c r="B20" s="719"/>
      <c r="C20" s="720"/>
      <c r="D20" s="722"/>
    </row>
    <row r="21" spans="1:4">
      <c r="A21" s="719">
        <v>600</v>
      </c>
      <c r="B21" s="719">
        <v>90</v>
      </c>
      <c r="C21" s="720">
        <v>1</v>
      </c>
      <c r="D21" s="722" t="s">
        <v>10</v>
      </c>
    </row>
    <row r="22" spans="1:4">
      <c r="A22" s="721"/>
      <c r="B22" s="719"/>
      <c r="C22" s="720"/>
      <c r="D22" s="722"/>
    </row>
    <row r="23" spans="1:4">
      <c r="A23" s="719">
        <v>650</v>
      </c>
      <c r="B23" s="719">
        <v>90</v>
      </c>
      <c r="C23" s="720">
        <v>1</v>
      </c>
      <c r="D23" s="722" t="s">
        <v>10</v>
      </c>
    </row>
    <row r="24" spans="1:4">
      <c r="A24" s="732" t="s">
        <v>641</v>
      </c>
      <c r="B24" s="723"/>
      <c r="C24" s="723"/>
      <c r="D24" s="724"/>
    </row>
    <row r="25" spans="1:4">
      <c r="A25" s="719"/>
      <c r="B25" s="725">
        <v>90</v>
      </c>
      <c r="C25" s="720">
        <v>1</v>
      </c>
      <c r="D25" s="722" t="s">
        <v>10</v>
      </c>
    </row>
    <row r="26" spans="1:4">
      <c r="A26" s="719"/>
      <c r="B26" s="725"/>
      <c r="C26" s="720"/>
      <c r="D26" s="722"/>
    </row>
    <row r="27" spans="1:4">
      <c r="A27" s="719"/>
      <c r="B27" s="725">
        <v>90</v>
      </c>
      <c r="C27" s="720">
        <v>1</v>
      </c>
      <c r="D27" s="722" t="s">
        <v>10</v>
      </c>
    </row>
    <row r="28" spans="1:4">
      <c r="A28" s="719"/>
      <c r="B28" s="725"/>
      <c r="C28" s="720"/>
      <c r="D28" s="722"/>
    </row>
    <row r="29" spans="1:4">
      <c r="A29" s="719"/>
      <c r="B29" s="725">
        <v>90</v>
      </c>
      <c r="C29" s="720">
        <v>1</v>
      </c>
      <c r="D29" s="722" t="s">
        <v>10</v>
      </c>
    </row>
    <row r="30" spans="1:4">
      <c r="A30" s="719"/>
      <c r="B30" s="725"/>
      <c r="C30" s="720"/>
      <c r="D30" s="722"/>
    </row>
    <row r="31" spans="1:4">
      <c r="A31" s="719"/>
      <c r="B31" s="725">
        <v>90</v>
      </c>
      <c r="C31" s="720">
        <v>1</v>
      </c>
      <c r="D31" s="722" t="s">
        <v>10</v>
      </c>
    </row>
    <row r="32" spans="1:4">
      <c r="A32" s="719"/>
      <c r="B32" s="725"/>
      <c r="C32" s="720"/>
      <c r="D32" s="722"/>
    </row>
    <row r="33" spans="1:4">
      <c r="A33" s="719"/>
      <c r="B33" s="725">
        <v>90</v>
      </c>
      <c r="C33" s="720">
        <v>1</v>
      </c>
      <c r="D33" s="722" t="s">
        <v>10</v>
      </c>
    </row>
    <row r="34" spans="1:4">
      <c r="A34" s="719"/>
      <c r="B34" s="725"/>
      <c r="C34" s="719"/>
      <c r="D34" s="722"/>
    </row>
    <row r="35" spans="1:4">
      <c r="A35" s="719"/>
      <c r="B35" s="719"/>
      <c r="C35" s="719"/>
      <c r="D35" s="722"/>
    </row>
    <row r="36" spans="1:4">
      <c r="A36" s="719"/>
      <c r="B36" s="719"/>
      <c r="C36" s="719"/>
      <c r="D36" s="722"/>
    </row>
    <row r="37" spans="1:4" s="729" customFormat="1">
      <c r="A37" s="726" t="s">
        <v>104</v>
      </c>
      <c r="B37" s="727"/>
      <c r="C37" s="727"/>
      <c r="D37" s="728">
        <f>SUM(D15:D36)</f>
        <v>0</v>
      </c>
    </row>
  </sheetData>
  <mergeCells count="1">
    <mergeCell ref="B9:C9"/>
  </mergeCells>
  <pageMargins left="0.7" right="0.7" top="0.75" bottom="0.75" header="0.3" footer="0.3"/>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FA71"/>
  </sheetPr>
  <dimension ref="A1:F37"/>
  <sheetViews>
    <sheetView workbookViewId="0">
      <selection activeCell="D8" sqref="D8"/>
    </sheetView>
  </sheetViews>
  <sheetFormatPr defaultRowHeight="13.2"/>
  <cols>
    <col min="1" max="1" width="30.77734375" style="708" customWidth="1"/>
    <col min="2" max="2" width="21.33203125" style="708" customWidth="1"/>
    <col min="3" max="3" width="16" style="708" customWidth="1"/>
    <col min="4" max="4" width="60" style="708" customWidth="1"/>
    <col min="5" max="5" width="50.109375" style="708" customWidth="1"/>
    <col min="6" max="11" width="45" style="708" customWidth="1"/>
    <col min="12" max="256" width="9.33203125" style="708"/>
    <col min="257" max="257" width="29.77734375" style="708" customWidth="1"/>
    <col min="258" max="258" width="21.33203125" style="708" customWidth="1"/>
    <col min="259" max="259" width="20.109375" style="708" customWidth="1"/>
    <col min="260" max="260" width="57.33203125" style="708" customWidth="1"/>
    <col min="261" max="267" width="45" style="708" customWidth="1"/>
    <col min="268" max="512" width="9.33203125" style="708"/>
    <col min="513" max="513" width="29.77734375" style="708" customWidth="1"/>
    <col min="514" max="514" width="21.33203125" style="708" customWidth="1"/>
    <col min="515" max="515" width="20.109375" style="708" customWidth="1"/>
    <col min="516" max="516" width="57.33203125" style="708" customWidth="1"/>
    <col min="517" max="523" width="45" style="708" customWidth="1"/>
    <col min="524" max="768" width="9.33203125" style="708"/>
    <col min="769" max="769" width="29.77734375" style="708" customWidth="1"/>
    <col min="770" max="770" width="21.33203125" style="708" customWidth="1"/>
    <col min="771" max="771" width="20.109375" style="708" customWidth="1"/>
    <col min="772" max="772" width="57.33203125" style="708" customWidth="1"/>
    <col min="773" max="779" width="45" style="708" customWidth="1"/>
    <col min="780" max="1024" width="9.33203125" style="708"/>
    <col min="1025" max="1025" width="29.77734375" style="708" customWidth="1"/>
    <col min="1026" max="1026" width="21.33203125" style="708" customWidth="1"/>
    <col min="1027" max="1027" width="20.109375" style="708" customWidth="1"/>
    <col min="1028" max="1028" width="57.33203125" style="708" customWidth="1"/>
    <col min="1029" max="1035" width="45" style="708" customWidth="1"/>
    <col min="1036" max="1280" width="9.33203125" style="708"/>
    <col min="1281" max="1281" width="29.77734375" style="708" customWidth="1"/>
    <col min="1282" max="1282" width="21.33203125" style="708" customWidth="1"/>
    <col min="1283" max="1283" width="20.109375" style="708" customWidth="1"/>
    <col min="1284" max="1284" width="57.33203125" style="708" customWidth="1"/>
    <col min="1285" max="1291" width="45" style="708" customWidth="1"/>
    <col min="1292" max="1536" width="9.33203125" style="708"/>
    <col min="1537" max="1537" width="29.77734375" style="708" customWidth="1"/>
    <col min="1538" max="1538" width="21.33203125" style="708" customWidth="1"/>
    <col min="1539" max="1539" width="20.109375" style="708" customWidth="1"/>
    <col min="1540" max="1540" width="57.33203125" style="708" customWidth="1"/>
    <col min="1541" max="1547" width="45" style="708" customWidth="1"/>
    <col min="1548" max="1792" width="9.33203125" style="708"/>
    <col min="1793" max="1793" width="29.77734375" style="708" customWidth="1"/>
    <col min="1794" max="1794" width="21.33203125" style="708" customWidth="1"/>
    <col min="1795" max="1795" width="20.109375" style="708" customWidth="1"/>
    <col min="1796" max="1796" width="57.33203125" style="708" customWidth="1"/>
    <col min="1797" max="1803" width="45" style="708" customWidth="1"/>
    <col min="1804" max="2048" width="9.33203125" style="708"/>
    <col min="2049" max="2049" width="29.77734375" style="708" customWidth="1"/>
    <col min="2050" max="2050" width="21.33203125" style="708" customWidth="1"/>
    <col min="2051" max="2051" width="20.109375" style="708" customWidth="1"/>
    <col min="2052" max="2052" width="57.33203125" style="708" customWidth="1"/>
    <col min="2053" max="2059" width="45" style="708" customWidth="1"/>
    <col min="2060" max="2304" width="9.33203125" style="708"/>
    <col min="2305" max="2305" width="29.77734375" style="708" customWidth="1"/>
    <col min="2306" max="2306" width="21.33203125" style="708" customWidth="1"/>
    <col min="2307" max="2307" width="20.109375" style="708" customWidth="1"/>
    <col min="2308" max="2308" width="57.33203125" style="708" customWidth="1"/>
    <col min="2309" max="2315" width="45" style="708" customWidth="1"/>
    <col min="2316" max="2560" width="9.33203125" style="708"/>
    <col min="2561" max="2561" width="29.77734375" style="708" customWidth="1"/>
    <col min="2562" max="2562" width="21.33203125" style="708" customWidth="1"/>
    <col min="2563" max="2563" width="20.109375" style="708" customWidth="1"/>
    <col min="2564" max="2564" width="57.33203125" style="708" customWidth="1"/>
    <col min="2565" max="2571" width="45" style="708" customWidth="1"/>
    <col min="2572" max="2816" width="9.33203125" style="708"/>
    <col min="2817" max="2817" width="29.77734375" style="708" customWidth="1"/>
    <col min="2818" max="2818" width="21.33203125" style="708" customWidth="1"/>
    <col min="2819" max="2819" width="20.109375" style="708" customWidth="1"/>
    <col min="2820" max="2820" width="57.33203125" style="708" customWidth="1"/>
    <col min="2821" max="2827" width="45" style="708" customWidth="1"/>
    <col min="2828" max="3072" width="9.33203125" style="708"/>
    <col min="3073" max="3073" width="29.77734375" style="708" customWidth="1"/>
    <col min="3074" max="3074" width="21.33203125" style="708" customWidth="1"/>
    <col min="3075" max="3075" width="20.109375" style="708" customWidth="1"/>
    <col min="3076" max="3076" width="57.33203125" style="708" customWidth="1"/>
    <col min="3077" max="3083" width="45" style="708" customWidth="1"/>
    <col min="3084" max="3328" width="9.33203125" style="708"/>
    <col min="3329" max="3329" width="29.77734375" style="708" customWidth="1"/>
    <col min="3330" max="3330" width="21.33203125" style="708" customWidth="1"/>
    <col min="3331" max="3331" width="20.109375" style="708" customWidth="1"/>
    <col min="3332" max="3332" width="57.33203125" style="708" customWidth="1"/>
    <col min="3333" max="3339" width="45" style="708" customWidth="1"/>
    <col min="3340" max="3584" width="9.33203125" style="708"/>
    <col min="3585" max="3585" width="29.77734375" style="708" customWidth="1"/>
    <col min="3586" max="3586" width="21.33203125" style="708" customWidth="1"/>
    <col min="3587" max="3587" width="20.109375" style="708" customWidth="1"/>
    <col min="3588" max="3588" width="57.33203125" style="708" customWidth="1"/>
    <col min="3589" max="3595" width="45" style="708" customWidth="1"/>
    <col min="3596" max="3840" width="9.33203125" style="708"/>
    <col min="3841" max="3841" width="29.77734375" style="708" customWidth="1"/>
    <col min="3842" max="3842" width="21.33203125" style="708" customWidth="1"/>
    <col min="3843" max="3843" width="20.109375" style="708" customWidth="1"/>
    <col min="3844" max="3844" width="57.33203125" style="708" customWidth="1"/>
    <col min="3845" max="3851" width="45" style="708" customWidth="1"/>
    <col min="3852" max="4096" width="9.33203125" style="708"/>
    <col min="4097" max="4097" width="29.77734375" style="708" customWidth="1"/>
    <col min="4098" max="4098" width="21.33203125" style="708" customWidth="1"/>
    <col min="4099" max="4099" width="20.109375" style="708" customWidth="1"/>
    <col min="4100" max="4100" width="57.33203125" style="708" customWidth="1"/>
    <col min="4101" max="4107" width="45" style="708" customWidth="1"/>
    <col min="4108" max="4352" width="9.33203125" style="708"/>
    <col min="4353" max="4353" width="29.77734375" style="708" customWidth="1"/>
    <col min="4354" max="4354" width="21.33203125" style="708" customWidth="1"/>
    <col min="4355" max="4355" width="20.109375" style="708" customWidth="1"/>
    <col min="4356" max="4356" width="57.33203125" style="708" customWidth="1"/>
    <col min="4357" max="4363" width="45" style="708" customWidth="1"/>
    <col min="4364" max="4608" width="9.33203125" style="708"/>
    <col min="4609" max="4609" width="29.77734375" style="708" customWidth="1"/>
    <col min="4610" max="4610" width="21.33203125" style="708" customWidth="1"/>
    <col min="4611" max="4611" width="20.109375" style="708" customWidth="1"/>
    <col min="4612" max="4612" width="57.33203125" style="708" customWidth="1"/>
    <col min="4613" max="4619" width="45" style="708" customWidth="1"/>
    <col min="4620" max="4864" width="9.33203125" style="708"/>
    <col min="4865" max="4865" width="29.77734375" style="708" customWidth="1"/>
    <col min="4866" max="4866" width="21.33203125" style="708" customWidth="1"/>
    <col min="4867" max="4867" width="20.109375" style="708" customWidth="1"/>
    <col min="4868" max="4868" width="57.33203125" style="708" customWidth="1"/>
    <col min="4869" max="4875" width="45" style="708" customWidth="1"/>
    <col min="4876" max="5120" width="9.33203125" style="708"/>
    <col min="5121" max="5121" width="29.77734375" style="708" customWidth="1"/>
    <col min="5122" max="5122" width="21.33203125" style="708" customWidth="1"/>
    <col min="5123" max="5123" width="20.109375" style="708" customWidth="1"/>
    <col min="5124" max="5124" width="57.33203125" style="708" customWidth="1"/>
    <col min="5125" max="5131" width="45" style="708" customWidth="1"/>
    <col min="5132" max="5376" width="9.33203125" style="708"/>
    <col min="5377" max="5377" width="29.77734375" style="708" customWidth="1"/>
    <col min="5378" max="5378" width="21.33203125" style="708" customWidth="1"/>
    <col min="5379" max="5379" width="20.109375" style="708" customWidth="1"/>
    <col min="5380" max="5380" width="57.33203125" style="708" customWidth="1"/>
    <col min="5381" max="5387" width="45" style="708" customWidth="1"/>
    <col min="5388" max="5632" width="9.33203125" style="708"/>
    <col min="5633" max="5633" width="29.77734375" style="708" customWidth="1"/>
    <col min="5634" max="5634" width="21.33203125" style="708" customWidth="1"/>
    <col min="5635" max="5635" width="20.109375" style="708" customWidth="1"/>
    <col min="5636" max="5636" width="57.33203125" style="708" customWidth="1"/>
    <col min="5637" max="5643" width="45" style="708" customWidth="1"/>
    <col min="5644" max="5888" width="9.33203125" style="708"/>
    <col min="5889" max="5889" width="29.77734375" style="708" customWidth="1"/>
    <col min="5890" max="5890" width="21.33203125" style="708" customWidth="1"/>
    <col min="5891" max="5891" width="20.109375" style="708" customWidth="1"/>
    <col min="5892" max="5892" width="57.33203125" style="708" customWidth="1"/>
    <col min="5893" max="5899" width="45" style="708" customWidth="1"/>
    <col min="5900" max="6144" width="9.33203125" style="708"/>
    <col min="6145" max="6145" width="29.77734375" style="708" customWidth="1"/>
    <col min="6146" max="6146" width="21.33203125" style="708" customWidth="1"/>
    <col min="6147" max="6147" width="20.109375" style="708" customWidth="1"/>
    <col min="6148" max="6148" width="57.33203125" style="708" customWidth="1"/>
    <col min="6149" max="6155" width="45" style="708" customWidth="1"/>
    <col min="6156" max="6400" width="9.33203125" style="708"/>
    <col min="6401" max="6401" width="29.77734375" style="708" customWidth="1"/>
    <col min="6402" max="6402" width="21.33203125" style="708" customWidth="1"/>
    <col min="6403" max="6403" width="20.109375" style="708" customWidth="1"/>
    <col min="6404" max="6404" width="57.33203125" style="708" customWidth="1"/>
    <col min="6405" max="6411" width="45" style="708" customWidth="1"/>
    <col min="6412" max="6656" width="9.33203125" style="708"/>
    <col min="6657" max="6657" width="29.77734375" style="708" customWidth="1"/>
    <col min="6658" max="6658" width="21.33203125" style="708" customWidth="1"/>
    <col min="6659" max="6659" width="20.109375" style="708" customWidth="1"/>
    <col min="6660" max="6660" width="57.33203125" style="708" customWidth="1"/>
    <col min="6661" max="6667" width="45" style="708" customWidth="1"/>
    <col min="6668" max="6912" width="9.33203125" style="708"/>
    <col min="6913" max="6913" width="29.77734375" style="708" customWidth="1"/>
    <col min="6914" max="6914" width="21.33203125" style="708" customWidth="1"/>
    <col min="6915" max="6915" width="20.109375" style="708" customWidth="1"/>
    <col min="6916" max="6916" width="57.33203125" style="708" customWidth="1"/>
    <col min="6917" max="6923" width="45" style="708" customWidth="1"/>
    <col min="6924" max="7168" width="9.33203125" style="708"/>
    <col min="7169" max="7169" width="29.77734375" style="708" customWidth="1"/>
    <col min="7170" max="7170" width="21.33203125" style="708" customWidth="1"/>
    <col min="7171" max="7171" width="20.109375" style="708" customWidth="1"/>
    <col min="7172" max="7172" width="57.33203125" style="708" customWidth="1"/>
    <col min="7173" max="7179" width="45" style="708" customWidth="1"/>
    <col min="7180" max="7424" width="9.33203125" style="708"/>
    <col min="7425" max="7425" width="29.77734375" style="708" customWidth="1"/>
    <col min="7426" max="7426" width="21.33203125" style="708" customWidth="1"/>
    <col min="7427" max="7427" width="20.109375" style="708" customWidth="1"/>
    <col min="7428" max="7428" width="57.33203125" style="708" customWidth="1"/>
    <col min="7429" max="7435" width="45" style="708" customWidth="1"/>
    <col min="7436" max="7680" width="9.33203125" style="708"/>
    <col min="7681" max="7681" width="29.77734375" style="708" customWidth="1"/>
    <col min="7682" max="7682" width="21.33203125" style="708" customWidth="1"/>
    <col min="7683" max="7683" width="20.109375" style="708" customWidth="1"/>
    <col min="7684" max="7684" width="57.33203125" style="708" customWidth="1"/>
    <col min="7685" max="7691" width="45" style="708" customWidth="1"/>
    <col min="7692" max="7936" width="9.33203125" style="708"/>
    <col min="7937" max="7937" width="29.77734375" style="708" customWidth="1"/>
    <col min="7938" max="7938" width="21.33203125" style="708" customWidth="1"/>
    <col min="7939" max="7939" width="20.109375" style="708" customWidth="1"/>
    <col min="7940" max="7940" width="57.33203125" style="708" customWidth="1"/>
    <col min="7941" max="7947" width="45" style="708" customWidth="1"/>
    <col min="7948" max="8192" width="9.33203125" style="708"/>
    <col min="8193" max="8193" width="29.77734375" style="708" customWidth="1"/>
    <col min="8194" max="8194" width="21.33203125" style="708" customWidth="1"/>
    <col min="8195" max="8195" width="20.109375" style="708" customWidth="1"/>
    <col min="8196" max="8196" width="57.33203125" style="708" customWidth="1"/>
    <col min="8197" max="8203" width="45" style="708" customWidth="1"/>
    <col min="8204" max="8448" width="9.33203125" style="708"/>
    <col min="8449" max="8449" width="29.77734375" style="708" customWidth="1"/>
    <col min="8450" max="8450" width="21.33203125" style="708" customWidth="1"/>
    <col min="8451" max="8451" width="20.109375" style="708" customWidth="1"/>
    <col min="8452" max="8452" width="57.33203125" style="708" customWidth="1"/>
    <col min="8453" max="8459" width="45" style="708" customWidth="1"/>
    <col min="8460" max="8704" width="9.33203125" style="708"/>
    <col min="8705" max="8705" width="29.77734375" style="708" customWidth="1"/>
    <col min="8706" max="8706" width="21.33203125" style="708" customWidth="1"/>
    <col min="8707" max="8707" width="20.109375" style="708" customWidth="1"/>
    <col min="8708" max="8708" width="57.33203125" style="708" customWidth="1"/>
    <col min="8709" max="8715" width="45" style="708" customWidth="1"/>
    <col min="8716" max="8960" width="9.33203125" style="708"/>
    <col min="8961" max="8961" width="29.77734375" style="708" customWidth="1"/>
    <col min="8962" max="8962" width="21.33203125" style="708" customWidth="1"/>
    <col min="8963" max="8963" width="20.109375" style="708" customWidth="1"/>
    <col min="8964" max="8964" width="57.33203125" style="708" customWidth="1"/>
    <col min="8965" max="8971" width="45" style="708" customWidth="1"/>
    <col min="8972" max="9216" width="9.33203125" style="708"/>
    <col min="9217" max="9217" width="29.77734375" style="708" customWidth="1"/>
    <col min="9218" max="9218" width="21.33203125" style="708" customWidth="1"/>
    <col min="9219" max="9219" width="20.109375" style="708" customWidth="1"/>
    <col min="9220" max="9220" width="57.33203125" style="708" customWidth="1"/>
    <col min="9221" max="9227" width="45" style="708" customWidth="1"/>
    <col min="9228" max="9472" width="9.33203125" style="708"/>
    <col min="9473" max="9473" width="29.77734375" style="708" customWidth="1"/>
    <col min="9474" max="9474" width="21.33203125" style="708" customWidth="1"/>
    <col min="9475" max="9475" width="20.109375" style="708" customWidth="1"/>
    <col min="9476" max="9476" width="57.33203125" style="708" customWidth="1"/>
    <col min="9477" max="9483" width="45" style="708" customWidth="1"/>
    <col min="9484" max="9728" width="9.33203125" style="708"/>
    <col min="9729" max="9729" width="29.77734375" style="708" customWidth="1"/>
    <col min="9730" max="9730" width="21.33203125" style="708" customWidth="1"/>
    <col min="9731" max="9731" width="20.109375" style="708" customWidth="1"/>
    <col min="9732" max="9732" width="57.33203125" style="708" customWidth="1"/>
    <col min="9733" max="9739" width="45" style="708" customWidth="1"/>
    <col min="9740" max="9984" width="9.33203125" style="708"/>
    <col min="9985" max="9985" width="29.77734375" style="708" customWidth="1"/>
    <col min="9986" max="9986" width="21.33203125" style="708" customWidth="1"/>
    <col min="9987" max="9987" width="20.109375" style="708" customWidth="1"/>
    <col min="9988" max="9988" width="57.33203125" style="708" customWidth="1"/>
    <col min="9989" max="9995" width="45" style="708" customWidth="1"/>
    <col min="9996" max="10240" width="9.33203125" style="708"/>
    <col min="10241" max="10241" width="29.77734375" style="708" customWidth="1"/>
    <col min="10242" max="10242" width="21.33203125" style="708" customWidth="1"/>
    <col min="10243" max="10243" width="20.109375" style="708" customWidth="1"/>
    <col min="10244" max="10244" width="57.33203125" style="708" customWidth="1"/>
    <col min="10245" max="10251" width="45" style="708" customWidth="1"/>
    <col min="10252" max="10496" width="9.33203125" style="708"/>
    <col min="10497" max="10497" width="29.77734375" style="708" customWidth="1"/>
    <col min="10498" max="10498" width="21.33203125" style="708" customWidth="1"/>
    <col min="10499" max="10499" width="20.109375" style="708" customWidth="1"/>
    <col min="10500" max="10500" width="57.33203125" style="708" customWidth="1"/>
    <col min="10501" max="10507" width="45" style="708" customWidth="1"/>
    <col min="10508" max="10752" width="9.33203125" style="708"/>
    <col min="10753" max="10753" width="29.77734375" style="708" customWidth="1"/>
    <col min="10754" max="10754" width="21.33203125" style="708" customWidth="1"/>
    <col min="10755" max="10755" width="20.109375" style="708" customWidth="1"/>
    <col min="10756" max="10756" width="57.33203125" style="708" customWidth="1"/>
    <col min="10757" max="10763" width="45" style="708" customWidth="1"/>
    <col min="10764" max="11008" width="9.33203125" style="708"/>
    <col min="11009" max="11009" width="29.77734375" style="708" customWidth="1"/>
    <col min="11010" max="11010" width="21.33203125" style="708" customWidth="1"/>
    <col min="11011" max="11011" width="20.109375" style="708" customWidth="1"/>
    <col min="11012" max="11012" width="57.33203125" style="708" customWidth="1"/>
    <col min="11013" max="11019" width="45" style="708" customWidth="1"/>
    <col min="11020" max="11264" width="9.33203125" style="708"/>
    <col min="11265" max="11265" width="29.77734375" style="708" customWidth="1"/>
    <col min="11266" max="11266" width="21.33203125" style="708" customWidth="1"/>
    <col min="11267" max="11267" width="20.109375" style="708" customWidth="1"/>
    <col min="11268" max="11268" width="57.33203125" style="708" customWidth="1"/>
    <col min="11269" max="11275" width="45" style="708" customWidth="1"/>
    <col min="11276" max="11520" width="9.33203125" style="708"/>
    <col min="11521" max="11521" width="29.77734375" style="708" customWidth="1"/>
    <col min="11522" max="11522" width="21.33203125" style="708" customWidth="1"/>
    <col min="11523" max="11523" width="20.109375" style="708" customWidth="1"/>
    <col min="11524" max="11524" width="57.33203125" style="708" customWidth="1"/>
    <col min="11525" max="11531" width="45" style="708" customWidth="1"/>
    <col min="11532" max="11776" width="9.33203125" style="708"/>
    <col min="11777" max="11777" width="29.77734375" style="708" customWidth="1"/>
    <col min="11778" max="11778" width="21.33203125" style="708" customWidth="1"/>
    <col min="11779" max="11779" width="20.109375" style="708" customWidth="1"/>
    <col min="11780" max="11780" width="57.33203125" style="708" customWidth="1"/>
    <col min="11781" max="11787" width="45" style="708" customWidth="1"/>
    <col min="11788" max="12032" width="9.33203125" style="708"/>
    <col min="12033" max="12033" width="29.77734375" style="708" customWidth="1"/>
    <col min="12034" max="12034" width="21.33203125" style="708" customWidth="1"/>
    <col min="12035" max="12035" width="20.109375" style="708" customWidth="1"/>
    <col min="12036" max="12036" width="57.33203125" style="708" customWidth="1"/>
    <col min="12037" max="12043" width="45" style="708" customWidth="1"/>
    <col min="12044" max="12288" width="9.33203125" style="708"/>
    <col min="12289" max="12289" width="29.77734375" style="708" customWidth="1"/>
    <col min="12290" max="12290" width="21.33203125" style="708" customWidth="1"/>
    <col min="12291" max="12291" width="20.109375" style="708" customWidth="1"/>
    <col min="12292" max="12292" width="57.33203125" style="708" customWidth="1"/>
    <col min="12293" max="12299" width="45" style="708" customWidth="1"/>
    <col min="12300" max="12544" width="9.33203125" style="708"/>
    <col min="12545" max="12545" width="29.77734375" style="708" customWidth="1"/>
    <col min="12546" max="12546" width="21.33203125" style="708" customWidth="1"/>
    <col min="12547" max="12547" width="20.109375" style="708" customWidth="1"/>
    <col min="12548" max="12548" width="57.33203125" style="708" customWidth="1"/>
    <col min="12549" max="12555" width="45" style="708" customWidth="1"/>
    <col min="12556" max="12800" width="9.33203125" style="708"/>
    <col min="12801" max="12801" width="29.77734375" style="708" customWidth="1"/>
    <col min="12802" max="12802" width="21.33203125" style="708" customWidth="1"/>
    <col min="12803" max="12803" width="20.109375" style="708" customWidth="1"/>
    <col min="12804" max="12804" width="57.33203125" style="708" customWidth="1"/>
    <col min="12805" max="12811" width="45" style="708" customWidth="1"/>
    <col min="12812" max="13056" width="9.33203125" style="708"/>
    <col min="13057" max="13057" width="29.77734375" style="708" customWidth="1"/>
    <col min="13058" max="13058" width="21.33203125" style="708" customWidth="1"/>
    <col min="13059" max="13059" width="20.109375" style="708" customWidth="1"/>
    <col min="13060" max="13060" width="57.33203125" style="708" customWidth="1"/>
    <col min="13061" max="13067" width="45" style="708" customWidth="1"/>
    <col min="13068" max="13312" width="9.33203125" style="708"/>
    <col min="13313" max="13313" width="29.77734375" style="708" customWidth="1"/>
    <col min="13314" max="13314" width="21.33203125" style="708" customWidth="1"/>
    <col min="13315" max="13315" width="20.109375" style="708" customWidth="1"/>
    <col min="13316" max="13316" width="57.33203125" style="708" customWidth="1"/>
    <col min="13317" max="13323" width="45" style="708" customWidth="1"/>
    <col min="13324" max="13568" width="9.33203125" style="708"/>
    <col min="13569" max="13569" width="29.77734375" style="708" customWidth="1"/>
    <col min="13570" max="13570" width="21.33203125" style="708" customWidth="1"/>
    <col min="13571" max="13571" width="20.109375" style="708" customWidth="1"/>
    <col min="13572" max="13572" width="57.33203125" style="708" customWidth="1"/>
    <col min="13573" max="13579" width="45" style="708" customWidth="1"/>
    <col min="13580" max="13824" width="9.33203125" style="708"/>
    <col min="13825" max="13825" width="29.77734375" style="708" customWidth="1"/>
    <col min="13826" max="13826" width="21.33203125" style="708" customWidth="1"/>
    <col min="13827" max="13827" width="20.109375" style="708" customWidth="1"/>
    <col min="13828" max="13828" width="57.33203125" style="708" customWidth="1"/>
    <col min="13829" max="13835" width="45" style="708" customWidth="1"/>
    <col min="13836" max="14080" width="9.33203125" style="708"/>
    <col min="14081" max="14081" width="29.77734375" style="708" customWidth="1"/>
    <col min="14082" max="14082" width="21.33203125" style="708" customWidth="1"/>
    <col min="14083" max="14083" width="20.109375" style="708" customWidth="1"/>
    <col min="14084" max="14084" width="57.33203125" style="708" customWidth="1"/>
    <col min="14085" max="14091" width="45" style="708" customWidth="1"/>
    <col min="14092" max="14336" width="9.33203125" style="708"/>
    <col min="14337" max="14337" width="29.77734375" style="708" customWidth="1"/>
    <col min="14338" max="14338" width="21.33203125" style="708" customWidth="1"/>
    <col min="14339" max="14339" width="20.109375" style="708" customWidth="1"/>
    <col min="14340" max="14340" width="57.33203125" style="708" customWidth="1"/>
    <col min="14341" max="14347" width="45" style="708" customWidth="1"/>
    <col min="14348" max="14592" width="9.33203125" style="708"/>
    <col min="14593" max="14593" width="29.77734375" style="708" customWidth="1"/>
    <col min="14594" max="14594" width="21.33203125" style="708" customWidth="1"/>
    <col min="14595" max="14595" width="20.109375" style="708" customWidth="1"/>
    <col min="14596" max="14596" width="57.33203125" style="708" customWidth="1"/>
    <col min="14597" max="14603" width="45" style="708" customWidth="1"/>
    <col min="14604" max="14848" width="9.33203125" style="708"/>
    <col min="14849" max="14849" width="29.77734375" style="708" customWidth="1"/>
    <col min="14850" max="14850" width="21.33203125" style="708" customWidth="1"/>
    <col min="14851" max="14851" width="20.109375" style="708" customWidth="1"/>
    <col min="14852" max="14852" width="57.33203125" style="708" customWidth="1"/>
    <col min="14853" max="14859" width="45" style="708" customWidth="1"/>
    <col min="14860" max="15104" width="9.33203125" style="708"/>
    <col min="15105" max="15105" width="29.77734375" style="708" customWidth="1"/>
    <col min="15106" max="15106" width="21.33203125" style="708" customWidth="1"/>
    <col min="15107" max="15107" width="20.109375" style="708" customWidth="1"/>
    <col min="15108" max="15108" width="57.33203125" style="708" customWidth="1"/>
    <col min="15109" max="15115" width="45" style="708" customWidth="1"/>
    <col min="15116" max="15360" width="9.33203125" style="708"/>
    <col min="15361" max="15361" width="29.77734375" style="708" customWidth="1"/>
    <col min="15362" max="15362" width="21.33203125" style="708" customWidth="1"/>
    <col min="15363" max="15363" width="20.109375" style="708" customWidth="1"/>
    <col min="15364" max="15364" width="57.33203125" style="708" customWidth="1"/>
    <col min="15365" max="15371" width="45" style="708" customWidth="1"/>
    <col min="15372" max="15616" width="9.33203125" style="708"/>
    <col min="15617" max="15617" width="29.77734375" style="708" customWidth="1"/>
    <col min="15618" max="15618" width="21.33203125" style="708" customWidth="1"/>
    <col min="15619" max="15619" width="20.109375" style="708" customWidth="1"/>
    <col min="15620" max="15620" width="57.33203125" style="708" customWidth="1"/>
    <col min="15621" max="15627" width="45" style="708" customWidth="1"/>
    <col min="15628" max="15872" width="9.33203125" style="708"/>
    <col min="15873" max="15873" width="29.77734375" style="708" customWidth="1"/>
    <col min="15874" max="15874" width="21.33203125" style="708" customWidth="1"/>
    <col min="15875" max="15875" width="20.109375" style="708" customWidth="1"/>
    <col min="15876" max="15876" width="57.33203125" style="708" customWidth="1"/>
    <col min="15877" max="15883" width="45" style="708" customWidth="1"/>
    <col min="15884" max="16128" width="9.33203125" style="708"/>
    <col min="16129" max="16129" width="29.77734375" style="708" customWidth="1"/>
    <col min="16130" max="16130" width="21.33203125" style="708" customWidth="1"/>
    <col min="16131" max="16131" width="20.109375" style="708" customWidth="1"/>
    <col min="16132" max="16132" width="57.33203125" style="708" customWidth="1"/>
    <col min="16133" max="16139" width="45" style="708" customWidth="1"/>
    <col min="16140" max="16384" width="9.33203125" style="708"/>
  </cols>
  <sheetData>
    <row r="1" spans="1:6" s="706" customFormat="1" ht="13.8">
      <c r="A1" s="705" t="s">
        <v>321</v>
      </c>
      <c r="B1" s="705"/>
      <c r="C1" s="705"/>
      <c r="D1" s="705"/>
    </row>
    <row r="2" spans="1:6" ht="9" customHeight="1">
      <c r="A2" s="707"/>
      <c r="B2" s="707"/>
      <c r="C2" s="707"/>
      <c r="D2" s="707"/>
    </row>
    <row r="3" spans="1:6" s="710" customFormat="1" ht="18">
      <c r="A3" s="709" t="s">
        <v>635</v>
      </c>
      <c r="B3" s="709"/>
      <c r="C3" s="709"/>
      <c r="D3" s="709"/>
    </row>
    <row r="4" spans="1:6" s="710" customFormat="1" ht="18">
      <c r="A4" s="709" t="s">
        <v>853</v>
      </c>
      <c r="B4" s="709"/>
      <c r="C4" s="709"/>
      <c r="D4" s="709"/>
    </row>
    <row r="5" spans="1:6" ht="12" customHeight="1">
      <c r="A5" s="707"/>
      <c r="B5" s="707"/>
      <c r="C5" s="707"/>
      <c r="D5" s="707"/>
    </row>
    <row r="6" spans="1:6" s="712" customFormat="1" ht="15.6">
      <c r="A6" s="711" t="s">
        <v>637</v>
      </c>
      <c r="B6" s="711"/>
      <c r="C6" s="711"/>
      <c r="D6" s="711"/>
      <c r="E6" s="712" t="s">
        <v>672</v>
      </c>
    </row>
    <row r="7" spans="1:6" s="712" customFormat="1" ht="15.6">
      <c r="A7" s="711" t="s">
        <v>638</v>
      </c>
      <c r="B7" s="711"/>
      <c r="C7" s="711"/>
      <c r="D7" s="711"/>
    </row>
    <row r="8" spans="1:6" ht="12" customHeight="1">
      <c r="A8" s="707"/>
      <c r="B8" s="707"/>
      <c r="C8" s="707"/>
      <c r="D8" s="707"/>
    </row>
    <row r="9" spans="1:6" ht="12" customHeight="1">
      <c r="A9" s="730" t="s">
        <v>642</v>
      </c>
      <c r="B9" s="949">
        <f>'Schedule F and G'!B8</f>
        <v>0</v>
      </c>
      <c r="C9" s="950"/>
      <c r="D9" s="951">
        <f>'Schedule F and G'!B9</f>
        <v>0</v>
      </c>
    </row>
    <row r="10" spans="1:6" ht="12" customHeight="1">
      <c r="A10" s="730" t="s">
        <v>261</v>
      </c>
      <c r="B10" s="784">
        <f>'Schedule A - A1'!F11</f>
        <v>45086</v>
      </c>
      <c r="C10" s="730" t="s">
        <v>643</v>
      </c>
      <c r="D10" s="730">
        <f>'Schedule F and G'!I9</f>
        <v>0</v>
      </c>
    </row>
    <row r="11" spans="1:6">
      <c r="A11" s="776"/>
      <c r="B11" s="776"/>
      <c r="C11" s="776"/>
      <c r="D11" s="776"/>
      <c r="F11" s="1059">
        <v>44720</v>
      </c>
    </row>
    <row r="12" spans="1:6" ht="12" customHeight="1">
      <c r="A12" s="713"/>
      <c r="B12" s="714"/>
      <c r="C12" s="714"/>
      <c r="D12" s="735"/>
    </row>
    <row r="13" spans="1:6" s="716" customFormat="1">
      <c r="A13" s="715" t="s">
        <v>639</v>
      </c>
      <c r="B13" s="715" t="s">
        <v>200</v>
      </c>
      <c r="C13" s="715" t="s">
        <v>201</v>
      </c>
      <c r="D13" s="715" t="s">
        <v>818</v>
      </c>
    </row>
    <row r="14" spans="1:6">
      <c r="A14" s="717"/>
      <c r="B14" s="718"/>
      <c r="C14" s="717"/>
      <c r="D14" s="717"/>
    </row>
    <row r="15" spans="1:6">
      <c r="A15" s="719">
        <v>295</v>
      </c>
      <c r="B15" s="719">
        <v>90</v>
      </c>
      <c r="C15" s="720">
        <v>1</v>
      </c>
      <c r="D15" s="722" t="s">
        <v>10</v>
      </c>
    </row>
    <row r="16" spans="1:6">
      <c r="A16" s="721"/>
      <c r="B16" s="719"/>
      <c r="C16" s="720"/>
      <c r="D16" s="722"/>
    </row>
    <row r="17" spans="1:4">
      <c r="A17" s="721">
        <v>340</v>
      </c>
      <c r="B17" s="719">
        <v>90</v>
      </c>
      <c r="C17" s="720">
        <v>1</v>
      </c>
      <c r="D17" s="722" t="s">
        <v>10</v>
      </c>
    </row>
    <row r="18" spans="1:4">
      <c r="A18" s="721"/>
      <c r="B18" s="719"/>
      <c r="C18" s="720"/>
      <c r="D18" s="722"/>
    </row>
    <row r="19" spans="1:4">
      <c r="A19" s="719">
        <v>450</v>
      </c>
      <c r="B19" s="719">
        <v>90</v>
      </c>
      <c r="C19" s="720">
        <v>1</v>
      </c>
      <c r="D19" s="722" t="s">
        <v>10</v>
      </c>
    </row>
    <row r="20" spans="1:4">
      <c r="A20" s="721"/>
      <c r="B20" s="719"/>
      <c r="C20" s="720"/>
      <c r="D20" s="722"/>
    </row>
    <row r="21" spans="1:4">
      <c r="A21" s="719">
        <v>600</v>
      </c>
      <c r="B21" s="719">
        <v>90</v>
      </c>
      <c r="C21" s="720">
        <v>1</v>
      </c>
      <c r="D21" s="722" t="s">
        <v>10</v>
      </c>
    </row>
    <row r="22" spans="1:4">
      <c r="A22" s="721"/>
      <c r="B22" s="719"/>
      <c r="C22" s="720"/>
      <c r="D22" s="722"/>
    </row>
    <row r="23" spans="1:4">
      <c r="A23" s="719">
        <v>650</v>
      </c>
      <c r="B23" s="719">
        <v>90</v>
      </c>
      <c r="C23" s="720">
        <v>1</v>
      </c>
      <c r="D23" s="722" t="s">
        <v>10</v>
      </c>
    </row>
    <row r="24" spans="1:4">
      <c r="A24" s="732" t="s">
        <v>641</v>
      </c>
      <c r="B24" s="723"/>
      <c r="C24" s="723"/>
      <c r="D24" s="724"/>
    </row>
    <row r="25" spans="1:4">
      <c r="A25" s="719"/>
      <c r="B25" s="725">
        <v>90</v>
      </c>
      <c r="C25" s="720">
        <v>1</v>
      </c>
      <c r="D25" s="722" t="s">
        <v>10</v>
      </c>
    </row>
    <row r="26" spans="1:4">
      <c r="A26" s="719"/>
      <c r="B26" s="725"/>
      <c r="C26" s="720"/>
      <c r="D26" s="722"/>
    </row>
    <row r="27" spans="1:4">
      <c r="A27" s="719"/>
      <c r="B27" s="725">
        <v>90</v>
      </c>
      <c r="C27" s="720">
        <v>1</v>
      </c>
      <c r="D27" s="722" t="s">
        <v>10</v>
      </c>
    </row>
    <row r="28" spans="1:4">
      <c r="A28" s="719"/>
      <c r="B28" s="725"/>
      <c r="C28" s="720"/>
      <c r="D28" s="722"/>
    </row>
    <row r="29" spans="1:4">
      <c r="A29" s="719"/>
      <c r="B29" s="725">
        <v>90</v>
      </c>
      <c r="C29" s="720">
        <v>1</v>
      </c>
      <c r="D29" s="722" t="s">
        <v>10</v>
      </c>
    </row>
    <row r="30" spans="1:4">
      <c r="A30" s="719"/>
      <c r="B30" s="725"/>
      <c r="C30" s="720"/>
      <c r="D30" s="722"/>
    </row>
    <row r="31" spans="1:4">
      <c r="A31" s="719"/>
      <c r="B31" s="725">
        <v>90</v>
      </c>
      <c r="C31" s="720">
        <v>1</v>
      </c>
      <c r="D31" s="722" t="s">
        <v>10</v>
      </c>
    </row>
    <row r="32" spans="1:4">
      <c r="A32" s="719"/>
      <c r="B32" s="725"/>
      <c r="C32" s="720"/>
      <c r="D32" s="722"/>
    </row>
    <row r="33" spans="1:4">
      <c r="A33" s="719"/>
      <c r="B33" s="725">
        <v>90</v>
      </c>
      <c r="C33" s="720">
        <v>1</v>
      </c>
      <c r="D33" s="722" t="s">
        <v>10</v>
      </c>
    </row>
    <row r="34" spans="1:4">
      <c r="A34" s="719"/>
      <c r="B34" s="725"/>
      <c r="C34" s="719"/>
      <c r="D34" s="722"/>
    </row>
    <row r="35" spans="1:4">
      <c r="A35" s="719"/>
      <c r="B35" s="719"/>
      <c r="C35" s="719"/>
      <c r="D35" s="722"/>
    </row>
    <row r="36" spans="1:4">
      <c r="A36" s="719"/>
      <c r="B36" s="719"/>
      <c r="C36" s="719"/>
      <c r="D36" s="722"/>
    </row>
    <row r="37" spans="1:4" s="729" customFormat="1">
      <c r="A37" s="726" t="s">
        <v>104</v>
      </c>
      <c r="B37" s="727"/>
      <c r="C37" s="727"/>
      <c r="D37" s="728">
        <f>SUM(D15:D36)</f>
        <v>0</v>
      </c>
    </row>
  </sheetData>
  <pageMargins left="0.7" right="0.7" top="0.75" bottom="0.75" header="0.3" footer="0.3"/>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9"/>
  <sheetViews>
    <sheetView workbookViewId="0">
      <selection activeCell="A2" sqref="A2"/>
    </sheetView>
  </sheetViews>
  <sheetFormatPr defaultRowHeight="13.2"/>
  <cols>
    <col min="2" max="2" width="88.6640625" customWidth="1"/>
  </cols>
  <sheetData>
    <row r="1" spans="1:3">
      <c r="A1" s="701" t="s">
        <v>664</v>
      </c>
    </row>
    <row r="9" spans="1:3">
      <c r="A9" s="701" t="s">
        <v>565</v>
      </c>
    </row>
    <row r="10" spans="1:3">
      <c r="A10" s="100">
        <v>41173</v>
      </c>
    </row>
    <row r="11" spans="1:3" ht="26.4">
      <c r="A11" s="378">
        <v>41085</v>
      </c>
      <c r="B11" s="658" t="s">
        <v>630</v>
      </c>
    </row>
    <row r="15" spans="1:3">
      <c r="A15" s="703" t="s">
        <v>566</v>
      </c>
      <c r="B15" s="703" t="s">
        <v>567</v>
      </c>
    </row>
    <row r="16" spans="1:3" ht="39.6">
      <c r="A16" s="656" t="s">
        <v>566</v>
      </c>
      <c r="B16" s="656" t="s">
        <v>568</v>
      </c>
      <c r="C16" s="657" t="s">
        <v>569</v>
      </c>
    </row>
    <row r="17" spans="1:2">
      <c r="A17" s="656"/>
      <c r="B17" s="656"/>
    </row>
    <row r="18" spans="1:2">
      <c r="A18" s="656"/>
      <c r="B18" s="656"/>
    </row>
    <row r="19" spans="1:2">
      <c r="A19" s="453" t="s">
        <v>458</v>
      </c>
    </row>
    <row r="20" spans="1:2" ht="39.6" hidden="1">
      <c r="A20" s="514">
        <v>41036</v>
      </c>
      <c r="B20" s="515" t="s">
        <v>472</v>
      </c>
    </row>
    <row r="21" spans="1:2" ht="15.75" customHeight="1">
      <c r="A21" s="100">
        <v>41037</v>
      </c>
      <c r="B21" s="284" t="s">
        <v>461</v>
      </c>
    </row>
    <row r="22" spans="1:2" ht="26.4">
      <c r="A22" s="378">
        <v>41037</v>
      </c>
      <c r="B22" s="655" t="s">
        <v>473</v>
      </c>
    </row>
    <row r="23" spans="1:2" ht="102" customHeight="1">
      <c r="A23" s="631">
        <v>41038</v>
      </c>
      <c r="B23" s="562" t="s">
        <v>564</v>
      </c>
    </row>
    <row r="24" spans="1:2">
      <c r="B24" s="562"/>
    </row>
    <row r="26" spans="1:2">
      <c r="A26" s="1" t="s">
        <v>417</v>
      </c>
    </row>
    <row r="27" spans="1:2">
      <c r="A27">
        <v>1</v>
      </c>
      <c r="B27" t="s">
        <v>418</v>
      </c>
    </row>
    <row r="29" spans="1:2">
      <c r="A29" s="453" t="s">
        <v>405</v>
      </c>
    </row>
    <row r="30" spans="1:2">
      <c r="A30" s="453">
        <v>1</v>
      </c>
      <c r="B30" t="s">
        <v>409</v>
      </c>
    </row>
    <row r="31" spans="1:2">
      <c r="A31" s="453"/>
    </row>
    <row r="32" spans="1:2">
      <c r="A32" s="453" t="s">
        <v>404</v>
      </c>
    </row>
    <row r="33" spans="1:2" ht="104.25" customHeight="1">
      <c r="A33" s="333">
        <v>1</v>
      </c>
      <c r="B33" s="333" t="s">
        <v>378</v>
      </c>
    </row>
    <row r="34" spans="1:2" ht="52.8">
      <c r="A34" s="333">
        <v>2</v>
      </c>
      <c r="B34" s="333" t="s">
        <v>406</v>
      </c>
    </row>
    <row r="35" spans="1:2" ht="39.6">
      <c r="A35" s="333">
        <v>3</v>
      </c>
      <c r="B35" s="333" t="s">
        <v>407</v>
      </c>
    </row>
    <row r="36" spans="1:2">
      <c r="A36" s="333"/>
      <c r="B36" s="333"/>
    </row>
    <row r="37" spans="1:2">
      <c r="A37" s="453" t="s">
        <v>349</v>
      </c>
    </row>
    <row r="39" spans="1:2" ht="52.8">
      <c r="A39" s="333">
        <v>1</v>
      </c>
      <c r="B39" s="333" t="s">
        <v>408</v>
      </c>
    </row>
    <row r="40" spans="1:2">
      <c r="A40" s="333"/>
      <c r="B40" s="333"/>
    </row>
    <row r="41" spans="1:2" ht="84" customHeight="1">
      <c r="A41" s="333">
        <v>2</v>
      </c>
      <c r="B41" s="333" t="s">
        <v>419</v>
      </c>
    </row>
    <row r="42" spans="1:2" ht="26.4">
      <c r="A42" s="333">
        <v>3</v>
      </c>
      <c r="B42" s="333" t="s">
        <v>384</v>
      </c>
    </row>
    <row r="43" spans="1:2">
      <c r="A43" s="333"/>
      <c r="B43" s="333"/>
    </row>
    <row r="44" spans="1:2">
      <c r="A44" s="333"/>
      <c r="B44" s="333"/>
    </row>
    <row r="45" spans="1:2">
      <c r="A45" s="333"/>
      <c r="B45" s="333"/>
    </row>
    <row r="46" spans="1:2">
      <c r="A46" s="333"/>
      <c r="B46" s="333"/>
    </row>
    <row r="47" spans="1:2">
      <c r="A47" s="333"/>
      <c r="B47" s="333"/>
    </row>
    <row r="48" spans="1:2">
      <c r="A48" s="333"/>
      <c r="B48" s="333"/>
    </row>
    <row r="49" spans="1:2">
      <c r="A49" s="333"/>
      <c r="B49" s="333"/>
    </row>
    <row r="50" spans="1:2">
      <c r="A50" s="333"/>
      <c r="B50" s="333"/>
    </row>
    <row r="51" spans="1:2">
      <c r="A51" s="333"/>
      <c r="B51" s="333"/>
    </row>
    <row r="52" spans="1:2">
      <c r="A52" s="333"/>
      <c r="B52" s="333"/>
    </row>
    <row r="53" spans="1:2">
      <c r="A53" s="333"/>
      <c r="B53" s="333"/>
    </row>
    <row r="54" spans="1:2">
      <c r="A54" s="333"/>
      <c r="B54" s="333"/>
    </row>
    <row r="55" spans="1:2">
      <c r="A55" s="333"/>
      <c r="B55" s="333"/>
    </row>
    <row r="56" spans="1:2">
      <c r="A56" s="333"/>
      <c r="B56" s="333"/>
    </row>
    <row r="57" spans="1:2">
      <c r="A57" s="333"/>
      <c r="B57" s="333"/>
    </row>
    <row r="58" spans="1:2">
      <c r="A58" s="333"/>
      <c r="B58" s="333"/>
    </row>
    <row r="59" spans="1:2">
      <c r="A59" s="333"/>
      <c r="B59" s="333"/>
    </row>
    <row r="60" spans="1:2">
      <c r="A60" s="333"/>
      <c r="B60" s="333"/>
    </row>
    <row r="61" spans="1:2">
      <c r="A61" s="333"/>
      <c r="B61" s="333"/>
    </row>
    <row r="62" spans="1:2">
      <c r="A62" s="333"/>
      <c r="B62" s="333"/>
    </row>
    <row r="63" spans="1:2">
      <c r="A63" s="333"/>
      <c r="B63" s="333"/>
    </row>
    <row r="64" spans="1:2">
      <c r="A64" s="333"/>
      <c r="B64" s="333"/>
    </row>
    <row r="65" spans="1:2">
      <c r="A65" s="333"/>
      <c r="B65" s="333"/>
    </row>
    <row r="66" spans="1:2">
      <c r="A66" s="333"/>
      <c r="B66" s="333"/>
    </row>
    <row r="67" spans="1:2">
      <c r="A67" s="333"/>
      <c r="B67" s="333"/>
    </row>
    <row r="68" spans="1:2">
      <c r="A68" s="333"/>
      <c r="B68" s="333"/>
    </row>
    <row r="69" spans="1:2">
      <c r="A69" s="333"/>
      <c r="B69" s="333"/>
    </row>
    <row r="70" spans="1:2">
      <c r="A70" s="333"/>
      <c r="B70" s="333"/>
    </row>
    <row r="71" spans="1:2">
      <c r="A71" s="333"/>
      <c r="B71" s="333"/>
    </row>
    <row r="72" spans="1:2">
      <c r="A72" s="333"/>
      <c r="B72" s="333"/>
    </row>
    <row r="73" spans="1:2">
      <c r="A73" s="333"/>
      <c r="B73" s="333"/>
    </row>
    <row r="74" spans="1:2">
      <c r="A74" s="333"/>
      <c r="B74" s="333"/>
    </row>
    <row r="75" spans="1:2">
      <c r="A75" s="333"/>
      <c r="B75" s="333"/>
    </row>
    <row r="76" spans="1:2">
      <c r="A76" s="333"/>
      <c r="B76" s="333"/>
    </row>
    <row r="77" spans="1:2">
      <c r="A77" s="333"/>
      <c r="B77" s="333"/>
    </row>
    <row r="78" spans="1:2">
      <c r="A78" s="333"/>
      <c r="B78" s="333"/>
    </row>
    <row r="79" spans="1:2">
      <c r="A79" s="333"/>
      <c r="B79" s="333"/>
    </row>
    <row r="80" spans="1:2">
      <c r="A80" s="333"/>
      <c r="B80" s="333"/>
    </row>
    <row r="81" spans="1:2">
      <c r="A81" s="333"/>
      <c r="B81" s="333"/>
    </row>
    <row r="82" spans="1:2">
      <c r="A82" s="333"/>
      <c r="B82" s="333"/>
    </row>
    <row r="83" spans="1:2">
      <c r="A83" s="333"/>
      <c r="B83" s="333"/>
    </row>
    <row r="84" spans="1:2">
      <c r="A84" s="333"/>
      <c r="B84" s="333"/>
    </row>
    <row r="85" spans="1:2">
      <c r="A85" s="333"/>
      <c r="B85" s="333"/>
    </row>
    <row r="86" spans="1:2">
      <c r="A86" s="333"/>
      <c r="B86" s="333"/>
    </row>
    <row r="87" spans="1:2">
      <c r="A87" s="333"/>
      <c r="B87" s="333"/>
    </row>
    <row r="88" spans="1:2">
      <c r="A88" s="333"/>
      <c r="B88" s="333"/>
    </row>
    <row r="89" spans="1:2">
      <c r="A89" s="333"/>
      <c r="B89" s="333"/>
    </row>
  </sheetData>
  <customSheetViews>
    <customSheetView guid="{B0D17E88-828B-4823-ACAC-0E30538F57BB}">
      <selection activeCell="B2" sqref="B2"/>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B1:D54"/>
  <sheetViews>
    <sheetView workbookViewId="0">
      <selection activeCell="I13" sqref="I13"/>
    </sheetView>
  </sheetViews>
  <sheetFormatPr defaultColWidth="9.33203125" defaultRowHeight="13.2"/>
  <cols>
    <col min="1" max="1" width="1.109375" style="383" customWidth="1"/>
    <col min="2" max="2" width="65.33203125" style="383" customWidth="1"/>
    <col min="3" max="3" width="25" style="383" customWidth="1"/>
    <col min="4" max="4" width="19.77734375" style="383" customWidth="1"/>
    <col min="5" max="16384" width="9.33203125" style="383"/>
  </cols>
  <sheetData>
    <row r="1" spans="2:4" ht="16.8">
      <c r="B1" s="381" t="s">
        <v>321</v>
      </c>
      <c r="C1" s="382"/>
      <c r="D1" s="382"/>
    </row>
    <row r="2" spans="2:4" ht="16.8">
      <c r="B2" s="381" t="s">
        <v>370</v>
      </c>
      <c r="C2" s="382"/>
      <c r="D2" s="382"/>
    </row>
    <row r="3" spans="2:4" ht="11.25" customHeight="1">
      <c r="B3" s="384"/>
    </row>
    <row r="4" spans="2:4" ht="16.8">
      <c r="B4" s="381" t="s">
        <v>399</v>
      </c>
      <c r="C4" s="385"/>
      <c r="D4" s="385"/>
    </row>
    <row r="6" spans="2:4" ht="15.6">
      <c r="B6" s="1131"/>
      <c r="C6" s="1132"/>
      <c r="D6" s="386"/>
    </row>
    <row r="7" spans="2:4" ht="15.6">
      <c r="B7" s="387" t="s">
        <v>254</v>
      </c>
      <c r="C7" s="388"/>
      <c r="D7" s="387" t="s">
        <v>371</v>
      </c>
    </row>
    <row r="8" spans="2:4" ht="9" customHeight="1">
      <c r="B8" s="389"/>
      <c r="C8" s="389"/>
      <c r="D8" s="389"/>
    </row>
    <row r="9" spans="2:4" ht="17.399999999999999">
      <c r="B9" s="390" t="s">
        <v>372</v>
      </c>
      <c r="C9" s="391"/>
      <c r="D9" s="392"/>
    </row>
    <row r="10" spans="2:4" ht="15.6">
      <c r="B10" s="393" t="s">
        <v>66</v>
      </c>
      <c r="C10" s="394" t="s">
        <v>400</v>
      </c>
      <c r="D10" s="395" t="s">
        <v>7</v>
      </c>
    </row>
    <row r="11" spans="2:4" ht="15.6">
      <c r="B11" s="396" t="s">
        <v>220</v>
      </c>
      <c r="C11" s="192"/>
      <c r="D11" s="193"/>
    </row>
    <row r="12" spans="2:4" ht="15.6">
      <c r="B12" s="397" t="s">
        <v>213</v>
      </c>
      <c r="C12" s="194"/>
      <c r="D12" s="398" t="e">
        <f t="shared" ref="D12:D18" si="0">C12/C$25</f>
        <v>#DIV/0!</v>
      </c>
    </row>
    <row r="13" spans="2:4" ht="15.6">
      <c r="B13" s="397" t="s">
        <v>214</v>
      </c>
      <c r="C13" s="196"/>
      <c r="D13" s="398" t="e">
        <f t="shared" si="0"/>
        <v>#DIV/0!</v>
      </c>
    </row>
    <row r="14" spans="2:4" ht="15.6">
      <c r="B14" s="397" t="s">
        <v>215</v>
      </c>
      <c r="C14" s="196"/>
      <c r="D14" s="398" t="e">
        <f t="shared" si="0"/>
        <v>#DIV/0!</v>
      </c>
    </row>
    <row r="15" spans="2:4" ht="15.6">
      <c r="B15" s="397" t="s">
        <v>216</v>
      </c>
      <c r="C15" s="196"/>
      <c r="D15" s="398" t="e">
        <f t="shared" si="0"/>
        <v>#DIV/0!</v>
      </c>
    </row>
    <row r="16" spans="2:4" ht="15.6">
      <c r="B16" s="397" t="s">
        <v>217</v>
      </c>
      <c r="C16" s="196"/>
      <c r="D16" s="398" t="e">
        <f t="shared" si="0"/>
        <v>#DIV/0!</v>
      </c>
    </row>
    <row r="17" spans="2:4" ht="15.6">
      <c r="B17" s="399" t="s">
        <v>240</v>
      </c>
      <c r="C17" s="198">
        <f>SUM(C12:C16)</f>
        <v>0</v>
      </c>
      <c r="D17" s="400" t="e">
        <f t="shared" si="0"/>
        <v>#DIV/0!</v>
      </c>
    </row>
    <row r="18" spans="2:4" ht="15.6">
      <c r="B18" s="397" t="s">
        <v>69</v>
      </c>
      <c r="C18" s="201"/>
      <c r="D18" s="401" t="e">
        <f t="shared" si="0"/>
        <v>#DIV/0!</v>
      </c>
    </row>
    <row r="19" spans="2:4" ht="15.6">
      <c r="B19" s="397" t="s">
        <v>55</v>
      </c>
      <c r="C19" s="196"/>
      <c r="D19" s="398" t="e">
        <f>C19/C25</f>
        <v>#DIV/0!</v>
      </c>
    </row>
    <row r="20" spans="2:4" ht="15.6">
      <c r="B20" s="397" t="s">
        <v>70</v>
      </c>
      <c r="C20" s="196"/>
      <c r="D20" s="398" t="e">
        <f>C20/C25</f>
        <v>#DIV/0!</v>
      </c>
    </row>
    <row r="21" spans="2:4" ht="15.6">
      <c r="B21" s="397" t="s">
        <v>71</v>
      </c>
      <c r="C21" s="196"/>
      <c r="D21" s="398" t="e">
        <f>C21/C25</f>
        <v>#DIV/0!</v>
      </c>
    </row>
    <row r="22" spans="2:4" ht="15.6">
      <c r="B22" s="397" t="s">
        <v>72</v>
      </c>
      <c r="C22" s="196"/>
      <c r="D22" s="398" t="e">
        <f>C22/C25</f>
        <v>#DIV/0!</v>
      </c>
    </row>
    <row r="23" spans="2:4" ht="15.6">
      <c r="B23" s="397" t="s">
        <v>73</v>
      </c>
      <c r="C23" s="196"/>
      <c r="D23" s="398" t="e">
        <f>C23/C25</f>
        <v>#DIV/0!</v>
      </c>
    </row>
    <row r="24" spans="2:4" ht="15.6">
      <c r="B24" s="402" t="s">
        <v>74</v>
      </c>
      <c r="C24" s="203"/>
      <c r="D24" s="403" t="e">
        <f>C24/C25</f>
        <v>#DIV/0!</v>
      </c>
    </row>
    <row r="25" spans="2:4" ht="15.6">
      <c r="B25" s="394" t="s">
        <v>75</v>
      </c>
      <c r="C25" s="205">
        <f>SUM(C17:C24)</f>
        <v>0</v>
      </c>
      <c r="D25" s="404" t="e">
        <f>D17+D18+D19+D20+D21+D22+D23+D24</f>
        <v>#DIV/0!</v>
      </c>
    </row>
    <row r="26" spans="2:4">
      <c r="B26" s="405"/>
    </row>
    <row r="27" spans="2:4">
      <c r="B27" s="405"/>
    </row>
    <row r="28" spans="2:4" ht="33">
      <c r="B28" s="406" t="s">
        <v>377</v>
      </c>
      <c r="C28" s="391"/>
      <c r="D28" s="392"/>
    </row>
    <row r="29" spans="2:4" ht="15.6">
      <c r="B29" s="393" t="s">
        <v>66</v>
      </c>
      <c r="C29" s="394" t="s">
        <v>400</v>
      </c>
      <c r="D29" s="395" t="s">
        <v>7</v>
      </c>
    </row>
    <row r="30" spans="2:4" ht="15.6">
      <c r="B30" s="396" t="s">
        <v>220</v>
      </c>
      <c r="C30" s="192"/>
      <c r="D30" s="193"/>
    </row>
    <row r="31" spans="2:4" ht="15.6">
      <c r="B31" s="397" t="s">
        <v>214</v>
      </c>
      <c r="C31" s="196"/>
      <c r="D31" s="398" t="e">
        <f t="shared" ref="D31:D43" si="1">+C31/C$43</f>
        <v>#DIV/0!</v>
      </c>
    </row>
    <row r="32" spans="2:4" ht="15.6">
      <c r="B32" s="397" t="s">
        <v>215</v>
      </c>
      <c r="C32" s="196"/>
      <c r="D32" s="398" t="e">
        <f t="shared" si="1"/>
        <v>#DIV/0!</v>
      </c>
    </row>
    <row r="33" spans="2:4" ht="15.6">
      <c r="B33" s="397" t="s">
        <v>216</v>
      </c>
      <c r="C33" s="196"/>
      <c r="D33" s="398" t="e">
        <f t="shared" si="1"/>
        <v>#DIV/0!</v>
      </c>
    </row>
    <row r="34" spans="2:4" ht="15.6">
      <c r="B34" s="397" t="s">
        <v>217</v>
      </c>
      <c r="C34" s="196"/>
      <c r="D34" s="398" t="e">
        <f t="shared" si="1"/>
        <v>#DIV/0!</v>
      </c>
    </row>
    <row r="35" spans="2:4" ht="15.6">
      <c r="B35" s="399" t="s">
        <v>240</v>
      </c>
      <c r="C35" s="198">
        <f>SUM(C31:C34)</f>
        <v>0</v>
      </c>
      <c r="D35" s="400" t="e">
        <f t="shared" si="1"/>
        <v>#DIV/0!</v>
      </c>
    </row>
    <row r="36" spans="2:4" ht="15.6">
      <c r="B36" s="397" t="s">
        <v>69</v>
      </c>
      <c r="C36" s="201"/>
      <c r="D36" s="401" t="e">
        <f t="shared" si="1"/>
        <v>#DIV/0!</v>
      </c>
    </row>
    <row r="37" spans="2:4" ht="15.6">
      <c r="B37" s="397" t="s">
        <v>55</v>
      </c>
      <c r="C37" s="196"/>
      <c r="D37" s="398" t="e">
        <f t="shared" si="1"/>
        <v>#DIV/0!</v>
      </c>
    </row>
    <row r="38" spans="2:4" ht="15.6">
      <c r="B38" s="397" t="s">
        <v>70</v>
      </c>
      <c r="C38" s="196"/>
      <c r="D38" s="398" t="e">
        <f t="shared" si="1"/>
        <v>#DIV/0!</v>
      </c>
    </row>
    <row r="39" spans="2:4" ht="15.6">
      <c r="B39" s="397" t="s">
        <v>71</v>
      </c>
      <c r="C39" s="196"/>
      <c r="D39" s="398" t="e">
        <f t="shared" si="1"/>
        <v>#DIV/0!</v>
      </c>
    </row>
    <row r="40" spans="2:4" ht="15.6">
      <c r="B40" s="397" t="s">
        <v>72</v>
      </c>
      <c r="C40" s="196"/>
      <c r="D40" s="398" t="e">
        <f t="shared" si="1"/>
        <v>#DIV/0!</v>
      </c>
    </row>
    <row r="41" spans="2:4" ht="15.6">
      <c r="B41" s="397" t="s">
        <v>73</v>
      </c>
      <c r="C41" s="196"/>
      <c r="D41" s="398" t="e">
        <f t="shared" si="1"/>
        <v>#DIV/0!</v>
      </c>
    </row>
    <row r="42" spans="2:4" ht="15.6">
      <c r="B42" s="402" t="s">
        <v>74</v>
      </c>
      <c r="C42" s="203"/>
      <c r="D42" s="407" t="e">
        <f t="shared" si="1"/>
        <v>#DIV/0!</v>
      </c>
    </row>
    <row r="43" spans="2:4" ht="15.6">
      <c r="B43" s="394" t="s">
        <v>75</v>
      </c>
      <c r="C43" s="205">
        <f>SUM(C35:C42)</f>
        <v>0</v>
      </c>
      <c r="D43" s="404" t="e">
        <f t="shared" si="1"/>
        <v>#DIV/0!</v>
      </c>
    </row>
    <row r="45" spans="2:4">
      <c r="B45" s="408"/>
      <c r="C45" s="409"/>
      <c r="D45" s="410"/>
    </row>
    <row r="46" spans="2:4" ht="15.75" customHeight="1">
      <c r="B46" s="454" t="s">
        <v>401</v>
      </c>
      <c r="C46" s="412"/>
      <c r="D46" s="413"/>
    </row>
    <row r="47" spans="2:4" ht="12.75" customHeight="1">
      <c r="B47" s="454"/>
      <c r="C47" s="414"/>
      <c r="D47" s="413"/>
    </row>
    <row r="48" spans="2:4" ht="15.75" customHeight="1">
      <c r="B48" s="454" t="s">
        <v>402</v>
      </c>
      <c r="C48" s="412"/>
      <c r="D48" s="413"/>
    </row>
    <row r="49" spans="2:4" ht="12.75" customHeight="1">
      <c r="B49" s="411"/>
      <c r="C49" s="415"/>
      <c r="D49" s="413"/>
    </row>
    <row r="50" spans="2:4" ht="18">
      <c r="B50" s="411" t="s">
        <v>373</v>
      </c>
      <c r="C50" s="415"/>
      <c r="D50" s="413"/>
    </row>
    <row r="51" spans="2:4" ht="13.8">
      <c r="B51" s="1126" t="s">
        <v>374</v>
      </c>
      <c r="C51" s="1127"/>
      <c r="D51" s="1128"/>
    </row>
    <row r="52" spans="2:4" ht="13.8">
      <c r="B52" s="1129" t="s">
        <v>375</v>
      </c>
      <c r="C52" s="1130"/>
      <c r="D52" s="1128"/>
    </row>
    <row r="53" spans="2:4" ht="13.8">
      <c r="B53" s="1129" t="s">
        <v>376</v>
      </c>
      <c r="C53" s="1130"/>
      <c r="D53" s="1128"/>
    </row>
    <row r="54" spans="2:4" ht="7.5" customHeight="1">
      <c r="B54" s="416"/>
      <c r="C54" s="417"/>
      <c r="D54" s="418"/>
    </row>
  </sheetData>
  <customSheetViews>
    <customSheetView guid="{B0D17E88-828B-4823-ACAC-0E30538F57BB}" fitToPage="1" state="hidden">
      <selection activeCell="I13" sqref="I13"/>
      <pageMargins left="0" right="0" top="0.25" bottom="0.25" header="0.25" footer="0.25"/>
      <printOptions horizontalCentered="1" verticalCentered="1"/>
      <pageSetup scale="10" orientation="portrait" r:id="rId1"/>
      <headerFooter alignWithMargins="0"/>
    </customSheetView>
  </customSheetViews>
  <mergeCells count="4">
    <mergeCell ref="B51:D51"/>
    <mergeCell ref="B52:D52"/>
    <mergeCell ref="B53:D53"/>
    <mergeCell ref="B6:C6"/>
  </mergeCells>
  <phoneticPr fontId="35" type="noConversion"/>
  <printOptions horizontalCentered="1" verticalCentered="1"/>
  <pageMargins left="0" right="0" top="0.25" bottom="0.25" header="0.25" footer="0.25"/>
  <pageSetup scale="10"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A71"/>
  </sheetPr>
  <dimension ref="A1:CN126"/>
  <sheetViews>
    <sheetView tabSelected="1" zoomScale="81" zoomScaleNormal="81" workbookViewId="0">
      <selection sqref="A1:F1"/>
    </sheetView>
  </sheetViews>
  <sheetFormatPr defaultRowHeight="13.2"/>
  <cols>
    <col min="1" max="1" width="18.6640625" customWidth="1"/>
    <col min="2" max="2" width="6.109375" customWidth="1"/>
    <col min="3" max="3" width="7.44140625" customWidth="1"/>
    <col min="4" max="4" width="66" customWidth="1"/>
    <col min="5" max="5" width="29" customWidth="1"/>
    <col min="6" max="6" width="19.6640625" customWidth="1"/>
    <col min="7" max="7" width="12.44140625" customWidth="1"/>
    <col min="8" max="8" width="35.77734375" customWidth="1"/>
    <col min="9" max="14" width="13.77734375" customWidth="1"/>
    <col min="15" max="15" width="3" customWidth="1"/>
    <col min="16" max="17" width="4.44140625" customWidth="1"/>
    <col min="18" max="52" width="13.77734375" customWidth="1"/>
    <col min="53" max="53" width="2.44140625" customWidth="1"/>
    <col min="54" max="55" width="3" customWidth="1"/>
    <col min="56" max="56" width="3.33203125" customWidth="1"/>
    <col min="57" max="57" width="4.33203125" customWidth="1"/>
    <col min="58" max="74" width="13.77734375" customWidth="1"/>
    <col min="75" max="75" width="11.77734375" customWidth="1"/>
    <col min="76" max="90" width="13.77734375" customWidth="1"/>
    <col min="91" max="91" width="14.44140625" customWidth="1"/>
    <col min="92" max="92" width="13.6640625" customWidth="1"/>
    <col min="93" max="93" width="13.33203125" customWidth="1"/>
  </cols>
  <sheetData>
    <row r="1" spans="1:7" ht="20.399999999999999">
      <c r="A1" s="1133" t="s">
        <v>321</v>
      </c>
      <c r="B1" s="1133"/>
      <c r="C1" s="1133"/>
      <c r="D1" s="1133"/>
      <c r="E1" s="1133"/>
      <c r="F1" s="1133"/>
      <c r="G1" s="59"/>
    </row>
    <row r="2" spans="1:7" ht="15.6">
      <c r="A2" s="1134" t="s">
        <v>256</v>
      </c>
      <c r="B2" s="1134"/>
      <c r="C2" s="1134"/>
      <c r="D2" s="1134"/>
      <c r="E2" s="1134"/>
      <c r="F2" s="1134"/>
      <c r="G2" s="17"/>
    </row>
    <row r="3" spans="1:7" ht="15.75" customHeight="1">
      <c r="A3" s="1134" t="s">
        <v>257</v>
      </c>
      <c r="B3" s="1134"/>
      <c r="C3" s="1134"/>
      <c r="D3" s="1134"/>
      <c r="E3" s="1134"/>
      <c r="F3" s="1134"/>
      <c r="G3" s="17"/>
    </row>
    <row r="4" spans="1:7" ht="9" customHeight="1">
      <c r="A4" s="59"/>
      <c r="B4" s="59"/>
      <c r="C4" s="59"/>
      <c r="D4" s="59"/>
      <c r="E4" s="59"/>
      <c r="F4" s="59"/>
      <c r="G4" s="17"/>
    </row>
    <row r="5" spans="1:7" s="7" customFormat="1" ht="18">
      <c r="A5" s="18" t="s">
        <v>847</v>
      </c>
      <c r="B5" s="18"/>
      <c r="C5" s="18"/>
      <c r="D5" s="18"/>
      <c r="E5" s="18"/>
      <c r="F5" s="18"/>
      <c r="G5" s="19"/>
    </row>
    <row r="6" spans="1:7" s="7" customFormat="1" ht="18">
      <c r="A6" s="18" t="s">
        <v>1</v>
      </c>
      <c r="B6" s="18"/>
      <c r="C6" s="18"/>
      <c r="D6" s="18"/>
      <c r="E6" s="18"/>
      <c r="F6" s="18"/>
      <c r="G6" s="19"/>
    </row>
    <row r="7" spans="1:7" ht="9" customHeight="1">
      <c r="A7" s="16"/>
      <c r="B7" s="16"/>
      <c r="C7" s="16"/>
      <c r="D7" s="16"/>
      <c r="E7" s="16"/>
      <c r="F7" s="16"/>
      <c r="G7" s="17"/>
    </row>
    <row r="8" spans="1:7" s="5" customFormat="1" ht="15.6">
      <c r="A8" s="20" t="s">
        <v>2</v>
      </c>
      <c r="B8" s="20"/>
      <c r="C8" s="20"/>
      <c r="D8" s="20"/>
      <c r="E8" s="20"/>
      <c r="F8" s="20"/>
      <c r="G8" s="21"/>
    </row>
    <row r="9" spans="1:7" s="5" customFormat="1" ht="15.6">
      <c r="A9" s="20" t="s">
        <v>3</v>
      </c>
      <c r="B9" s="20"/>
      <c r="C9" s="20"/>
      <c r="D9" s="20"/>
      <c r="E9" s="20"/>
      <c r="F9" s="20"/>
      <c r="G9" s="21"/>
    </row>
    <row r="10" spans="1:7" ht="15.6">
      <c r="A10" s="1135" t="s">
        <v>260</v>
      </c>
      <c r="B10" s="1136"/>
      <c r="C10" s="1139"/>
      <c r="D10" s="1140"/>
      <c r="E10" s="5"/>
      <c r="F10" s="5"/>
      <c r="G10" s="17"/>
    </row>
    <row r="11" spans="1:7" ht="15.6">
      <c r="A11" s="1137" t="s">
        <v>254</v>
      </c>
      <c r="B11" s="1138"/>
      <c r="C11" s="1139"/>
      <c r="D11" s="1140"/>
      <c r="E11" s="790" t="s">
        <v>261</v>
      </c>
      <c r="F11" s="808">
        <v>45086</v>
      </c>
      <c r="G11" s="17"/>
    </row>
    <row r="12" spans="1:7" ht="15.6">
      <c r="A12" s="1137" t="s">
        <v>264</v>
      </c>
      <c r="B12" s="1138"/>
      <c r="C12" s="1147"/>
      <c r="D12" s="1140"/>
      <c r="E12" s="790"/>
      <c r="F12" s="133"/>
      <c r="G12" s="17"/>
    </row>
    <row r="13" spans="1:7" ht="9.6" customHeight="1">
      <c r="A13" s="943"/>
      <c r="B13" s="943"/>
      <c r="C13" s="943"/>
      <c r="D13" s="943"/>
      <c r="E13" s="943"/>
      <c r="F13" s="943"/>
      <c r="G13" s="17"/>
    </row>
    <row r="14" spans="1:7" ht="15.6">
      <c r="A14" s="134" t="s">
        <v>4</v>
      </c>
      <c r="B14" s="135"/>
      <c r="C14" s="135"/>
      <c r="D14" s="135"/>
      <c r="E14" s="135"/>
      <c r="F14" s="136"/>
      <c r="G14" s="17"/>
    </row>
    <row r="15" spans="1:7" s="1" customFormat="1" ht="15.6">
      <c r="A15" s="131" t="s">
        <v>5</v>
      </c>
      <c r="B15" s="137" t="s">
        <v>6</v>
      </c>
      <c r="C15" s="138"/>
      <c r="D15" s="138"/>
      <c r="E15" s="131" t="s">
        <v>848</v>
      </c>
      <c r="F15" s="791" t="s">
        <v>7</v>
      </c>
      <c r="G15" s="22"/>
    </row>
    <row r="16" spans="1:7" ht="15.6">
      <c r="A16" s="140"/>
      <c r="B16" s="141" t="s">
        <v>8</v>
      </c>
      <c r="C16" s="142"/>
      <c r="D16" s="142"/>
      <c r="E16" s="142"/>
      <c r="F16" s="142"/>
      <c r="G16" s="17"/>
    </row>
    <row r="17" spans="1:10" ht="19.5" customHeight="1">
      <c r="A17" s="357">
        <v>11</v>
      </c>
      <c r="B17" s="358"/>
      <c r="C17" s="145" t="s">
        <v>9</v>
      </c>
      <c r="D17" s="146"/>
      <c r="E17" s="692">
        <v>0</v>
      </c>
      <c r="F17" s="148" t="e">
        <f t="shared" ref="F17:F24" si="0">E17/E$25</f>
        <v>#DIV/0!</v>
      </c>
      <c r="G17" s="17"/>
    </row>
    <row r="18" spans="1:10" ht="19.5" customHeight="1">
      <c r="A18" s="208">
        <v>12</v>
      </c>
      <c r="B18" s="252"/>
      <c r="C18" s="149" t="s">
        <v>11</v>
      </c>
      <c r="D18" s="150"/>
      <c r="E18" s="693">
        <v>0</v>
      </c>
      <c r="F18" s="152" t="e">
        <f t="shared" si="0"/>
        <v>#DIV/0!</v>
      </c>
      <c r="G18" s="17"/>
    </row>
    <row r="19" spans="1:10" ht="19.5" customHeight="1">
      <c r="A19" s="208">
        <v>13</v>
      </c>
      <c r="B19" s="252"/>
      <c r="C19" s="149" t="s">
        <v>12</v>
      </c>
      <c r="D19" s="150"/>
      <c r="E19" s="693">
        <v>0</v>
      </c>
      <c r="F19" s="152" t="e">
        <f t="shared" si="0"/>
        <v>#DIV/0!</v>
      </c>
      <c r="G19" s="17"/>
      <c r="H19" s="10"/>
      <c r="I19" s="10"/>
      <c r="J19" s="10"/>
    </row>
    <row r="20" spans="1:10" ht="19.5" customHeight="1">
      <c r="A20" s="208">
        <v>14</v>
      </c>
      <c r="B20" s="252"/>
      <c r="C20" s="149" t="s">
        <v>13</v>
      </c>
      <c r="D20" s="150"/>
      <c r="E20" s="693">
        <v>0</v>
      </c>
      <c r="F20" s="152" t="e">
        <f t="shared" si="0"/>
        <v>#DIV/0!</v>
      </c>
      <c r="G20" s="17"/>
      <c r="H20" s="10"/>
      <c r="I20" s="475"/>
      <c r="J20" s="10"/>
    </row>
    <row r="21" spans="1:10" ht="19.5" customHeight="1">
      <c r="A21" s="208">
        <v>15</v>
      </c>
      <c r="B21" s="252"/>
      <c r="C21" s="149" t="s">
        <v>14</v>
      </c>
      <c r="D21" s="150"/>
      <c r="E21" s="693">
        <v>0</v>
      </c>
      <c r="F21" s="152" t="e">
        <f t="shared" si="0"/>
        <v>#DIV/0!</v>
      </c>
      <c r="G21" s="17"/>
      <c r="H21" s="10"/>
      <c r="I21" s="475"/>
      <c r="J21" s="425"/>
    </row>
    <row r="22" spans="1:10" ht="19.5" customHeight="1">
      <c r="A22" s="208">
        <v>16</v>
      </c>
      <c r="B22" s="252"/>
      <c r="C22" s="149" t="s">
        <v>15</v>
      </c>
      <c r="D22" s="150"/>
      <c r="E22" s="693">
        <v>0</v>
      </c>
      <c r="F22" s="152" t="e">
        <f t="shared" si="0"/>
        <v>#DIV/0!</v>
      </c>
      <c r="G22" s="17"/>
      <c r="H22" s="10"/>
      <c r="I22" s="475"/>
      <c r="J22" s="425"/>
    </row>
    <row r="23" spans="1:10" ht="19.5" customHeight="1">
      <c r="A23" s="208">
        <v>17</v>
      </c>
      <c r="B23" s="252"/>
      <c r="C23" s="149" t="s">
        <v>16</v>
      </c>
      <c r="D23" s="150"/>
      <c r="E23" s="693">
        <v>0</v>
      </c>
      <c r="F23" s="152" t="e">
        <f t="shared" si="0"/>
        <v>#DIV/0!</v>
      </c>
      <c r="G23" s="17"/>
    </row>
    <row r="24" spans="1:10" ht="19.5" customHeight="1">
      <c r="A24" s="208">
        <v>18</v>
      </c>
      <c r="B24" s="252"/>
      <c r="C24" s="149" t="s">
        <v>17</v>
      </c>
      <c r="D24" s="150"/>
      <c r="E24" s="693">
        <v>0</v>
      </c>
      <c r="F24" s="152" t="e">
        <f t="shared" si="0"/>
        <v>#DIV/0!</v>
      </c>
      <c r="G24" s="17"/>
      <c r="H24" s="794" t="s">
        <v>667</v>
      </c>
      <c r="I24" s="528" t="s">
        <v>658</v>
      </c>
      <c r="J24" s="795" t="s">
        <v>361</v>
      </c>
    </row>
    <row r="25" spans="1:10" s="1" customFormat="1" ht="19.5" customHeight="1">
      <c r="A25" s="153"/>
      <c r="B25" s="154"/>
      <c r="C25" s="154" t="s">
        <v>18</v>
      </c>
      <c r="D25" s="155"/>
      <c r="E25" s="156">
        <f>SUM(E17:E24)</f>
        <v>0</v>
      </c>
      <c r="F25" s="157" t="e">
        <f>SUM(F17:F24)</f>
        <v>#DIV/0!</v>
      </c>
      <c r="G25" s="22"/>
      <c r="H25" s="796" t="s">
        <v>659</v>
      </c>
      <c r="I25" s="475">
        <f>E25</f>
        <v>0</v>
      </c>
      <c r="J25" s="797"/>
    </row>
    <row r="26" spans="1:10" ht="15.75" customHeight="1">
      <c r="A26" s="21"/>
      <c r="B26" s="21"/>
      <c r="C26" s="21"/>
      <c r="D26" s="21"/>
      <c r="E26" s="158"/>
      <c r="F26" s="21"/>
      <c r="G26" s="17"/>
      <c r="H26" s="796" t="s">
        <v>660</v>
      </c>
      <c r="I26" s="475">
        <f>E34</f>
        <v>0</v>
      </c>
      <c r="J26" s="426">
        <f>+I25-I26</f>
        <v>0</v>
      </c>
    </row>
    <row r="27" spans="1:10" ht="15.6">
      <c r="A27" s="134" t="s">
        <v>19</v>
      </c>
      <c r="B27" s="135"/>
      <c r="C27" s="135"/>
      <c r="D27" s="135"/>
      <c r="E27" s="159"/>
      <c r="F27" s="136"/>
      <c r="G27" s="17"/>
      <c r="H27" s="798" t="s">
        <v>661</v>
      </c>
      <c r="I27" s="799">
        <f>E117</f>
        <v>0</v>
      </c>
      <c r="J27" s="427">
        <f>+I25-I27</f>
        <v>0</v>
      </c>
    </row>
    <row r="28" spans="1:10" ht="15.6">
      <c r="A28" s="131" t="s">
        <v>20</v>
      </c>
      <c r="B28" s="137" t="s">
        <v>21</v>
      </c>
      <c r="C28" s="138"/>
      <c r="D28" s="342"/>
      <c r="E28" s="160" t="s">
        <v>848</v>
      </c>
      <c r="F28" s="791" t="s">
        <v>7</v>
      </c>
      <c r="G28" s="17"/>
    </row>
    <row r="29" spans="1:10" s="1" customFormat="1" ht="15.6">
      <c r="A29" s="161"/>
      <c r="B29" s="141" t="s">
        <v>22</v>
      </c>
      <c r="C29" s="141"/>
      <c r="D29" s="162"/>
      <c r="E29" s="163"/>
      <c r="F29" s="162"/>
      <c r="G29" s="22"/>
    </row>
    <row r="30" spans="1:10" ht="19.5" customHeight="1">
      <c r="A30" s="168">
        <v>290</v>
      </c>
      <c r="B30" s="164"/>
      <c r="C30" s="145" t="s">
        <v>23</v>
      </c>
      <c r="D30" s="146"/>
      <c r="E30" s="692">
        <v>0</v>
      </c>
      <c r="F30" s="148" t="e">
        <f>E30/E$34</f>
        <v>#DIV/0!</v>
      </c>
      <c r="G30" s="17"/>
    </row>
    <row r="31" spans="1:10" ht="19.5" customHeight="1">
      <c r="A31" s="168">
        <v>290</v>
      </c>
      <c r="B31" s="164"/>
      <c r="C31" s="149" t="s">
        <v>368</v>
      </c>
      <c r="D31" s="146"/>
      <c r="E31" s="692">
        <v>0</v>
      </c>
      <c r="F31" s="148" t="e">
        <f>E31/E$34</f>
        <v>#DIV/0!</v>
      </c>
      <c r="G31" s="17"/>
      <c r="H31" s="284"/>
      <c r="I31" s="284"/>
    </row>
    <row r="32" spans="1:10" ht="19.5" customHeight="1">
      <c r="A32" s="168">
        <v>290</v>
      </c>
      <c r="B32" s="164"/>
      <c r="C32" s="149" t="s">
        <v>336</v>
      </c>
      <c r="D32" s="151"/>
      <c r="E32" s="696">
        <v>0</v>
      </c>
      <c r="F32" s="148" t="e">
        <f>E32/E$34</f>
        <v>#DIV/0!</v>
      </c>
      <c r="G32" s="17"/>
      <c r="H32" s="284"/>
      <c r="I32" s="284"/>
    </row>
    <row r="33" spans="1:10" ht="19.5" customHeight="1">
      <c r="A33" s="168">
        <v>490</v>
      </c>
      <c r="B33" s="164"/>
      <c r="C33" s="280" t="s">
        <v>843</v>
      </c>
      <c r="D33" s="150"/>
      <c r="E33" s="693">
        <v>0</v>
      </c>
      <c r="F33" s="148" t="e">
        <f>E33/E$34</f>
        <v>#DIV/0!</v>
      </c>
      <c r="G33" s="17"/>
      <c r="H33" s="508" t="s">
        <v>445</v>
      </c>
      <c r="I33" s="284"/>
    </row>
    <row r="34" spans="1:10" s="1" customFormat="1" ht="19.5" customHeight="1">
      <c r="A34" s="153"/>
      <c r="B34" s="154"/>
      <c r="C34" s="154" t="s">
        <v>24</v>
      </c>
      <c r="D34" s="155"/>
      <c r="E34" s="156">
        <f>SUM(E30:E33)</f>
        <v>0</v>
      </c>
      <c r="F34" s="281" t="e">
        <f>SUM(F30:F33)</f>
        <v>#DIV/0!</v>
      </c>
      <c r="G34" s="22"/>
    </row>
    <row r="35" spans="1:10" ht="9" customHeight="1">
      <c r="A35" s="21"/>
      <c r="B35" s="21"/>
      <c r="C35" s="21"/>
      <c r="D35" s="21"/>
      <c r="E35" s="21"/>
      <c r="F35" s="21"/>
      <c r="G35" s="17"/>
    </row>
    <row r="36" spans="1:10" s="3" customFormat="1" ht="18.75" customHeight="1">
      <c r="A36" s="1134"/>
      <c r="B36" s="1134"/>
      <c r="C36" s="1134"/>
      <c r="D36" s="1134"/>
      <c r="E36" s="1134"/>
      <c r="F36" s="1134"/>
      <c r="G36" s="27"/>
    </row>
    <row r="37" spans="1:10" ht="6.75" customHeight="1">
      <c r="A37" s="16"/>
      <c r="B37" s="16"/>
      <c r="C37" s="16"/>
      <c r="D37" s="16"/>
      <c r="E37" s="16"/>
      <c r="F37" s="16"/>
      <c r="G37" s="17"/>
    </row>
    <row r="38" spans="1:10" s="7" customFormat="1" ht="18">
      <c r="A38" s="18" t="s">
        <v>847</v>
      </c>
      <c r="B38" s="18"/>
      <c r="C38" s="18"/>
      <c r="D38" s="18"/>
      <c r="E38" s="18"/>
      <c r="F38" s="18"/>
      <c r="G38" s="19"/>
    </row>
    <row r="39" spans="1:10" s="7" customFormat="1" ht="18">
      <c r="A39" s="18" t="s">
        <v>1</v>
      </c>
      <c r="B39" s="18"/>
      <c r="C39" s="18"/>
      <c r="D39" s="18"/>
      <c r="E39" s="18"/>
      <c r="F39" s="18"/>
      <c r="G39" s="19"/>
    </row>
    <row r="40" spans="1:10" ht="6.75" customHeight="1">
      <c r="A40" s="16"/>
      <c r="B40" s="16"/>
      <c r="C40" s="16"/>
      <c r="D40" s="16"/>
      <c r="E40" s="16"/>
      <c r="F40" s="16"/>
      <c r="G40" s="17"/>
    </row>
    <row r="41" spans="1:10" s="5" customFormat="1" ht="15.6">
      <c r="A41" s="20" t="s">
        <v>241</v>
      </c>
      <c r="B41" s="20"/>
      <c r="C41" s="20"/>
      <c r="D41" s="20"/>
      <c r="E41" s="20"/>
      <c r="F41" s="20"/>
      <c r="G41" s="21"/>
    </row>
    <row r="42" spans="1:10" s="5" customFormat="1" ht="15.6">
      <c r="A42" s="20" t="s">
        <v>3</v>
      </c>
      <c r="B42" s="20"/>
      <c r="C42" s="20"/>
      <c r="D42" s="20"/>
      <c r="E42" s="20"/>
      <c r="F42" s="20"/>
      <c r="G42" s="21"/>
    </row>
    <row r="43" spans="1:10" ht="6.75" customHeight="1">
      <c r="A43" s="16"/>
      <c r="B43" s="16"/>
      <c r="C43" s="16"/>
      <c r="D43" s="16"/>
      <c r="E43" s="16"/>
      <c r="F43" s="16"/>
      <c r="G43" s="17"/>
    </row>
    <row r="44" spans="1:10" ht="15.6">
      <c r="A44" s="1143" t="s">
        <v>254</v>
      </c>
      <c r="B44" s="1144"/>
      <c r="C44" s="1145">
        <f>C11</f>
        <v>0</v>
      </c>
      <c r="D44" s="1146"/>
      <c r="E44" s="16"/>
      <c r="F44" s="16"/>
      <c r="G44" s="17"/>
    </row>
    <row r="45" spans="1:10" ht="15.6">
      <c r="A45" s="17"/>
      <c r="B45" s="17"/>
      <c r="C45" s="17"/>
      <c r="D45" s="17"/>
      <c r="E45" s="17"/>
      <c r="F45" s="17"/>
      <c r="G45" s="17"/>
      <c r="H45" s="533" t="s">
        <v>334</v>
      </c>
    </row>
    <row r="46" spans="1:10" ht="15.6">
      <c r="A46" s="134" t="s">
        <v>4</v>
      </c>
      <c r="B46" s="135"/>
      <c r="C46" s="135"/>
      <c r="D46" s="135"/>
      <c r="E46" s="135"/>
      <c r="F46" s="136"/>
      <c r="G46" s="17"/>
    </row>
    <row r="47" spans="1:10" s="1" customFormat="1" ht="15.6">
      <c r="A47" s="131" t="s">
        <v>5</v>
      </c>
      <c r="B47" s="137" t="s">
        <v>6</v>
      </c>
      <c r="C47" s="138"/>
      <c r="D47" s="138"/>
      <c r="E47" s="131" t="s">
        <v>848</v>
      </c>
      <c r="F47" s="791" t="s">
        <v>7</v>
      </c>
      <c r="G47" s="22"/>
    </row>
    <row r="48" spans="1:10" ht="15.6">
      <c r="A48" s="140"/>
      <c r="B48" s="141" t="s">
        <v>8</v>
      </c>
      <c r="C48" s="166"/>
      <c r="D48" s="142"/>
      <c r="E48" s="142"/>
      <c r="F48" s="167"/>
      <c r="G48" s="17"/>
      <c r="H48" s="528" t="s">
        <v>465</v>
      </c>
      <c r="I48" s="529" t="s">
        <v>466</v>
      </c>
      <c r="J48" s="529" t="s">
        <v>467</v>
      </c>
    </row>
    <row r="49" spans="1:10" s="1" customFormat="1" ht="16.5" customHeight="1">
      <c r="A49" s="168">
        <v>11</v>
      </c>
      <c r="B49" s="169"/>
      <c r="C49" s="169" t="s">
        <v>9</v>
      </c>
      <c r="D49" s="170"/>
      <c r="E49" s="171"/>
      <c r="F49" s="172"/>
      <c r="G49" s="22"/>
      <c r="H49" s="1" t="s">
        <v>9</v>
      </c>
      <c r="I49" s="530">
        <f>E54</f>
        <v>0</v>
      </c>
      <c r="J49" s="531" t="e">
        <f>+I49/I$56</f>
        <v>#DIV/0!</v>
      </c>
    </row>
    <row r="50" spans="1:10" ht="14.25" customHeight="1">
      <c r="A50" s="143"/>
      <c r="B50" s="164"/>
      <c r="C50" s="164"/>
      <c r="D50" s="146" t="s">
        <v>25</v>
      </c>
      <c r="E50" s="692">
        <v>0</v>
      </c>
      <c r="F50" s="148"/>
      <c r="G50" s="17"/>
      <c r="H50" s="1" t="s">
        <v>11</v>
      </c>
      <c r="I50" s="125">
        <f>E59</f>
        <v>0</v>
      </c>
      <c r="J50" s="531" t="e">
        <f t="shared" ref="J50:J56" si="1">+I50/I$56</f>
        <v>#DIV/0!</v>
      </c>
    </row>
    <row r="51" spans="1:10" ht="14.25" customHeight="1">
      <c r="A51" s="143"/>
      <c r="B51" s="164"/>
      <c r="C51" s="164"/>
      <c r="D51" s="150" t="s">
        <v>26</v>
      </c>
      <c r="E51" s="693">
        <v>0</v>
      </c>
      <c r="F51" s="152"/>
      <c r="G51" s="17"/>
      <c r="H51" s="1" t="s">
        <v>12</v>
      </c>
      <c r="I51" s="125">
        <f>E65</f>
        <v>0</v>
      </c>
      <c r="J51" s="531" t="e">
        <f t="shared" si="1"/>
        <v>#DIV/0!</v>
      </c>
    </row>
    <row r="52" spans="1:10" ht="14.25" customHeight="1">
      <c r="A52" s="143"/>
      <c r="B52" s="164"/>
      <c r="C52" s="164"/>
      <c r="D52" s="150" t="s">
        <v>27</v>
      </c>
      <c r="E52" s="693">
        <v>0</v>
      </c>
      <c r="F52" s="152"/>
      <c r="G52" s="17"/>
      <c r="H52" s="1" t="s">
        <v>13</v>
      </c>
      <c r="I52" s="125">
        <f>E75</f>
        <v>0</v>
      </c>
      <c r="J52" s="531" t="e">
        <f t="shared" si="1"/>
        <v>#DIV/0!</v>
      </c>
    </row>
    <row r="53" spans="1:10" ht="14.25" customHeight="1">
      <c r="A53" s="143"/>
      <c r="B53" s="164"/>
      <c r="C53" s="164"/>
      <c r="D53" s="150" t="s">
        <v>28</v>
      </c>
      <c r="E53" s="693">
        <v>0</v>
      </c>
      <c r="F53" s="152"/>
      <c r="G53" s="17"/>
      <c r="H53" s="1" t="s">
        <v>14</v>
      </c>
      <c r="I53" s="125">
        <f>E90</f>
        <v>0</v>
      </c>
      <c r="J53" s="531" t="e">
        <f t="shared" si="1"/>
        <v>#DIV/0!</v>
      </c>
    </row>
    <row r="54" spans="1:10" ht="14.25" customHeight="1">
      <c r="A54" s="143"/>
      <c r="B54" s="164"/>
      <c r="C54" s="164"/>
      <c r="D54" s="173" t="s">
        <v>229</v>
      </c>
      <c r="E54" s="697">
        <v>0</v>
      </c>
      <c r="F54" s="174"/>
      <c r="G54" s="17"/>
      <c r="H54" s="1" t="s">
        <v>15</v>
      </c>
      <c r="I54" s="125">
        <f>E97</f>
        <v>0</v>
      </c>
      <c r="J54" s="531" t="e">
        <f t="shared" si="1"/>
        <v>#DIV/0!</v>
      </c>
    </row>
    <row r="55" spans="1:10" ht="16.5" customHeight="1">
      <c r="A55" s="143"/>
      <c r="B55" s="175"/>
      <c r="C55" s="176"/>
      <c r="D55" s="177" t="s">
        <v>29</v>
      </c>
      <c r="E55" s="178">
        <f>SUM(E50:E54)</f>
        <v>0</v>
      </c>
      <c r="F55" s="179" t="e">
        <f>E55/E$117</f>
        <v>#DIV/0!</v>
      </c>
      <c r="G55" s="17"/>
      <c r="H55" s="1" t="s">
        <v>468</v>
      </c>
      <c r="I55" s="125">
        <f>E108</f>
        <v>0</v>
      </c>
      <c r="J55" s="531" t="e">
        <f t="shared" si="1"/>
        <v>#DIV/0!</v>
      </c>
    </row>
    <row r="56" spans="1:10" s="1" customFormat="1" ht="16.5" customHeight="1">
      <c r="A56" s="168">
        <v>12</v>
      </c>
      <c r="B56" s="169"/>
      <c r="C56" s="169" t="s">
        <v>11</v>
      </c>
      <c r="D56" s="170"/>
      <c r="E56" s="171"/>
      <c r="F56" s="172"/>
      <c r="G56" s="22"/>
      <c r="H56" s="528" t="s">
        <v>469</v>
      </c>
      <c r="I56" s="478">
        <f>SUM(I49:I55)</f>
        <v>0</v>
      </c>
      <c r="J56" s="532" t="e">
        <f t="shared" si="1"/>
        <v>#DIV/0!</v>
      </c>
    </row>
    <row r="57" spans="1:10" ht="14.25" customHeight="1">
      <c r="A57" s="143"/>
      <c r="B57" s="164"/>
      <c r="C57" s="164"/>
      <c r="D57" s="146" t="s">
        <v>30</v>
      </c>
      <c r="E57" s="692">
        <v>0</v>
      </c>
      <c r="F57" s="148"/>
      <c r="G57" s="17"/>
      <c r="H57" s="528" t="s">
        <v>656</v>
      </c>
      <c r="I57" s="478">
        <f>E117</f>
        <v>0</v>
      </c>
      <c r="J57" s="793" t="e">
        <f>+I56/I57</f>
        <v>#DIV/0!</v>
      </c>
    </row>
    <row r="58" spans="1:10" ht="14.25" customHeight="1">
      <c r="A58" s="143"/>
      <c r="B58" s="164"/>
      <c r="C58" s="164"/>
      <c r="D58" s="150" t="s">
        <v>31</v>
      </c>
      <c r="E58" s="693">
        <v>0</v>
      </c>
      <c r="F58" s="152"/>
      <c r="G58" s="17"/>
    </row>
    <row r="59" spans="1:10" ht="14.25" customHeight="1">
      <c r="A59" s="143"/>
      <c r="B59" s="164"/>
      <c r="C59" s="164"/>
      <c r="D59" s="173" t="s">
        <v>230</v>
      </c>
      <c r="E59" s="697">
        <v>0</v>
      </c>
      <c r="F59" s="174"/>
      <c r="G59" s="17"/>
    </row>
    <row r="60" spans="1:10" ht="16.5" customHeight="1">
      <c r="A60" s="143"/>
      <c r="B60" s="175"/>
      <c r="C60" s="176"/>
      <c r="D60" s="177" t="s">
        <v>32</v>
      </c>
      <c r="E60" s="178">
        <f>SUM(E57:E59)</f>
        <v>0</v>
      </c>
      <c r="F60" s="179" t="e">
        <f>E60/E$117</f>
        <v>#DIV/0!</v>
      </c>
      <c r="G60" s="17"/>
    </row>
    <row r="61" spans="1:10" s="1" customFormat="1" ht="16.5" customHeight="1">
      <c r="A61" s="168">
        <v>13</v>
      </c>
      <c r="B61" s="169"/>
      <c r="C61" s="169" t="s">
        <v>12</v>
      </c>
      <c r="D61" s="170"/>
      <c r="E61" s="171"/>
      <c r="F61" s="172"/>
      <c r="G61" s="22"/>
    </row>
    <row r="62" spans="1:10" ht="14.25" customHeight="1">
      <c r="A62" s="143"/>
      <c r="B62" s="164"/>
      <c r="C62" s="164"/>
      <c r="D62" s="146" t="s">
        <v>33</v>
      </c>
      <c r="E62" s="692">
        <v>0</v>
      </c>
      <c r="F62" s="148"/>
      <c r="G62" s="17"/>
    </row>
    <row r="63" spans="1:10" ht="14.25" customHeight="1">
      <c r="A63" s="143"/>
      <c r="B63" s="164"/>
      <c r="C63" s="164"/>
      <c r="D63" s="150" t="s">
        <v>34</v>
      </c>
      <c r="E63" s="693">
        <v>0</v>
      </c>
      <c r="F63" s="152"/>
      <c r="G63" s="17"/>
    </row>
    <row r="64" spans="1:10" ht="14.25" customHeight="1">
      <c r="A64" s="143"/>
      <c r="B64" s="164"/>
      <c r="C64" s="164"/>
      <c r="D64" s="150" t="s">
        <v>35</v>
      </c>
      <c r="E64" s="693">
        <v>0</v>
      </c>
      <c r="F64" s="152"/>
      <c r="G64" s="17"/>
    </row>
    <row r="65" spans="1:16" ht="14.25" customHeight="1">
      <c r="A65" s="143"/>
      <c r="B65" s="164"/>
      <c r="C65" s="164"/>
      <c r="D65" s="173" t="s">
        <v>231</v>
      </c>
      <c r="E65" s="697">
        <v>0</v>
      </c>
      <c r="F65" s="174"/>
      <c r="G65" s="17"/>
    </row>
    <row r="66" spans="1:16" ht="16.5" customHeight="1">
      <c r="A66" s="143"/>
      <c r="B66" s="175"/>
      <c r="C66" s="176"/>
      <c r="D66" s="177" t="s">
        <v>36</v>
      </c>
      <c r="E66" s="178">
        <f>SUM(E62:E65)</f>
        <v>0</v>
      </c>
      <c r="F66" s="179" t="e">
        <f>E66/E$117</f>
        <v>#DIV/0!</v>
      </c>
      <c r="G66" s="17"/>
    </row>
    <row r="67" spans="1:16" s="1" customFormat="1" ht="16.5" customHeight="1">
      <c r="A67" s="168">
        <v>14</v>
      </c>
      <c r="B67" s="169"/>
      <c r="C67" s="169" t="s">
        <v>13</v>
      </c>
      <c r="D67" s="170"/>
      <c r="E67" s="171"/>
      <c r="F67" s="172"/>
      <c r="G67" s="22"/>
    </row>
    <row r="68" spans="1:16" ht="14.25" customHeight="1">
      <c r="A68" s="143"/>
      <c r="B68" s="164"/>
      <c r="C68" s="164"/>
      <c r="D68" s="146" t="s">
        <v>37</v>
      </c>
      <c r="E68" s="692">
        <v>0</v>
      </c>
      <c r="F68" s="148"/>
      <c r="G68" s="17"/>
    </row>
    <row r="69" spans="1:16" ht="14.25" customHeight="1">
      <c r="A69" s="143"/>
      <c r="B69" s="164"/>
      <c r="C69" s="164"/>
      <c r="D69" s="150" t="s">
        <v>38</v>
      </c>
      <c r="E69" s="693">
        <v>0</v>
      </c>
      <c r="F69" s="152"/>
      <c r="G69" s="17"/>
    </row>
    <row r="70" spans="1:16" ht="14.25" customHeight="1">
      <c r="A70" s="143"/>
      <c r="B70" s="164"/>
      <c r="C70" s="164"/>
      <c r="D70" s="150" t="s">
        <v>39</v>
      </c>
      <c r="E70" s="693">
        <v>0</v>
      </c>
      <c r="F70" s="152"/>
      <c r="G70" s="17"/>
    </row>
    <row r="71" spans="1:16" ht="14.25" customHeight="1">
      <c r="A71" s="143"/>
      <c r="B71" s="164"/>
      <c r="C71" s="164"/>
      <c r="D71" s="150" t="s">
        <v>357</v>
      </c>
      <c r="E71" s="693">
        <v>0</v>
      </c>
      <c r="F71" s="152"/>
      <c r="G71" s="17"/>
    </row>
    <row r="72" spans="1:16" ht="14.25" customHeight="1">
      <c r="A72" s="143"/>
      <c r="B72" s="164"/>
      <c r="C72" s="164"/>
      <c r="D72" s="150" t="s">
        <v>204</v>
      </c>
      <c r="E72" s="693">
        <v>0</v>
      </c>
      <c r="F72" s="152"/>
      <c r="G72" s="17"/>
    </row>
    <row r="73" spans="1:16" ht="14.25" customHeight="1">
      <c r="A73" s="143"/>
      <c r="B73" s="164"/>
      <c r="C73" s="164"/>
      <c r="D73" s="150" t="s">
        <v>358</v>
      </c>
      <c r="E73" s="693">
        <v>0</v>
      </c>
      <c r="F73" s="152"/>
      <c r="G73" s="17"/>
    </row>
    <row r="74" spans="1:16" ht="14.25" customHeight="1">
      <c r="A74" s="143"/>
      <c r="B74" s="164"/>
      <c r="C74" s="164"/>
      <c r="D74" s="150" t="s">
        <v>40</v>
      </c>
      <c r="E74" s="693">
        <v>0</v>
      </c>
      <c r="F74" s="152"/>
      <c r="G74" s="17"/>
    </row>
    <row r="75" spans="1:16" ht="14.25" customHeight="1">
      <c r="A75" s="143"/>
      <c r="B75" s="164"/>
      <c r="C75" s="164"/>
      <c r="D75" s="173" t="s">
        <v>232</v>
      </c>
      <c r="E75" s="697">
        <v>0</v>
      </c>
      <c r="F75" s="174"/>
      <c r="G75" s="17"/>
    </row>
    <row r="76" spans="1:16" ht="16.5" customHeight="1">
      <c r="A76" s="180"/>
      <c r="B76" s="175"/>
      <c r="C76" s="176"/>
      <c r="D76" s="177" t="s">
        <v>41</v>
      </c>
      <c r="E76" s="178">
        <f>SUM(E68:E75)</f>
        <v>0</v>
      </c>
      <c r="F76" s="179" t="e">
        <f>E76/E$117</f>
        <v>#DIV/0!</v>
      </c>
      <c r="G76" s="17"/>
    </row>
    <row r="77" spans="1:16" s="5" customFormat="1" ht="15.6">
      <c r="A77" s="20" t="s">
        <v>255</v>
      </c>
      <c r="B77" s="20"/>
      <c r="C77" s="20"/>
      <c r="D77" s="20"/>
      <c r="E77" s="99"/>
      <c r="F77" s="29"/>
      <c r="G77" s="21"/>
    </row>
    <row r="78" spans="1:16" ht="15.6">
      <c r="A78" s="130" t="s">
        <v>253</v>
      </c>
      <c r="B78" s="20"/>
      <c r="C78" s="1141">
        <f>C11</f>
        <v>0</v>
      </c>
      <c r="D78" s="1142"/>
      <c r="E78" s="99"/>
      <c r="F78" s="29"/>
      <c r="G78" s="17"/>
      <c r="P78" s="698"/>
    </row>
    <row r="79" spans="1:16" ht="6.75" customHeight="1">
      <c r="A79" s="21"/>
      <c r="B79" s="21"/>
      <c r="C79" s="21"/>
      <c r="D79" s="21"/>
      <c r="E79" s="181"/>
      <c r="F79" s="182"/>
      <c r="G79" s="17"/>
    </row>
    <row r="80" spans="1:16" ht="15.6">
      <c r="A80" s="134" t="s">
        <v>4</v>
      </c>
      <c r="B80" s="135"/>
      <c r="C80" s="135"/>
      <c r="D80" s="135"/>
      <c r="E80" s="183"/>
      <c r="F80" s="184"/>
      <c r="G80" s="17"/>
    </row>
    <row r="81" spans="1:7" s="1" customFormat="1" ht="15.6">
      <c r="A81" s="131" t="s">
        <v>5</v>
      </c>
      <c r="B81" s="137" t="s">
        <v>6</v>
      </c>
      <c r="C81" s="138"/>
      <c r="D81" s="138"/>
      <c r="E81" s="185" t="s">
        <v>848</v>
      </c>
      <c r="F81" s="186" t="s">
        <v>7</v>
      </c>
      <c r="G81" s="22"/>
    </row>
    <row r="82" spans="1:7" s="1" customFormat="1" ht="17.25" customHeight="1">
      <c r="A82" s="168">
        <v>15</v>
      </c>
      <c r="B82" s="169"/>
      <c r="C82" s="169" t="s">
        <v>14</v>
      </c>
      <c r="D82" s="170"/>
      <c r="E82" s="171"/>
      <c r="F82" s="172"/>
      <c r="G82" s="22"/>
    </row>
    <row r="83" spans="1:7" ht="14.25" customHeight="1">
      <c r="A83" s="143"/>
      <c r="B83" s="164"/>
      <c r="C83" s="164"/>
      <c r="D83" s="146" t="s">
        <v>42</v>
      </c>
      <c r="E83" s="692">
        <v>0</v>
      </c>
      <c r="F83" s="148"/>
      <c r="G83" s="17"/>
    </row>
    <row r="84" spans="1:7" ht="14.25" customHeight="1">
      <c r="A84" s="143"/>
      <c r="B84" s="164"/>
      <c r="C84" s="164"/>
      <c r="D84" s="150" t="s">
        <v>43</v>
      </c>
      <c r="E84" s="693">
        <v>0</v>
      </c>
      <c r="F84" s="152"/>
      <c r="G84" s="17"/>
    </row>
    <row r="85" spans="1:7" ht="14.25" customHeight="1">
      <c r="A85" s="143"/>
      <c r="B85" s="164"/>
      <c r="C85" s="164"/>
      <c r="D85" s="150" t="s">
        <v>44</v>
      </c>
      <c r="E85" s="693">
        <v>0</v>
      </c>
      <c r="F85" s="152"/>
      <c r="G85" s="17"/>
    </row>
    <row r="86" spans="1:7" ht="14.25" customHeight="1">
      <c r="A86" s="143"/>
      <c r="B86" s="164"/>
      <c r="C86" s="164"/>
      <c r="D86" s="150" t="s">
        <v>45</v>
      </c>
      <c r="E86" s="693">
        <v>0</v>
      </c>
      <c r="F86" s="152"/>
      <c r="G86" s="17"/>
    </row>
    <row r="87" spans="1:7" ht="14.25" customHeight="1">
      <c r="A87" s="143"/>
      <c r="B87" s="164"/>
      <c r="C87" s="164"/>
      <c r="D87" s="150" t="s">
        <v>205</v>
      </c>
      <c r="E87" s="693">
        <v>0</v>
      </c>
      <c r="F87" s="152"/>
      <c r="G87" s="17"/>
    </row>
    <row r="88" spans="1:7" ht="14.25" customHeight="1">
      <c r="A88" s="143"/>
      <c r="B88" s="164"/>
      <c r="C88" s="164"/>
      <c r="D88" s="150" t="s">
        <v>206</v>
      </c>
      <c r="E88" s="693">
        <v>0</v>
      </c>
      <c r="F88" s="152"/>
      <c r="G88" s="17"/>
    </row>
    <row r="89" spans="1:7" ht="14.25" customHeight="1">
      <c r="A89" s="143"/>
      <c r="B89" s="164"/>
      <c r="C89" s="164"/>
      <c r="D89" s="150" t="s">
        <v>46</v>
      </c>
      <c r="E89" s="693">
        <v>0</v>
      </c>
      <c r="F89" s="152"/>
      <c r="G89" s="17"/>
    </row>
    <row r="90" spans="1:7" ht="14.25" customHeight="1">
      <c r="A90" s="143"/>
      <c r="B90" s="164"/>
      <c r="C90" s="164"/>
      <c r="D90" s="173" t="s">
        <v>233</v>
      </c>
      <c r="E90" s="693">
        <v>0</v>
      </c>
      <c r="F90" s="174"/>
      <c r="G90" s="17"/>
    </row>
    <row r="91" spans="1:7" ht="17.25" customHeight="1">
      <c r="A91" s="143"/>
      <c r="B91" s="175"/>
      <c r="C91" s="176"/>
      <c r="D91" s="177" t="s">
        <v>47</v>
      </c>
      <c r="E91" s="178">
        <f>SUM(E83:E90)</f>
        <v>0</v>
      </c>
      <c r="F91" s="179" t="e">
        <f>E91/E$117</f>
        <v>#DIV/0!</v>
      </c>
      <c r="G91" s="17"/>
    </row>
    <row r="92" spans="1:7" s="1" customFormat="1" ht="17.25" customHeight="1">
      <c r="A92" s="168">
        <v>16</v>
      </c>
      <c r="B92" s="169"/>
      <c r="C92" s="169" t="s">
        <v>15</v>
      </c>
      <c r="D92" s="170"/>
      <c r="E92" s="171"/>
      <c r="F92" s="172"/>
      <c r="G92" s="22"/>
    </row>
    <row r="93" spans="1:7" ht="14.25" customHeight="1">
      <c r="A93" s="143"/>
      <c r="B93" s="164"/>
      <c r="C93" s="164"/>
      <c r="D93" s="146" t="s">
        <v>48</v>
      </c>
      <c r="E93" s="692">
        <v>0</v>
      </c>
      <c r="F93" s="148"/>
      <c r="G93" s="17"/>
    </row>
    <row r="94" spans="1:7" ht="14.25" customHeight="1">
      <c r="A94" s="143"/>
      <c r="B94" s="164"/>
      <c r="C94" s="164"/>
      <c r="D94" s="150" t="s">
        <v>49</v>
      </c>
      <c r="E94" s="693">
        <v>0</v>
      </c>
      <c r="F94" s="152"/>
      <c r="G94" s="17"/>
    </row>
    <row r="95" spans="1:7" ht="14.25" customHeight="1">
      <c r="A95" s="143"/>
      <c r="B95" s="164"/>
      <c r="C95" s="164"/>
      <c r="D95" s="150" t="s">
        <v>239</v>
      </c>
      <c r="E95" s="693">
        <v>0</v>
      </c>
      <c r="F95" s="152"/>
      <c r="G95" s="17"/>
    </row>
    <row r="96" spans="1:7" ht="14.25" customHeight="1">
      <c r="A96" s="143"/>
      <c r="B96" s="164"/>
      <c r="C96" s="164"/>
      <c r="D96" s="150" t="s">
        <v>50</v>
      </c>
      <c r="E96" s="693">
        <v>0</v>
      </c>
      <c r="F96" s="152"/>
      <c r="G96" s="17"/>
    </row>
    <row r="97" spans="1:16" ht="14.25" customHeight="1">
      <c r="A97" s="143"/>
      <c r="B97" s="164"/>
      <c r="C97" s="164"/>
      <c r="D97" s="173" t="s">
        <v>234</v>
      </c>
      <c r="E97" s="697">
        <v>0</v>
      </c>
      <c r="F97" s="174"/>
      <c r="G97" s="17"/>
      <c r="P97" s="698"/>
    </row>
    <row r="98" spans="1:16" ht="17.25" customHeight="1">
      <c r="A98" s="143"/>
      <c r="B98" s="175"/>
      <c r="C98" s="176"/>
      <c r="D98" s="177" t="s">
        <v>51</v>
      </c>
      <c r="E98" s="178">
        <f>SUM(E93:E97)</f>
        <v>0</v>
      </c>
      <c r="F98" s="179" t="e">
        <f>E98/E$117</f>
        <v>#DIV/0!</v>
      </c>
      <c r="G98" s="17"/>
      <c r="P98" s="698"/>
    </row>
    <row r="99" spans="1:16" s="1" customFormat="1" ht="17.25" customHeight="1">
      <c r="A99" s="168">
        <v>17</v>
      </c>
      <c r="B99" s="169"/>
      <c r="C99" s="169" t="s">
        <v>16</v>
      </c>
      <c r="D99" s="170"/>
      <c r="E99" s="171"/>
      <c r="F99" s="172"/>
      <c r="G99" s="22"/>
    </row>
    <row r="100" spans="1:16" ht="14.25" customHeight="1">
      <c r="A100" s="143"/>
      <c r="B100" s="164"/>
      <c r="C100" s="164"/>
      <c r="D100" s="146" t="s">
        <v>52</v>
      </c>
      <c r="E100" s="692">
        <v>0</v>
      </c>
      <c r="F100" s="148"/>
      <c r="G100" s="17"/>
    </row>
    <row r="101" spans="1:16" ht="14.25" customHeight="1">
      <c r="A101" s="143"/>
      <c r="B101" s="164"/>
      <c r="C101" s="164"/>
      <c r="D101" s="150" t="s">
        <v>53</v>
      </c>
      <c r="E101" s="693">
        <v>0</v>
      </c>
      <c r="F101" s="152"/>
      <c r="G101" s="17"/>
    </row>
    <row r="102" spans="1:16" ht="14.25" customHeight="1">
      <c r="A102" s="143"/>
      <c r="B102" s="164"/>
      <c r="C102" s="164"/>
      <c r="D102" s="150" t="s">
        <v>54</v>
      </c>
      <c r="E102" s="693">
        <v>0</v>
      </c>
      <c r="F102" s="152"/>
      <c r="G102" s="17"/>
    </row>
    <row r="103" spans="1:16" ht="14.25" customHeight="1">
      <c r="A103" s="143"/>
      <c r="B103" s="164"/>
      <c r="C103" s="164"/>
      <c r="D103" s="150" t="s">
        <v>55</v>
      </c>
      <c r="E103" s="693">
        <v>0</v>
      </c>
      <c r="F103" s="152"/>
      <c r="G103" s="17"/>
    </row>
    <row r="104" spans="1:16" ht="14.25" customHeight="1">
      <c r="A104" s="143"/>
      <c r="B104" s="164"/>
      <c r="C104" s="164"/>
      <c r="D104" s="150" t="s">
        <v>56</v>
      </c>
      <c r="E104" s="693">
        <v>0</v>
      </c>
      <c r="F104" s="152"/>
      <c r="G104" s="17"/>
    </row>
    <row r="105" spans="1:16" ht="14.25" customHeight="1">
      <c r="A105" s="143"/>
      <c r="B105" s="164"/>
      <c r="C105" s="164"/>
      <c r="D105" s="150" t="s">
        <v>57</v>
      </c>
      <c r="E105" s="693">
        <v>0</v>
      </c>
      <c r="F105" s="152"/>
      <c r="G105" s="17"/>
    </row>
    <row r="106" spans="1:16" ht="14.25" customHeight="1">
      <c r="A106" s="143"/>
      <c r="B106" s="164"/>
      <c r="C106" s="164"/>
      <c r="D106" s="150" t="s">
        <v>236</v>
      </c>
      <c r="E106" s="693">
        <v>0</v>
      </c>
      <c r="F106" s="152"/>
      <c r="G106" s="17"/>
    </row>
    <row r="107" spans="1:16" ht="14.25" customHeight="1">
      <c r="A107" s="143"/>
      <c r="B107" s="164"/>
      <c r="C107" s="164"/>
      <c r="D107" s="150" t="s">
        <v>237</v>
      </c>
      <c r="E107" s="693">
        <v>0</v>
      </c>
      <c r="F107" s="152"/>
      <c r="G107" s="17"/>
    </row>
    <row r="108" spans="1:16" ht="14.25" customHeight="1">
      <c r="A108" s="143"/>
      <c r="B108" s="164"/>
      <c r="C108" s="164"/>
      <c r="D108" s="173" t="s">
        <v>235</v>
      </c>
      <c r="E108" s="693">
        <v>0</v>
      </c>
      <c r="F108" s="174"/>
      <c r="G108" s="17"/>
    </row>
    <row r="109" spans="1:16" ht="17.25" customHeight="1">
      <c r="A109" s="143"/>
      <c r="B109" s="175"/>
      <c r="C109" s="176"/>
      <c r="D109" s="177" t="s">
        <v>58</v>
      </c>
      <c r="E109" s="178">
        <f>SUM(E100:E108)</f>
        <v>0</v>
      </c>
      <c r="F109" s="179" t="e">
        <f>E109/E$117</f>
        <v>#DIV/0!</v>
      </c>
      <c r="G109" s="17"/>
    </row>
    <row r="110" spans="1:16" s="1" customFormat="1" ht="17.25" customHeight="1">
      <c r="A110" s="168">
        <v>18</v>
      </c>
      <c r="B110" s="169"/>
      <c r="C110" s="169" t="s">
        <v>17</v>
      </c>
      <c r="D110" s="170"/>
      <c r="E110" s="171"/>
      <c r="F110" s="172"/>
      <c r="G110" s="22"/>
    </row>
    <row r="111" spans="1:16" ht="14.25" customHeight="1">
      <c r="A111" s="143"/>
      <c r="B111" s="164"/>
      <c r="C111" s="164"/>
      <c r="D111" s="146" t="s">
        <v>59</v>
      </c>
      <c r="E111" s="692">
        <v>0</v>
      </c>
      <c r="F111" s="148"/>
      <c r="G111" s="17"/>
    </row>
    <row r="112" spans="1:16" ht="14.25" customHeight="1">
      <c r="A112" s="143"/>
      <c r="B112" s="164"/>
      <c r="C112" s="164"/>
      <c r="D112" s="150" t="s">
        <v>60</v>
      </c>
      <c r="E112" s="691">
        <v>0</v>
      </c>
      <c r="F112" s="152"/>
      <c r="G112" s="17"/>
    </row>
    <row r="113" spans="1:92" ht="14.25" customHeight="1">
      <c r="A113" s="143"/>
      <c r="B113" s="164"/>
      <c r="C113" s="164"/>
      <c r="D113" s="150" t="s">
        <v>248</v>
      </c>
      <c r="E113" s="691">
        <v>0</v>
      </c>
      <c r="F113" s="152"/>
      <c r="G113" s="17"/>
    </row>
    <row r="114" spans="1:92" ht="14.25" customHeight="1">
      <c r="A114" s="143"/>
      <c r="B114" s="164"/>
      <c r="C114" s="164"/>
      <c r="D114" s="173" t="s">
        <v>251</v>
      </c>
      <c r="E114" s="691">
        <v>0</v>
      </c>
      <c r="F114" s="174"/>
      <c r="G114" s="17"/>
    </row>
    <row r="115" spans="1:92" ht="17.25" customHeight="1">
      <c r="A115" s="143"/>
      <c r="B115" s="175"/>
      <c r="C115" s="176"/>
      <c r="D115" s="177" t="s">
        <v>61</v>
      </c>
      <c r="E115" s="178">
        <f>SUM(E111:E114)</f>
        <v>0</v>
      </c>
      <c r="F115" s="179" t="e">
        <f>E115/E$117</f>
        <v>#DIV/0!</v>
      </c>
      <c r="G115" s="17"/>
    </row>
    <row r="116" spans="1:92" ht="9" customHeight="1">
      <c r="A116" s="143"/>
      <c r="B116" s="154"/>
      <c r="C116" s="154"/>
      <c r="D116" s="155"/>
      <c r="E116" s="156"/>
      <c r="F116" s="157"/>
      <c r="G116" s="17"/>
    </row>
    <row r="117" spans="1:92" s="1" customFormat="1" ht="15.75" customHeight="1">
      <c r="A117" s="153"/>
      <c r="B117" s="154"/>
      <c r="C117" s="154" t="s">
        <v>18</v>
      </c>
      <c r="D117" s="155"/>
      <c r="E117" s="156">
        <f>E55+E60+E66+E76+E91+E98+E109+E115</f>
        <v>0</v>
      </c>
      <c r="F117" s="157" t="e">
        <f>F55+F60+F66+F76+F91+F98+F109+F115</f>
        <v>#DIV/0!</v>
      </c>
      <c r="G117" s="22"/>
    </row>
    <row r="118" spans="1:92">
      <c r="A118" s="17"/>
      <c r="B118" s="17"/>
      <c r="C118" s="17"/>
      <c r="D118" s="17"/>
      <c r="E118" s="30"/>
      <c r="F118" s="17"/>
      <c r="G118" s="17"/>
    </row>
    <row r="119" spans="1:92">
      <c r="A119" s="17"/>
      <c r="B119" s="17"/>
      <c r="C119" s="17"/>
      <c r="D119" s="17"/>
      <c r="E119" s="17"/>
      <c r="F119" s="17"/>
      <c r="G119" s="17"/>
    </row>
    <row r="120" spans="1:92">
      <c r="A120" s="17"/>
      <c r="B120" s="17"/>
      <c r="C120" s="17"/>
      <c r="D120" s="993" t="s">
        <v>666</v>
      </c>
      <c r="E120" s="17"/>
      <c r="F120" s="17"/>
      <c r="G120" s="17"/>
    </row>
    <row r="121" spans="1:92">
      <c r="D121" s="688"/>
      <c r="E121" s="689"/>
      <c r="F121" s="689"/>
      <c r="G121" s="689"/>
      <c r="H121" s="689"/>
      <c r="I121" s="689"/>
      <c r="J121" s="689"/>
      <c r="K121" s="689"/>
      <c r="L121" s="689"/>
      <c r="M121" s="689"/>
      <c r="N121" s="689"/>
      <c r="O121" s="689"/>
      <c r="P121" s="689"/>
      <c r="Q121" s="689"/>
      <c r="R121" s="689"/>
      <c r="S121" s="689"/>
      <c r="T121" s="689"/>
      <c r="U121" s="689"/>
      <c r="V121" s="689"/>
      <c r="W121" s="792" t="s">
        <v>629</v>
      </c>
      <c r="X121" s="792" t="s">
        <v>629</v>
      </c>
      <c r="Y121" s="689"/>
      <c r="Z121" s="689"/>
      <c r="AA121" s="689"/>
      <c r="AB121" s="689"/>
      <c r="AC121" s="689"/>
      <c r="AD121" s="689"/>
      <c r="AE121" s="1041" t="s">
        <v>629</v>
      </c>
      <c r="AF121" s="689"/>
      <c r="AG121" s="689"/>
      <c r="AH121" s="689"/>
      <c r="AI121" s="689"/>
      <c r="AJ121" s="1041" t="s">
        <v>629</v>
      </c>
      <c r="AK121" s="689"/>
      <c r="AL121" s="689"/>
      <c r="AM121" s="689"/>
      <c r="AN121" s="689"/>
      <c r="AO121" s="689"/>
      <c r="AP121" s="1041" t="s">
        <v>629</v>
      </c>
      <c r="AQ121" s="689"/>
      <c r="AR121" s="689"/>
      <c r="AS121" s="689"/>
      <c r="AT121" s="689"/>
      <c r="AU121" s="689"/>
      <c r="AV121" s="689"/>
      <c r="AW121" s="689"/>
      <c r="AX121" s="689"/>
      <c r="AY121" s="689"/>
      <c r="AZ121" s="689" t="s">
        <v>629</v>
      </c>
      <c r="BA121" s="689"/>
      <c r="BB121" s="689"/>
      <c r="BC121" s="689"/>
      <c r="BD121" s="689"/>
      <c r="BE121" s="689"/>
      <c r="BF121" s="689"/>
      <c r="BG121" s="689"/>
      <c r="BH121" s="689"/>
      <c r="BI121" s="689"/>
      <c r="BJ121" s="689"/>
      <c r="BK121" s="689"/>
      <c r="BL121" s="689"/>
      <c r="BM121" s="689"/>
      <c r="BN121" s="689"/>
      <c r="BO121" s="689" t="s">
        <v>629</v>
      </c>
      <c r="BP121" s="689"/>
      <c r="BQ121" s="689"/>
      <c r="BR121" s="689"/>
      <c r="BS121" s="689"/>
      <c r="BT121" s="689"/>
      <c r="BU121" s="689"/>
      <c r="BV121" s="689" t="s">
        <v>629</v>
      </c>
      <c r="BW121" s="689"/>
      <c r="BX121" s="689"/>
      <c r="BY121" s="689"/>
      <c r="BZ121" s="689"/>
      <c r="CA121" s="689"/>
      <c r="CB121" s="689"/>
      <c r="CC121" s="689"/>
      <c r="CD121" s="689"/>
      <c r="CE121" s="689"/>
      <c r="CF121" s="689"/>
      <c r="CG121" s="689" t="s">
        <v>629</v>
      </c>
      <c r="CH121" s="689"/>
      <c r="CI121" s="689"/>
      <c r="CJ121" s="689"/>
      <c r="CK121" s="689"/>
      <c r="CL121" s="689"/>
      <c r="CM121" s="689"/>
      <c r="CN121" s="690" t="s">
        <v>629</v>
      </c>
    </row>
    <row r="122" spans="1:92" ht="63" customHeight="1">
      <c r="D122" s="660" t="s">
        <v>570</v>
      </c>
      <c r="E122" s="661" t="s">
        <v>9</v>
      </c>
      <c r="F122" s="661" t="s">
        <v>11</v>
      </c>
      <c r="G122" s="661" t="s">
        <v>571</v>
      </c>
      <c r="H122" s="661" t="s">
        <v>572</v>
      </c>
      <c r="I122" s="661" t="s">
        <v>573</v>
      </c>
      <c r="J122" s="661" t="s">
        <v>574</v>
      </c>
      <c r="K122" s="661" t="s">
        <v>575</v>
      </c>
      <c r="L122" s="661" t="s">
        <v>59</v>
      </c>
      <c r="M122" s="662" t="s">
        <v>576</v>
      </c>
      <c r="N122" s="663" t="s">
        <v>577</v>
      </c>
      <c r="O122" s="661"/>
      <c r="P122" s="661"/>
      <c r="Q122" s="661"/>
      <c r="R122" s="661" t="s">
        <v>578</v>
      </c>
      <c r="S122" s="661" t="s">
        <v>579</v>
      </c>
      <c r="T122" s="661" t="s">
        <v>580</v>
      </c>
      <c r="U122" s="661" t="s">
        <v>581</v>
      </c>
      <c r="V122" s="662" t="s">
        <v>582</v>
      </c>
      <c r="W122" s="667" t="s">
        <v>583</v>
      </c>
      <c r="X122" s="667" t="s">
        <v>584</v>
      </c>
      <c r="Y122" s="661" t="s">
        <v>25</v>
      </c>
      <c r="Z122" s="661" t="s">
        <v>585</v>
      </c>
      <c r="AA122" s="661" t="s">
        <v>27</v>
      </c>
      <c r="AB122" s="661" t="s">
        <v>586</v>
      </c>
      <c r="AC122" s="666" t="s">
        <v>587</v>
      </c>
      <c r="AD122" s="666" t="s">
        <v>588</v>
      </c>
      <c r="AE122" s="667" t="s">
        <v>589</v>
      </c>
      <c r="AF122" s="666" t="s">
        <v>30</v>
      </c>
      <c r="AG122" s="666" t="s">
        <v>31</v>
      </c>
      <c r="AH122" s="666" t="s">
        <v>230</v>
      </c>
      <c r="AI122" s="666" t="s">
        <v>590</v>
      </c>
      <c r="AJ122" s="667" t="s">
        <v>591</v>
      </c>
      <c r="AK122" s="666" t="s">
        <v>33</v>
      </c>
      <c r="AL122" s="666" t="s">
        <v>34</v>
      </c>
      <c r="AM122" s="666" t="s">
        <v>35</v>
      </c>
      <c r="AN122" s="666" t="s">
        <v>592</v>
      </c>
      <c r="AO122" s="666" t="s">
        <v>593</v>
      </c>
      <c r="AP122" s="667" t="s">
        <v>594</v>
      </c>
      <c r="AQ122" s="666" t="s">
        <v>37</v>
      </c>
      <c r="AR122" s="666" t="s">
        <v>595</v>
      </c>
      <c r="AS122" s="666" t="s">
        <v>39</v>
      </c>
      <c r="AT122" s="666" t="s">
        <v>596</v>
      </c>
      <c r="AU122" s="666" t="s">
        <v>204</v>
      </c>
      <c r="AV122" s="666" t="s">
        <v>597</v>
      </c>
      <c r="AW122" s="666" t="s">
        <v>40</v>
      </c>
      <c r="AX122" s="666" t="s">
        <v>598</v>
      </c>
      <c r="AY122" s="666" t="s">
        <v>599</v>
      </c>
      <c r="AZ122" s="667" t="s">
        <v>600</v>
      </c>
      <c r="BA122" s="661"/>
      <c r="BB122" s="661"/>
      <c r="BC122" s="661"/>
      <c r="BD122" s="661"/>
      <c r="BE122" s="661"/>
      <c r="BF122" s="666" t="s">
        <v>601</v>
      </c>
      <c r="BG122" s="666" t="s">
        <v>602</v>
      </c>
      <c r="BH122" s="666" t="s">
        <v>603</v>
      </c>
      <c r="BI122" s="666" t="s">
        <v>604</v>
      </c>
      <c r="BJ122" s="666" t="s">
        <v>205</v>
      </c>
      <c r="BK122" s="666" t="s">
        <v>206</v>
      </c>
      <c r="BL122" s="666" t="s">
        <v>46</v>
      </c>
      <c r="BM122" s="666" t="s">
        <v>605</v>
      </c>
      <c r="BN122" s="666" t="s">
        <v>606</v>
      </c>
      <c r="BO122" s="667" t="s">
        <v>607</v>
      </c>
      <c r="BP122" s="666" t="s">
        <v>608</v>
      </c>
      <c r="BQ122" s="666" t="s">
        <v>49</v>
      </c>
      <c r="BR122" s="666" t="s">
        <v>609</v>
      </c>
      <c r="BS122" s="666" t="s">
        <v>610</v>
      </c>
      <c r="BT122" s="666" t="s">
        <v>611</v>
      </c>
      <c r="BU122" s="666" t="s">
        <v>612</v>
      </c>
      <c r="BV122" s="667" t="s">
        <v>613</v>
      </c>
      <c r="BW122" s="666" t="s">
        <v>614</v>
      </c>
      <c r="BX122" s="666" t="s">
        <v>615</v>
      </c>
      <c r="BY122" s="666" t="s">
        <v>54</v>
      </c>
      <c r="BZ122" s="666" t="s">
        <v>55</v>
      </c>
      <c r="CA122" s="666" t="s">
        <v>616</v>
      </c>
      <c r="CB122" s="666" t="s">
        <v>617</v>
      </c>
      <c r="CC122" s="666" t="s">
        <v>236</v>
      </c>
      <c r="CD122" s="666" t="s">
        <v>618</v>
      </c>
      <c r="CE122" s="666" t="s">
        <v>235</v>
      </c>
      <c r="CF122" s="666" t="s">
        <v>620</v>
      </c>
      <c r="CG122" s="667" t="s">
        <v>621</v>
      </c>
      <c r="CH122" s="668" t="s">
        <v>622</v>
      </c>
      <c r="CI122" s="668" t="s">
        <v>623</v>
      </c>
      <c r="CJ122" s="668" t="s">
        <v>624</v>
      </c>
      <c r="CK122" s="668" t="s">
        <v>625</v>
      </c>
      <c r="CL122" s="668" t="s">
        <v>626</v>
      </c>
      <c r="CM122" s="682" t="s">
        <v>627</v>
      </c>
      <c r="CN122" s="686" t="s">
        <v>673</v>
      </c>
    </row>
    <row r="124" spans="1:92">
      <c r="D124" s="992">
        <f>C11</f>
        <v>0</v>
      </c>
      <c r="E124" s="669">
        <f>E17</f>
        <v>0</v>
      </c>
      <c r="F124" s="669">
        <f>E18</f>
        <v>0</v>
      </c>
      <c r="G124" s="669">
        <f>E19</f>
        <v>0</v>
      </c>
      <c r="H124" s="669">
        <f>E20</f>
        <v>0</v>
      </c>
      <c r="I124" s="669">
        <f>E21</f>
        <v>0</v>
      </c>
      <c r="J124" s="669">
        <f>E22</f>
        <v>0</v>
      </c>
      <c r="K124" s="669">
        <f>E23</f>
        <v>0</v>
      </c>
      <c r="L124" s="669">
        <f>E24</f>
        <v>0</v>
      </c>
      <c r="M124" s="670">
        <f>E25</f>
        <v>0</v>
      </c>
      <c r="N124" s="671"/>
      <c r="O124" s="669"/>
      <c r="P124" s="669" t="s">
        <v>848</v>
      </c>
      <c r="Q124" s="669"/>
      <c r="R124" s="669">
        <f>E30</f>
        <v>0</v>
      </c>
      <c r="S124" s="669">
        <f>E31</f>
        <v>0</v>
      </c>
      <c r="T124" s="669">
        <f>E32</f>
        <v>0</v>
      </c>
      <c r="U124" s="669">
        <f>+E33</f>
        <v>0</v>
      </c>
      <c r="V124" s="670">
        <f>E34</f>
        <v>0</v>
      </c>
      <c r="W124" s="680">
        <f t="shared" ref="W124" si="2">SUM(E124:L124)</f>
        <v>0</v>
      </c>
      <c r="X124" s="680">
        <f t="shared" ref="X124" si="3">W124-V124</f>
        <v>0</v>
      </c>
      <c r="Y124" s="674">
        <f>E50</f>
        <v>0</v>
      </c>
      <c r="Z124" s="675">
        <f>+E51</f>
        <v>0</v>
      </c>
      <c r="AA124" s="675">
        <f>+E52</f>
        <v>0</v>
      </c>
      <c r="AB124" s="675">
        <f>+E53</f>
        <v>0</v>
      </c>
      <c r="AC124" s="676">
        <f>+E54</f>
        <v>0</v>
      </c>
      <c r="AD124" s="677">
        <f>+E55</f>
        <v>0</v>
      </c>
      <c r="AE124" s="680">
        <f t="shared" ref="AE124" si="4">SUM(Y124:AC124)</f>
        <v>0</v>
      </c>
      <c r="AF124" s="677">
        <f>+E57</f>
        <v>0</v>
      </c>
      <c r="AG124" s="676">
        <f>+E58</f>
        <v>0</v>
      </c>
      <c r="AH124" s="676">
        <f>+E59</f>
        <v>0</v>
      </c>
      <c r="AI124" s="679">
        <f>+E60</f>
        <v>0</v>
      </c>
      <c r="AJ124" s="680">
        <f t="shared" ref="AJ124" si="5">SUM(AF124:AH124)</f>
        <v>0</v>
      </c>
      <c r="AK124" s="677">
        <f>+E62</f>
        <v>0</v>
      </c>
      <c r="AL124" s="676">
        <f>+E63</f>
        <v>0</v>
      </c>
      <c r="AM124" s="676">
        <f>+E64</f>
        <v>0</v>
      </c>
      <c r="AN124" s="676">
        <f>+E65</f>
        <v>0</v>
      </c>
      <c r="AO124" s="679">
        <f>+E66</f>
        <v>0</v>
      </c>
      <c r="AP124" s="680">
        <f t="shared" ref="AP124" si="6">SUM(AK124:AN124)</f>
        <v>0</v>
      </c>
      <c r="AQ124" s="674">
        <f>+E68</f>
        <v>0</v>
      </c>
      <c r="AR124" s="675">
        <f>+E69</f>
        <v>0</v>
      </c>
      <c r="AS124" s="675">
        <f>+E70</f>
        <v>0</v>
      </c>
      <c r="AT124" s="675">
        <f>+E71</f>
        <v>0</v>
      </c>
      <c r="AU124" s="675">
        <f>+E72</f>
        <v>0</v>
      </c>
      <c r="AV124" s="675">
        <f>+E73</f>
        <v>0</v>
      </c>
      <c r="AW124" s="675">
        <f>+E74</f>
        <v>0</v>
      </c>
      <c r="AX124" s="675">
        <f>+E75</f>
        <v>0</v>
      </c>
      <c r="AY124" s="674">
        <f>+E76</f>
        <v>0</v>
      </c>
      <c r="AZ124" s="680">
        <f t="shared" ref="AZ124" si="7">SUM(AQ124:AX124)</f>
        <v>0</v>
      </c>
      <c r="BA124" s="681"/>
      <c r="BB124" s="681"/>
      <c r="BC124" s="681"/>
      <c r="BD124" s="681" t="s">
        <v>848</v>
      </c>
      <c r="BE124" s="681"/>
      <c r="BF124" s="674">
        <f>+E83</f>
        <v>0</v>
      </c>
      <c r="BG124" s="675">
        <f>+E84</f>
        <v>0</v>
      </c>
      <c r="BH124" s="675">
        <f>+E85</f>
        <v>0</v>
      </c>
      <c r="BI124" s="675">
        <f>+E86</f>
        <v>0</v>
      </c>
      <c r="BJ124" s="675">
        <f>+E87</f>
        <v>0</v>
      </c>
      <c r="BK124" s="675">
        <f>+E88</f>
        <v>0</v>
      </c>
      <c r="BL124" s="675">
        <f>+E89</f>
        <v>0</v>
      </c>
      <c r="BM124" s="675">
        <f>+E90</f>
        <v>0</v>
      </c>
      <c r="BN124" s="674">
        <f>+E91</f>
        <v>0</v>
      </c>
      <c r="BO124" s="680">
        <f t="shared" ref="BO124" si="8">SUM(BF124:BM124)</f>
        <v>0</v>
      </c>
      <c r="BP124" s="677">
        <f>+E93</f>
        <v>0</v>
      </c>
      <c r="BQ124" s="676">
        <f>+E94</f>
        <v>0</v>
      </c>
      <c r="BR124" s="676">
        <f>+E95</f>
        <v>0</v>
      </c>
      <c r="BS124" s="676">
        <f>+E96</f>
        <v>0</v>
      </c>
      <c r="BT124" s="676">
        <f>+E97</f>
        <v>0</v>
      </c>
      <c r="BU124" s="677">
        <f>+E98</f>
        <v>0</v>
      </c>
      <c r="BV124" s="680">
        <f t="shared" ref="BV124" si="9">SUM(BP124:BT124)</f>
        <v>0</v>
      </c>
      <c r="BW124" s="675">
        <f>+E100</f>
        <v>0</v>
      </c>
      <c r="BX124" s="675">
        <f>+E101</f>
        <v>0</v>
      </c>
      <c r="BY124" s="675">
        <f>+E102</f>
        <v>0</v>
      </c>
      <c r="BZ124" s="675">
        <f>+E103</f>
        <v>0</v>
      </c>
      <c r="CA124" s="675">
        <f>+E104</f>
        <v>0</v>
      </c>
      <c r="CB124" s="675">
        <f>+E105</f>
        <v>0</v>
      </c>
      <c r="CC124" s="675">
        <f>+E106</f>
        <v>0</v>
      </c>
      <c r="CD124" s="675">
        <f>+E107</f>
        <v>0</v>
      </c>
      <c r="CE124" s="674">
        <f>+E108</f>
        <v>0</v>
      </c>
      <c r="CF124" s="674">
        <f>+E109</f>
        <v>0</v>
      </c>
      <c r="CG124" s="683">
        <f>SUM(BW124:CE124)</f>
        <v>0</v>
      </c>
      <c r="CH124" s="674">
        <f>+E111</f>
        <v>0</v>
      </c>
      <c r="CI124" s="675">
        <f>+E112</f>
        <v>0</v>
      </c>
      <c r="CJ124" s="677">
        <f>+E113</f>
        <v>0</v>
      </c>
      <c r="CK124" s="684">
        <f>+E114</f>
        <v>0</v>
      </c>
      <c r="CL124" s="685">
        <f>+E115</f>
        <v>0</v>
      </c>
      <c r="CM124" s="785">
        <f>SUM(CH124:CK124)</f>
        <v>0</v>
      </c>
      <c r="CN124" s="786">
        <f>+AD124+AI124+AO124+AY124+BN124+BU124+CF124+CL124</f>
        <v>0</v>
      </c>
    </row>
    <row r="125" spans="1:92">
      <c r="CM125" s="787" t="s">
        <v>655</v>
      </c>
      <c r="CN125" s="788">
        <f>E117</f>
        <v>0</v>
      </c>
    </row>
    <row r="126" spans="1:92">
      <c r="CM126" s="789" t="s">
        <v>361</v>
      </c>
      <c r="CN126" s="788">
        <f>+CN124-CN125</f>
        <v>0</v>
      </c>
    </row>
  </sheetData>
  <mergeCells count="13">
    <mergeCell ref="C78:D78"/>
    <mergeCell ref="A12:B12"/>
    <mergeCell ref="A36:F36"/>
    <mergeCell ref="A44:B44"/>
    <mergeCell ref="C44:D44"/>
    <mergeCell ref="C12:D12"/>
    <mergeCell ref="A1:F1"/>
    <mergeCell ref="A2:F2"/>
    <mergeCell ref="A3:F3"/>
    <mergeCell ref="A10:B10"/>
    <mergeCell ref="A11:B11"/>
    <mergeCell ref="C11:D11"/>
    <mergeCell ref="C10:D10"/>
  </mergeCells>
  <printOptions horizontalCentered="1" verticalCentered="1"/>
  <pageMargins left="0.25" right="0.5" top="0.45" bottom="0.25" header="0.25" footer="0.15"/>
  <pageSetup scale="85" orientation="landscape" cellComments="atEnd" r:id="rId1"/>
  <headerFooter alignWithMargins="0">
    <oddHeader xml:space="preserve">&amp;C&amp;"Palatino,Bold"&amp;11
</oddHeader>
    <oddFooter xml:space="preserve">&amp;L&amp;6&amp;D  &amp;T   &amp;Z&amp;F   &amp;A   </oddFooter>
  </headerFooter>
  <rowBreaks count="2" manualBreakCount="2">
    <brk id="35" max="16383" man="1"/>
    <brk id="76" max="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A71"/>
  </sheetPr>
  <dimension ref="A1:CN127"/>
  <sheetViews>
    <sheetView zoomScale="81" zoomScaleNormal="81" workbookViewId="0">
      <selection activeCell="F11" sqref="F11"/>
    </sheetView>
  </sheetViews>
  <sheetFormatPr defaultRowHeight="13.2"/>
  <cols>
    <col min="1" max="1" width="18.6640625" customWidth="1"/>
    <col min="2" max="2" width="6.109375" customWidth="1"/>
    <col min="3" max="3" width="7.44140625" customWidth="1"/>
    <col min="4" max="4" width="66" customWidth="1"/>
    <col min="5" max="5" width="29" customWidth="1"/>
    <col min="6" max="6" width="19.6640625" customWidth="1"/>
    <col min="7" max="7" width="12.44140625" customWidth="1"/>
    <col min="8" max="8" width="35.77734375" customWidth="1"/>
    <col min="9" max="14" width="13.77734375" customWidth="1"/>
    <col min="15" max="15" width="3" customWidth="1"/>
    <col min="16" max="17" width="4.44140625" customWidth="1"/>
    <col min="18" max="52" width="13.77734375" customWidth="1"/>
    <col min="53" max="53" width="2.44140625" customWidth="1"/>
    <col min="54" max="55" width="3" customWidth="1"/>
    <col min="56" max="56" width="3.33203125" customWidth="1"/>
    <col min="57" max="57" width="4.33203125" customWidth="1"/>
    <col min="58" max="74" width="13.77734375" customWidth="1"/>
    <col min="75" max="75" width="11.77734375" customWidth="1"/>
    <col min="76" max="90" width="13.77734375" customWidth="1"/>
    <col min="91" max="91" width="14.44140625" customWidth="1"/>
    <col min="92" max="92" width="13.6640625" customWidth="1"/>
    <col min="93" max="93" width="13.33203125" customWidth="1"/>
  </cols>
  <sheetData>
    <row r="1" spans="1:7" ht="20.399999999999999">
      <c r="A1" s="1133" t="s">
        <v>321</v>
      </c>
      <c r="B1" s="1133"/>
      <c r="C1" s="1133"/>
      <c r="D1" s="1133"/>
      <c r="E1" s="1133"/>
      <c r="F1" s="1133"/>
      <c r="G1" s="59"/>
    </row>
    <row r="2" spans="1:7" ht="15.6">
      <c r="A2" s="1134" t="s">
        <v>256</v>
      </c>
      <c r="B2" s="1134"/>
      <c r="C2" s="1134"/>
      <c r="D2" s="1134"/>
      <c r="E2" s="1134"/>
      <c r="F2" s="1134"/>
      <c r="G2" s="17"/>
    </row>
    <row r="3" spans="1:7" ht="15.75" customHeight="1">
      <c r="A3" s="1134" t="s">
        <v>257</v>
      </c>
      <c r="B3" s="1134"/>
      <c r="C3" s="1134"/>
      <c r="D3" s="1134"/>
      <c r="E3" s="1134"/>
      <c r="F3" s="1134"/>
      <c r="G3" s="17"/>
    </row>
    <row r="4" spans="1:7" ht="9" customHeight="1">
      <c r="A4" s="59"/>
      <c r="B4" s="59"/>
      <c r="C4" s="59"/>
      <c r="D4" s="59"/>
      <c r="E4" s="59"/>
      <c r="F4" s="59"/>
      <c r="G4" s="17"/>
    </row>
    <row r="5" spans="1:7" s="7" customFormat="1" ht="18">
      <c r="A5" s="18" t="s">
        <v>847</v>
      </c>
      <c r="B5" s="18"/>
      <c r="C5" s="18"/>
      <c r="D5" s="18"/>
      <c r="E5" s="18"/>
      <c r="F5" s="18"/>
      <c r="G5" s="19"/>
    </row>
    <row r="6" spans="1:7" s="7" customFormat="1" ht="18">
      <c r="A6" s="18" t="s">
        <v>1</v>
      </c>
      <c r="B6" s="18"/>
      <c r="C6" s="18"/>
      <c r="D6" s="18"/>
      <c r="E6" s="18"/>
      <c r="F6" s="18"/>
      <c r="G6" s="19"/>
    </row>
    <row r="7" spans="1:7" ht="9" customHeight="1">
      <c r="A7" s="16"/>
      <c r="B7" s="16"/>
      <c r="C7" s="16"/>
      <c r="D7" s="16"/>
      <c r="E7" s="16"/>
      <c r="F7" s="16"/>
      <c r="G7" s="17"/>
    </row>
    <row r="8" spans="1:7" s="5" customFormat="1" ht="15.6">
      <c r="A8" s="20" t="s">
        <v>2</v>
      </c>
      <c r="B8" s="20"/>
      <c r="C8" s="20"/>
      <c r="D8" s="20"/>
      <c r="E8" s="20"/>
      <c r="F8" s="20"/>
      <c r="G8" s="21"/>
    </row>
    <row r="9" spans="1:7" s="5" customFormat="1" ht="15.6">
      <c r="A9" s="20" t="s">
        <v>3</v>
      </c>
      <c r="B9" s="20"/>
      <c r="C9" s="20"/>
      <c r="D9" s="20"/>
      <c r="E9" s="20"/>
      <c r="F9" s="20"/>
      <c r="G9" s="21"/>
    </row>
    <row r="10" spans="1:7" ht="15.6">
      <c r="A10" s="1143" t="s">
        <v>260</v>
      </c>
      <c r="B10" s="1152"/>
      <c r="C10" s="695"/>
      <c r="D10" s="694"/>
      <c r="E10" s="5"/>
      <c r="F10" s="5"/>
      <c r="G10" s="17"/>
    </row>
    <row r="11" spans="1:7" ht="15.6">
      <c r="A11" s="1153" t="s">
        <v>254</v>
      </c>
      <c r="B11" s="1154"/>
      <c r="C11" s="1149" t="s">
        <v>796</v>
      </c>
      <c r="D11" s="1146"/>
      <c r="E11" s="128" t="s">
        <v>261</v>
      </c>
      <c r="F11" s="808">
        <f>'Schedule A - A1'!F11</f>
        <v>45086</v>
      </c>
      <c r="G11" s="17"/>
    </row>
    <row r="12" spans="1:7" ht="15.6">
      <c r="A12" s="1153" t="s">
        <v>264</v>
      </c>
      <c r="B12" s="1154"/>
      <c r="C12" s="1150"/>
      <c r="D12" s="1151"/>
      <c r="E12" s="128"/>
      <c r="F12" s="133"/>
      <c r="G12" s="17"/>
    </row>
    <row r="13" spans="1:7" ht="15.6">
      <c r="A13" s="21"/>
      <c r="B13" s="21"/>
      <c r="C13" s="21"/>
      <c r="D13" s="21"/>
      <c r="E13" s="21"/>
      <c r="F13" s="21"/>
      <c r="G13" s="17"/>
    </row>
    <row r="14" spans="1:7" ht="15.6">
      <c r="A14" s="134" t="s">
        <v>4</v>
      </c>
      <c r="B14" s="135"/>
      <c r="C14" s="135"/>
      <c r="D14" s="135"/>
      <c r="E14" s="135"/>
      <c r="F14" s="136"/>
      <c r="G14" s="17"/>
    </row>
    <row r="15" spans="1:7" s="1" customFormat="1" ht="15.6">
      <c r="A15" s="131" t="s">
        <v>5</v>
      </c>
      <c r="B15" s="137" t="s">
        <v>6</v>
      </c>
      <c r="C15" s="138"/>
      <c r="D15" s="138"/>
      <c r="E15" s="131" t="s">
        <v>848</v>
      </c>
      <c r="F15" s="139" t="s">
        <v>7</v>
      </c>
      <c r="G15" s="22"/>
    </row>
    <row r="16" spans="1:7" ht="15.6">
      <c r="A16" s="140"/>
      <c r="B16" s="141" t="s">
        <v>8</v>
      </c>
      <c r="C16" s="142"/>
      <c r="D16" s="142"/>
      <c r="E16" s="142"/>
      <c r="F16" s="142"/>
      <c r="G16" s="17"/>
    </row>
    <row r="17" spans="1:10" ht="19.5" customHeight="1">
      <c r="A17" s="357">
        <v>11</v>
      </c>
      <c r="B17" s="358"/>
      <c r="C17" s="145" t="s">
        <v>9</v>
      </c>
      <c r="D17" s="146"/>
      <c r="E17" s="692">
        <v>0</v>
      </c>
      <c r="F17" s="148" t="e">
        <f>E17/E$26</f>
        <v>#DIV/0!</v>
      </c>
      <c r="G17" s="17"/>
    </row>
    <row r="18" spans="1:10" ht="19.5" customHeight="1">
      <c r="A18" s="208">
        <v>12</v>
      </c>
      <c r="B18" s="252"/>
      <c r="C18" s="149" t="s">
        <v>11</v>
      </c>
      <c r="D18" s="150"/>
      <c r="E18" s="693">
        <v>0</v>
      </c>
      <c r="F18" s="152" t="e">
        <f t="shared" ref="F18:F25" si="0">E18/E$26</f>
        <v>#DIV/0!</v>
      </c>
      <c r="G18" s="17"/>
    </row>
    <row r="19" spans="1:10" ht="19.5" customHeight="1">
      <c r="A19" s="208">
        <v>13</v>
      </c>
      <c r="B19" s="252"/>
      <c r="C19" s="149" t="s">
        <v>12</v>
      </c>
      <c r="D19" s="150"/>
      <c r="E19" s="693">
        <v>0</v>
      </c>
      <c r="F19" s="152" t="e">
        <f t="shared" si="0"/>
        <v>#DIV/0!</v>
      </c>
      <c r="G19" s="17"/>
    </row>
    <row r="20" spans="1:10" ht="19.5" customHeight="1">
      <c r="A20" s="208">
        <v>14</v>
      </c>
      <c r="B20" s="252"/>
      <c r="C20" s="149" t="s">
        <v>13</v>
      </c>
      <c r="D20" s="150"/>
      <c r="E20" s="693">
        <v>0</v>
      </c>
      <c r="F20" s="152" t="e">
        <f t="shared" si="0"/>
        <v>#DIV/0!</v>
      </c>
      <c r="G20" s="17"/>
    </row>
    <row r="21" spans="1:10" ht="19.5" customHeight="1">
      <c r="A21" s="208">
        <v>15</v>
      </c>
      <c r="B21" s="252"/>
      <c r="C21" s="149" t="s">
        <v>14</v>
      </c>
      <c r="D21" s="150"/>
      <c r="E21" s="693">
        <v>0</v>
      </c>
      <c r="F21" s="152" t="e">
        <f t="shared" si="0"/>
        <v>#DIV/0!</v>
      </c>
      <c r="G21" s="17"/>
    </row>
    <row r="22" spans="1:10" ht="19.5" customHeight="1">
      <c r="A22" s="208">
        <v>16</v>
      </c>
      <c r="B22" s="252"/>
      <c r="C22" s="149" t="s">
        <v>15</v>
      </c>
      <c r="D22" s="150"/>
      <c r="E22" s="693">
        <v>0</v>
      </c>
      <c r="F22" s="152" t="e">
        <f t="shared" si="0"/>
        <v>#DIV/0!</v>
      </c>
      <c r="G22" s="17"/>
    </row>
    <row r="23" spans="1:10" ht="19.5" customHeight="1">
      <c r="A23" s="208">
        <v>17</v>
      </c>
      <c r="B23" s="252"/>
      <c r="C23" s="149" t="s">
        <v>16</v>
      </c>
      <c r="D23" s="150"/>
      <c r="E23" s="693">
        <v>0</v>
      </c>
      <c r="F23" s="152" t="e">
        <f t="shared" si="0"/>
        <v>#DIV/0!</v>
      </c>
      <c r="G23" s="17"/>
    </row>
    <row r="24" spans="1:10" ht="19.5" customHeight="1">
      <c r="A24" s="208">
        <v>18</v>
      </c>
      <c r="B24" s="252"/>
      <c r="C24" s="149" t="s">
        <v>17</v>
      </c>
      <c r="D24" s="150"/>
      <c r="E24" s="693">
        <v>0</v>
      </c>
      <c r="F24" s="152" t="e">
        <f t="shared" si="0"/>
        <v>#DIV/0!</v>
      </c>
      <c r="G24" s="17"/>
      <c r="H24" s="794" t="s">
        <v>657</v>
      </c>
      <c r="I24" s="528" t="s">
        <v>658</v>
      </c>
      <c r="J24" s="795" t="s">
        <v>361</v>
      </c>
    </row>
    <row r="25" spans="1:10" ht="19.5" customHeight="1">
      <c r="A25" s="208">
        <v>19</v>
      </c>
      <c r="B25" s="149"/>
      <c r="C25" s="149" t="s">
        <v>654</v>
      </c>
      <c r="D25" s="150"/>
      <c r="E25" s="693">
        <v>0</v>
      </c>
      <c r="F25" s="152" t="e">
        <f t="shared" si="0"/>
        <v>#DIV/0!</v>
      </c>
      <c r="G25" s="17"/>
      <c r="H25" s="796" t="s">
        <v>659</v>
      </c>
      <c r="I25" s="475">
        <f>E26</f>
        <v>0</v>
      </c>
      <c r="J25" s="797"/>
    </row>
    <row r="26" spans="1:10" s="1" customFormat="1" ht="19.5" customHeight="1">
      <c r="A26" s="153"/>
      <c r="B26" s="154"/>
      <c r="C26" s="154" t="s">
        <v>18</v>
      </c>
      <c r="D26" s="155"/>
      <c r="E26" s="156">
        <f>SUM(E17:E25)</f>
        <v>0</v>
      </c>
      <c r="F26" s="157" t="e">
        <f>SUM(F17:F25)</f>
        <v>#DIV/0!</v>
      </c>
      <c r="G26" s="22"/>
      <c r="H26" s="796" t="s">
        <v>660</v>
      </c>
      <c r="I26" s="475">
        <f>E35</f>
        <v>0</v>
      </c>
      <c r="J26" s="426">
        <f>+I25-I26</f>
        <v>0</v>
      </c>
    </row>
    <row r="27" spans="1:10" ht="15.75" customHeight="1">
      <c r="A27" s="21"/>
      <c r="B27" s="21"/>
      <c r="C27" s="21"/>
      <c r="D27" s="21"/>
      <c r="E27" s="158"/>
      <c r="F27" s="21"/>
      <c r="G27" s="17"/>
      <c r="H27" s="798" t="s">
        <v>661</v>
      </c>
      <c r="I27" s="799">
        <f>E118</f>
        <v>0</v>
      </c>
      <c r="J27" s="427">
        <f>+I25-I27</f>
        <v>0</v>
      </c>
    </row>
    <row r="28" spans="1:10" ht="15.6">
      <c r="A28" s="134" t="s">
        <v>19</v>
      </c>
      <c r="B28" s="135"/>
      <c r="C28" s="135"/>
      <c r="D28" s="135"/>
      <c r="E28" s="159"/>
      <c r="F28" s="136"/>
      <c r="G28" s="17"/>
    </row>
    <row r="29" spans="1:10" ht="15.6">
      <c r="A29" s="131" t="s">
        <v>20</v>
      </c>
      <c r="B29" s="137" t="s">
        <v>21</v>
      </c>
      <c r="C29" s="138"/>
      <c r="D29" s="342"/>
      <c r="E29" s="160" t="s">
        <v>848</v>
      </c>
      <c r="F29" s="139" t="s">
        <v>7</v>
      </c>
      <c r="G29" s="17"/>
    </row>
    <row r="30" spans="1:10" s="1" customFormat="1" ht="15.6">
      <c r="A30" s="161"/>
      <c r="B30" s="141" t="s">
        <v>22</v>
      </c>
      <c r="C30" s="141"/>
      <c r="D30" s="162"/>
      <c r="E30" s="163"/>
      <c r="F30" s="162"/>
      <c r="G30" s="22"/>
    </row>
    <row r="31" spans="1:10" ht="19.5" customHeight="1">
      <c r="A31" s="168">
        <v>290</v>
      </c>
      <c r="B31" s="164"/>
      <c r="C31" s="145" t="s">
        <v>23</v>
      </c>
      <c r="D31" s="146"/>
      <c r="E31" s="692">
        <v>0</v>
      </c>
      <c r="F31" s="148" t="e">
        <f>E31/E$35</f>
        <v>#DIV/0!</v>
      </c>
      <c r="G31" s="17"/>
    </row>
    <row r="32" spans="1:10" ht="19.5" customHeight="1">
      <c r="A32" s="168">
        <v>290</v>
      </c>
      <c r="B32" s="164"/>
      <c r="C32" s="149" t="s">
        <v>368</v>
      </c>
      <c r="D32" s="146"/>
      <c r="E32" s="692">
        <v>0</v>
      </c>
      <c r="F32" s="148" t="e">
        <f>E32/E$35</f>
        <v>#DIV/0!</v>
      </c>
      <c r="G32" s="17"/>
      <c r="H32" s="284"/>
      <c r="I32" s="284"/>
    </row>
    <row r="33" spans="1:9" ht="19.5" customHeight="1">
      <c r="A33" s="168">
        <v>290</v>
      </c>
      <c r="B33" s="164"/>
      <c r="C33" s="149" t="s">
        <v>336</v>
      </c>
      <c r="D33" s="151"/>
      <c r="E33" s="696">
        <v>0</v>
      </c>
      <c r="F33" s="148" t="e">
        <f>E33/E$35</f>
        <v>#DIV/0!</v>
      </c>
      <c r="G33" s="17"/>
      <c r="H33" s="284"/>
      <c r="I33" s="284"/>
    </row>
    <row r="34" spans="1:9" ht="19.5" customHeight="1">
      <c r="A34" s="168">
        <v>490</v>
      </c>
      <c r="B34" s="164"/>
      <c r="C34" s="280" t="s">
        <v>843</v>
      </c>
      <c r="D34" s="150"/>
      <c r="E34" s="693">
        <v>0</v>
      </c>
      <c r="F34" s="148" t="e">
        <f>E34/E$35</f>
        <v>#DIV/0!</v>
      </c>
      <c r="G34" s="17"/>
      <c r="H34" s="508" t="s">
        <v>445</v>
      </c>
      <c r="I34" s="284"/>
    </row>
    <row r="35" spans="1:9" s="1" customFormat="1" ht="19.5" customHeight="1">
      <c r="A35" s="153"/>
      <c r="B35" s="154"/>
      <c r="C35" s="154" t="s">
        <v>24</v>
      </c>
      <c r="D35" s="155"/>
      <c r="E35" s="156">
        <f>SUM(E31:E34)</f>
        <v>0</v>
      </c>
      <c r="F35" s="281" t="e">
        <f>SUM(F31:F34)</f>
        <v>#DIV/0!</v>
      </c>
      <c r="G35" s="22"/>
    </row>
    <row r="36" spans="1:9" ht="9" customHeight="1">
      <c r="A36" s="21"/>
      <c r="B36" s="21"/>
      <c r="C36" s="21"/>
      <c r="D36" s="21"/>
      <c r="E36" s="21"/>
      <c r="F36" s="21"/>
      <c r="G36" s="17"/>
    </row>
    <row r="37" spans="1:9" s="3" customFormat="1" ht="18.75" customHeight="1">
      <c r="A37" s="1134"/>
      <c r="B37" s="1148"/>
      <c r="C37" s="1148"/>
      <c r="D37" s="1148"/>
      <c r="E37" s="1148"/>
      <c r="F37" s="1148"/>
      <c r="G37" s="27"/>
    </row>
    <row r="38" spans="1:9" ht="6.75" customHeight="1">
      <c r="A38" s="16"/>
      <c r="B38" s="16"/>
      <c r="C38" s="16"/>
      <c r="D38" s="16"/>
      <c r="E38" s="16"/>
      <c r="F38" s="16"/>
      <c r="G38" s="17"/>
    </row>
    <row r="39" spans="1:9" s="7" customFormat="1" ht="18">
      <c r="A39" s="18" t="s">
        <v>847</v>
      </c>
      <c r="B39" s="18"/>
      <c r="C39" s="18"/>
      <c r="D39" s="18"/>
      <c r="E39" s="18"/>
      <c r="F39" s="18"/>
      <c r="G39" s="19"/>
    </row>
    <row r="40" spans="1:9" s="7" customFormat="1" ht="18">
      <c r="A40" s="18" t="s">
        <v>1</v>
      </c>
      <c r="B40" s="18"/>
      <c r="C40" s="18"/>
      <c r="D40" s="18"/>
      <c r="E40" s="18"/>
      <c r="F40" s="18"/>
      <c r="G40" s="19"/>
    </row>
    <row r="41" spans="1:9" ht="6.75" customHeight="1">
      <c r="A41" s="16"/>
      <c r="B41" s="16"/>
      <c r="C41" s="16"/>
      <c r="D41" s="16"/>
      <c r="E41" s="16"/>
      <c r="F41" s="16"/>
      <c r="G41" s="17"/>
    </row>
    <row r="42" spans="1:9" s="5" customFormat="1" ht="15.6">
      <c r="A42" s="20" t="s">
        <v>241</v>
      </c>
      <c r="B42" s="20"/>
      <c r="C42" s="20"/>
      <c r="D42" s="20"/>
      <c r="E42" s="20"/>
      <c r="F42" s="20"/>
      <c r="G42" s="21"/>
    </row>
    <row r="43" spans="1:9" s="5" customFormat="1" ht="15.6">
      <c r="A43" s="20" t="s">
        <v>3</v>
      </c>
      <c r="B43" s="20"/>
      <c r="C43" s="20"/>
      <c r="D43" s="20"/>
      <c r="E43" s="20"/>
      <c r="F43" s="20"/>
      <c r="G43" s="21"/>
    </row>
    <row r="44" spans="1:9" ht="6.75" customHeight="1">
      <c r="A44" s="16"/>
      <c r="B44" s="16"/>
      <c r="C44" s="16"/>
      <c r="D44" s="16"/>
      <c r="E44" s="16"/>
      <c r="F44" s="16"/>
      <c r="G44" s="17"/>
    </row>
    <row r="45" spans="1:9" ht="15.6">
      <c r="A45" s="1143" t="s">
        <v>254</v>
      </c>
      <c r="B45" s="1144"/>
      <c r="C45" s="1145" t="str">
        <f>C11</f>
        <v>University of Oklahoma Health Sciences Center</v>
      </c>
      <c r="D45" s="1146"/>
      <c r="E45" s="16"/>
      <c r="F45" s="16"/>
      <c r="G45" s="17"/>
    </row>
    <row r="46" spans="1:9" ht="15.6">
      <c r="A46" s="17"/>
      <c r="B46" s="17"/>
      <c r="C46" s="17"/>
      <c r="D46" s="17"/>
      <c r="E46" s="17"/>
      <c r="F46" s="17"/>
      <c r="G46" s="17"/>
      <c r="H46" s="533" t="s">
        <v>334</v>
      </c>
    </row>
    <row r="47" spans="1:9" ht="15.6">
      <c r="A47" s="134" t="s">
        <v>4</v>
      </c>
      <c r="B47" s="135"/>
      <c r="C47" s="135"/>
      <c r="D47" s="135"/>
      <c r="E47" s="135"/>
      <c r="F47" s="136"/>
      <c r="G47" s="17"/>
    </row>
    <row r="48" spans="1:9" s="1" customFormat="1" ht="15.6">
      <c r="A48" s="131" t="s">
        <v>5</v>
      </c>
      <c r="B48" s="137" t="s">
        <v>6</v>
      </c>
      <c r="C48" s="138"/>
      <c r="D48" s="138"/>
      <c r="E48" s="131" t="s">
        <v>848</v>
      </c>
      <c r="F48" s="139" t="s">
        <v>7</v>
      </c>
      <c r="G48" s="22"/>
    </row>
    <row r="49" spans="1:10" ht="15.6">
      <c r="A49" s="140"/>
      <c r="B49" s="141" t="s">
        <v>8</v>
      </c>
      <c r="C49" s="166"/>
      <c r="D49" s="142"/>
      <c r="E49" s="142"/>
      <c r="F49" s="167"/>
      <c r="G49" s="17"/>
      <c r="H49" s="528" t="s">
        <v>465</v>
      </c>
      <c r="I49" s="529" t="s">
        <v>466</v>
      </c>
      <c r="J49" s="529" t="s">
        <v>467</v>
      </c>
    </row>
    <row r="50" spans="1:10" s="1" customFormat="1" ht="16.5" customHeight="1">
      <c r="A50" s="168">
        <v>11</v>
      </c>
      <c r="B50" s="169"/>
      <c r="C50" s="169" t="s">
        <v>9</v>
      </c>
      <c r="D50" s="170"/>
      <c r="E50" s="171"/>
      <c r="F50" s="172"/>
      <c r="G50" s="22"/>
      <c r="H50" s="1" t="s">
        <v>9</v>
      </c>
      <c r="I50" s="530">
        <f>E55</f>
        <v>0</v>
      </c>
      <c r="J50" s="531" t="e">
        <f>+I50/I$57</f>
        <v>#DIV/0!</v>
      </c>
    </row>
    <row r="51" spans="1:10" ht="14.25" customHeight="1">
      <c r="A51" s="143"/>
      <c r="B51" s="164"/>
      <c r="C51" s="164"/>
      <c r="D51" s="146" t="s">
        <v>25</v>
      </c>
      <c r="E51" s="692">
        <v>0</v>
      </c>
      <c r="F51" s="148"/>
      <c r="G51" s="17"/>
      <c r="H51" s="1" t="s">
        <v>11</v>
      </c>
      <c r="I51" s="125">
        <f>E60</f>
        <v>0</v>
      </c>
      <c r="J51" s="531" t="e">
        <f t="shared" ref="J51:J57" si="1">+I51/I$57</f>
        <v>#DIV/0!</v>
      </c>
    </row>
    <row r="52" spans="1:10" ht="14.25" customHeight="1">
      <c r="A52" s="143"/>
      <c r="B52" s="164"/>
      <c r="C52" s="164"/>
      <c r="D52" s="150" t="s">
        <v>26</v>
      </c>
      <c r="E52" s="693">
        <v>0</v>
      </c>
      <c r="F52" s="152"/>
      <c r="G52" s="17"/>
      <c r="H52" s="1" t="s">
        <v>12</v>
      </c>
      <c r="I52" s="125">
        <f>E66</f>
        <v>0</v>
      </c>
      <c r="J52" s="531" t="e">
        <f t="shared" si="1"/>
        <v>#DIV/0!</v>
      </c>
    </row>
    <row r="53" spans="1:10" ht="14.25" customHeight="1">
      <c r="A53" s="143"/>
      <c r="B53" s="164"/>
      <c r="C53" s="164"/>
      <c r="D53" s="150" t="s">
        <v>27</v>
      </c>
      <c r="E53" s="693">
        <v>0</v>
      </c>
      <c r="F53" s="152"/>
      <c r="G53" s="17"/>
      <c r="H53" s="1" t="s">
        <v>13</v>
      </c>
      <c r="I53" s="125">
        <f>E76</f>
        <v>0</v>
      </c>
      <c r="J53" s="531" t="e">
        <f t="shared" si="1"/>
        <v>#DIV/0!</v>
      </c>
    </row>
    <row r="54" spans="1:10" ht="14.25" customHeight="1">
      <c r="A54" s="143"/>
      <c r="B54" s="164"/>
      <c r="C54" s="164"/>
      <c r="D54" s="150" t="s">
        <v>28</v>
      </c>
      <c r="E54" s="693">
        <v>0</v>
      </c>
      <c r="F54" s="152"/>
      <c r="G54" s="17"/>
      <c r="H54" s="1" t="s">
        <v>14</v>
      </c>
      <c r="I54" s="125">
        <f>E91</f>
        <v>0</v>
      </c>
      <c r="J54" s="531" t="e">
        <f t="shared" si="1"/>
        <v>#DIV/0!</v>
      </c>
    </row>
    <row r="55" spans="1:10" ht="14.25" customHeight="1">
      <c r="A55" s="143"/>
      <c r="B55" s="164"/>
      <c r="C55" s="164"/>
      <c r="D55" s="173" t="s">
        <v>229</v>
      </c>
      <c r="E55" s="697">
        <v>0</v>
      </c>
      <c r="F55" s="174"/>
      <c r="G55" s="17"/>
      <c r="H55" s="1" t="s">
        <v>15</v>
      </c>
      <c r="I55" s="125">
        <f>E98</f>
        <v>0</v>
      </c>
      <c r="J55" s="531" t="e">
        <f t="shared" si="1"/>
        <v>#DIV/0!</v>
      </c>
    </row>
    <row r="56" spans="1:10" ht="16.5" customHeight="1">
      <c r="A56" s="143"/>
      <c r="B56" s="175"/>
      <c r="C56" s="176"/>
      <c r="D56" s="177" t="s">
        <v>29</v>
      </c>
      <c r="E56" s="178">
        <f>SUM(E51:E55)</f>
        <v>0</v>
      </c>
      <c r="F56" s="179" t="e">
        <f>E56/E$118</f>
        <v>#DIV/0!</v>
      </c>
      <c r="G56" s="17"/>
      <c r="H56" s="1" t="s">
        <v>468</v>
      </c>
      <c r="I56" s="125">
        <f>E109</f>
        <v>0</v>
      </c>
      <c r="J56" s="531" t="e">
        <f t="shared" si="1"/>
        <v>#DIV/0!</v>
      </c>
    </row>
    <row r="57" spans="1:10" s="1" customFormat="1" ht="16.5" customHeight="1">
      <c r="A57" s="168">
        <v>12</v>
      </c>
      <c r="B57" s="169"/>
      <c r="C57" s="169" t="s">
        <v>11</v>
      </c>
      <c r="D57" s="170"/>
      <c r="E57" s="171"/>
      <c r="F57" s="172"/>
      <c r="G57" s="22"/>
      <c r="H57" s="528" t="s">
        <v>469</v>
      </c>
      <c r="I57" s="478">
        <f>SUM(I50:I56)</f>
        <v>0</v>
      </c>
      <c r="J57" s="532" t="e">
        <f t="shared" si="1"/>
        <v>#DIV/0!</v>
      </c>
    </row>
    <row r="58" spans="1:10" ht="14.25" customHeight="1">
      <c r="A58" s="143"/>
      <c r="B58" s="164"/>
      <c r="C58" s="164"/>
      <c r="D58" s="146" t="s">
        <v>30</v>
      </c>
      <c r="E58" s="692">
        <v>0</v>
      </c>
      <c r="F58" s="148"/>
      <c r="G58" s="17"/>
      <c r="H58" s="528" t="s">
        <v>656</v>
      </c>
      <c r="I58" s="478">
        <f>E118</f>
        <v>0</v>
      </c>
      <c r="J58" s="793" t="e">
        <f>+I57/I58</f>
        <v>#DIV/0!</v>
      </c>
    </row>
    <row r="59" spans="1:10" ht="14.25" customHeight="1">
      <c r="A59" s="143"/>
      <c r="B59" s="164"/>
      <c r="C59" s="164"/>
      <c r="D59" s="150" t="s">
        <v>31</v>
      </c>
      <c r="E59" s="693">
        <v>0</v>
      </c>
      <c r="F59" s="152"/>
      <c r="G59" s="17"/>
    </row>
    <row r="60" spans="1:10" ht="14.25" customHeight="1">
      <c r="A60" s="143"/>
      <c r="B60" s="164"/>
      <c r="C60" s="164"/>
      <c r="D60" s="173" t="s">
        <v>230</v>
      </c>
      <c r="E60" s="697">
        <v>0</v>
      </c>
      <c r="F60" s="174"/>
      <c r="G60" s="17"/>
    </row>
    <row r="61" spans="1:10" ht="16.5" customHeight="1">
      <c r="A61" s="143"/>
      <c r="B61" s="175"/>
      <c r="C61" s="176"/>
      <c r="D61" s="177" t="s">
        <v>32</v>
      </c>
      <c r="E61" s="178">
        <f>SUM(E58:E60)</f>
        <v>0</v>
      </c>
      <c r="F61" s="179" t="e">
        <f>E61/E$118</f>
        <v>#DIV/0!</v>
      </c>
      <c r="G61" s="17"/>
    </row>
    <row r="62" spans="1:10" s="1" customFormat="1" ht="16.5" customHeight="1">
      <c r="A62" s="168">
        <v>13</v>
      </c>
      <c r="B62" s="169"/>
      <c r="C62" s="169" t="s">
        <v>12</v>
      </c>
      <c r="D62" s="170"/>
      <c r="E62" s="171"/>
      <c r="F62" s="172"/>
      <c r="G62" s="22"/>
    </row>
    <row r="63" spans="1:10" ht="14.25" customHeight="1">
      <c r="A63" s="143"/>
      <c r="B63" s="164"/>
      <c r="C63" s="164"/>
      <c r="D63" s="146" t="s">
        <v>33</v>
      </c>
      <c r="E63" s="692">
        <v>0</v>
      </c>
      <c r="F63" s="148"/>
      <c r="G63" s="17"/>
    </row>
    <row r="64" spans="1:10" ht="14.25" customHeight="1">
      <c r="A64" s="143"/>
      <c r="B64" s="164"/>
      <c r="C64" s="164"/>
      <c r="D64" s="150" t="s">
        <v>34</v>
      </c>
      <c r="E64" s="693">
        <v>0</v>
      </c>
      <c r="F64" s="152"/>
      <c r="G64" s="17"/>
    </row>
    <row r="65" spans="1:16" ht="14.25" customHeight="1">
      <c r="A65" s="143"/>
      <c r="B65" s="164"/>
      <c r="C65" s="164"/>
      <c r="D65" s="150" t="s">
        <v>35</v>
      </c>
      <c r="E65" s="693">
        <v>0</v>
      </c>
      <c r="F65" s="152"/>
      <c r="G65" s="17"/>
    </row>
    <row r="66" spans="1:16" ht="14.25" customHeight="1">
      <c r="A66" s="143"/>
      <c r="B66" s="164"/>
      <c r="C66" s="164"/>
      <c r="D66" s="173" t="s">
        <v>231</v>
      </c>
      <c r="E66" s="697">
        <v>0</v>
      </c>
      <c r="F66" s="174"/>
      <c r="G66" s="17"/>
    </row>
    <row r="67" spans="1:16" ht="16.5" customHeight="1">
      <c r="A67" s="143"/>
      <c r="B67" s="175"/>
      <c r="C67" s="176"/>
      <c r="D67" s="177" t="s">
        <v>36</v>
      </c>
      <c r="E67" s="178">
        <f>SUM(E63:E66)</f>
        <v>0</v>
      </c>
      <c r="F67" s="179" t="e">
        <f>E67/E$118</f>
        <v>#DIV/0!</v>
      </c>
      <c r="G67" s="17"/>
    </row>
    <row r="68" spans="1:16" s="1" customFormat="1" ht="16.5" customHeight="1">
      <c r="A68" s="168">
        <v>14</v>
      </c>
      <c r="B68" s="169"/>
      <c r="C68" s="169" t="s">
        <v>13</v>
      </c>
      <c r="D68" s="170"/>
      <c r="E68" s="171"/>
      <c r="F68" s="172"/>
      <c r="G68" s="22"/>
    </row>
    <row r="69" spans="1:16" ht="14.25" customHeight="1">
      <c r="A69" s="143"/>
      <c r="B69" s="164"/>
      <c r="C69" s="164"/>
      <c r="D69" s="146" t="s">
        <v>37</v>
      </c>
      <c r="E69" s="692">
        <v>0</v>
      </c>
      <c r="F69" s="148"/>
      <c r="G69" s="17"/>
    </row>
    <row r="70" spans="1:16" ht="14.25" customHeight="1">
      <c r="A70" s="143"/>
      <c r="B70" s="164"/>
      <c r="C70" s="164"/>
      <c r="D70" s="150" t="s">
        <v>38</v>
      </c>
      <c r="E70" s="693">
        <v>0</v>
      </c>
      <c r="F70" s="152"/>
      <c r="G70" s="17"/>
    </row>
    <row r="71" spans="1:16" ht="14.25" customHeight="1">
      <c r="A71" s="143"/>
      <c r="B71" s="164"/>
      <c r="C71" s="164"/>
      <c r="D71" s="150" t="s">
        <v>39</v>
      </c>
      <c r="E71" s="693">
        <v>0</v>
      </c>
      <c r="F71" s="152"/>
      <c r="G71" s="17"/>
    </row>
    <row r="72" spans="1:16" ht="14.25" customHeight="1">
      <c r="A72" s="143"/>
      <c r="B72" s="164"/>
      <c r="C72" s="164"/>
      <c r="D72" s="150" t="s">
        <v>357</v>
      </c>
      <c r="E72" s="693">
        <v>0</v>
      </c>
      <c r="F72" s="152"/>
      <c r="G72" s="17"/>
    </row>
    <row r="73" spans="1:16" ht="14.25" customHeight="1">
      <c r="A73" s="143"/>
      <c r="B73" s="164"/>
      <c r="C73" s="164"/>
      <c r="D73" s="150" t="s">
        <v>204</v>
      </c>
      <c r="E73" s="693">
        <v>0</v>
      </c>
      <c r="F73" s="152"/>
      <c r="G73" s="17"/>
    </row>
    <row r="74" spans="1:16" ht="14.25" customHeight="1">
      <c r="A74" s="143"/>
      <c r="B74" s="164"/>
      <c r="C74" s="164"/>
      <c r="D74" s="150" t="s">
        <v>358</v>
      </c>
      <c r="E74" s="693">
        <v>0</v>
      </c>
      <c r="F74" s="152"/>
      <c r="G74" s="17"/>
    </row>
    <row r="75" spans="1:16" ht="14.25" customHeight="1">
      <c r="A75" s="143"/>
      <c r="B75" s="164"/>
      <c r="C75" s="164"/>
      <c r="D75" s="150" t="s">
        <v>40</v>
      </c>
      <c r="E75" s="693">
        <v>0</v>
      </c>
      <c r="F75" s="152"/>
      <c r="G75" s="17"/>
    </row>
    <row r="76" spans="1:16" ht="14.25" customHeight="1">
      <c r="A76" s="143"/>
      <c r="B76" s="164"/>
      <c r="C76" s="164"/>
      <c r="D76" s="173" t="s">
        <v>232</v>
      </c>
      <c r="E76" s="697">
        <v>0</v>
      </c>
      <c r="F76" s="174"/>
      <c r="G76" s="17"/>
    </row>
    <row r="77" spans="1:16" ht="16.5" customHeight="1">
      <c r="A77" s="180"/>
      <c r="B77" s="175"/>
      <c r="C77" s="176"/>
      <c r="D77" s="177" t="s">
        <v>41</v>
      </c>
      <c r="E77" s="178">
        <f>SUM(E69:E76)</f>
        <v>0</v>
      </c>
      <c r="F77" s="179" t="e">
        <f>E77/E$118</f>
        <v>#DIV/0!</v>
      </c>
      <c r="G77" s="17"/>
    </row>
    <row r="78" spans="1:16" s="5" customFormat="1" ht="15.6">
      <c r="A78" s="20" t="s">
        <v>255</v>
      </c>
      <c r="B78" s="20"/>
      <c r="C78" s="20"/>
      <c r="D78" s="20"/>
      <c r="E78" s="99"/>
      <c r="F78" s="29"/>
      <c r="G78" s="21"/>
    </row>
    <row r="79" spans="1:16" ht="15.6">
      <c r="A79" s="130" t="s">
        <v>253</v>
      </c>
      <c r="B79" s="20"/>
      <c r="C79" s="1141" t="str">
        <f>C11</f>
        <v>University of Oklahoma Health Sciences Center</v>
      </c>
      <c r="D79" s="1142"/>
      <c r="E79" s="99"/>
      <c r="F79" s="29"/>
      <c r="G79" s="17"/>
      <c r="P79" s="698"/>
    </row>
    <row r="80" spans="1:16" ht="6.75" customHeight="1">
      <c r="A80" s="21"/>
      <c r="B80" s="21"/>
      <c r="C80" s="21"/>
      <c r="D80" s="21"/>
      <c r="E80" s="181"/>
      <c r="F80" s="182"/>
      <c r="G80" s="17"/>
    </row>
    <row r="81" spans="1:7" ht="15.6">
      <c r="A81" s="134" t="s">
        <v>4</v>
      </c>
      <c r="B81" s="135"/>
      <c r="C81" s="135"/>
      <c r="D81" s="135"/>
      <c r="E81" s="183"/>
      <c r="F81" s="184"/>
      <c r="G81" s="17"/>
    </row>
    <row r="82" spans="1:7" s="1" customFormat="1" ht="15.6">
      <c r="A82" s="131" t="s">
        <v>5</v>
      </c>
      <c r="B82" s="137" t="s">
        <v>6</v>
      </c>
      <c r="C82" s="138"/>
      <c r="D82" s="138"/>
      <c r="E82" s="185" t="s">
        <v>848</v>
      </c>
      <c r="F82" s="186" t="s">
        <v>7</v>
      </c>
      <c r="G82" s="22"/>
    </row>
    <row r="83" spans="1:7" s="1" customFormat="1" ht="17.25" customHeight="1">
      <c r="A83" s="168">
        <v>15</v>
      </c>
      <c r="B83" s="169"/>
      <c r="C83" s="169" t="s">
        <v>14</v>
      </c>
      <c r="D83" s="170"/>
      <c r="E83" s="171"/>
      <c r="F83" s="172"/>
      <c r="G83" s="22"/>
    </row>
    <row r="84" spans="1:7" ht="14.25" customHeight="1">
      <c r="A84" s="143"/>
      <c r="B84" s="164"/>
      <c r="C84" s="164"/>
      <c r="D84" s="146" t="s">
        <v>42</v>
      </c>
      <c r="E84" s="692">
        <v>0</v>
      </c>
      <c r="F84" s="148"/>
      <c r="G84" s="17"/>
    </row>
    <row r="85" spans="1:7" ht="14.25" customHeight="1">
      <c r="A85" s="143"/>
      <c r="B85" s="164"/>
      <c r="C85" s="164"/>
      <c r="D85" s="150" t="s">
        <v>43</v>
      </c>
      <c r="E85" s="693">
        <v>0</v>
      </c>
      <c r="F85" s="152"/>
      <c r="G85" s="17"/>
    </row>
    <row r="86" spans="1:7" ht="14.25" customHeight="1">
      <c r="A86" s="143"/>
      <c r="B86" s="164"/>
      <c r="C86" s="164"/>
      <c r="D86" s="150" t="s">
        <v>44</v>
      </c>
      <c r="E86" s="693">
        <v>0</v>
      </c>
      <c r="F86" s="152"/>
      <c r="G86" s="17"/>
    </row>
    <row r="87" spans="1:7" ht="14.25" customHeight="1">
      <c r="A87" s="143"/>
      <c r="B87" s="164"/>
      <c r="C87" s="164"/>
      <c r="D87" s="150" t="s">
        <v>45</v>
      </c>
      <c r="E87" s="693">
        <v>0</v>
      </c>
      <c r="F87" s="152"/>
      <c r="G87" s="17"/>
    </row>
    <row r="88" spans="1:7" ht="14.25" customHeight="1">
      <c r="A88" s="143"/>
      <c r="B88" s="164"/>
      <c r="C88" s="164"/>
      <c r="D88" s="150" t="s">
        <v>205</v>
      </c>
      <c r="E88" s="693">
        <v>0</v>
      </c>
      <c r="F88" s="152"/>
      <c r="G88" s="17"/>
    </row>
    <row r="89" spans="1:7" ht="14.25" customHeight="1">
      <c r="A89" s="143"/>
      <c r="B89" s="164"/>
      <c r="C89" s="164"/>
      <c r="D89" s="150" t="s">
        <v>206</v>
      </c>
      <c r="E89" s="693">
        <v>0</v>
      </c>
      <c r="F89" s="152"/>
      <c r="G89" s="17"/>
    </row>
    <row r="90" spans="1:7" ht="14.25" customHeight="1">
      <c r="A90" s="143"/>
      <c r="B90" s="164"/>
      <c r="C90" s="164"/>
      <c r="D90" s="150" t="s">
        <v>46</v>
      </c>
      <c r="E90" s="693">
        <v>0</v>
      </c>
      <c r="F90" s="152"/>
      <c r="G90" s="17"/>
    </row>
    <row r="91" spans="1:7" ht="14.25" customHeight="1">
      <c r="A91" s="143"/>
      <c r="B91" s="164"/>
      <c r="C91" s="164"/>
      <c r="D91" s="173" t="s">
        <v>233</v>
      </c>
      <c r="E91" s="693">
        <v>0</v>
      </c>
      <c r="F91" s="174"/>
      <c r="G91" s="17"/>
    </row>
    <row r="92" spans="1:7" ht="17.25" customHeight="1">
      <c r="A92" s="143"/>
      <c r="B92" s="175"/>
      <c r="C92" s="176"/>
      <c r="D92" s="177" t="s">
        <v>47</v>
      </c>
      <c r="E92" s="178">
        <f>SUM(E84:E91)</f>
        <v>0</v>
      </c>
      <c r="F92" s="179" t="e">
        <f>E92/E$118</f>
        <v>#DIV/0!</v>
      </c>
      <c r="G92" s="17"/>
    </row>
    <row r="93" spans="1:7" s="1" customFormat="1" ht="17.25" customHeight="1">
      <c r="A93" s="168">
        <v>16</v>
      </c>
      <c r="B93" s="169"/>
      <c r="C93" s="169" t="s">
        <v>15</v>
      </c>
      <c r="D93" s="170"/>
      <c r="E93" s="171"/>
      <c r="F93" s="172"/>
      <c r="G93" s="22"/>
    </row>
    <row r="94" spans="1:7" ht="14.25" customHeight="1">
      <c r="A94" s="143"/>
      <c r="B94" s="164"/>
      <c r="C94" s="164"/>
      <c r="D94" s="146" t="s">
        <v>48</v>
      </c>
      <c r="E94" s="692">
        <v>0</v>
      </c>
      <c r="F94" s="148"/>
      <c r="G94" s="17"/>
    </row>
    <row r="95" spans="1:7" ht="14.25" customHeight="1">
      <c r="A95" s="143"/>
      <c r="B95" s="164"/>
      <c r="C95" s="164"/>
      <c r="D95" s="150" t="s">
        <v>49</v>
      </c>
      <c r="E95" s="693">
        <v>0</v>
      </c>
      <c r="F95" s="152"/>
      <c r="G95" s="17"/>
    </row>
    <row r="96" spans="1:7" ht="14.25" customHeight="1">
      <c r="A96" s="143"/>
      <c r="B96" s="164"/>
      <c r="C96" s="164"/>
      <c r="D96" s="150" t="s">
        <v>239</v>
      </c>
      <c r="E96" s="693">
        <v>0</v>
      </c>
      <c r="F96" s="152"/>
      <c r="G96" s="17"/>
    </row>
    <row r="97" spans="1:16" ht="14.25" customHeight="1">
      <c r="A97" s="143"/>
      <c r="B97" s="164"/>
      <c r="C97" s="164"/>
      <c r="D97" s="150" t="s">
        <v>50</v>
      </c>
      <c r="E97" s="693">
        <v>0</v>
      </c>
      <c r="F97" s="152"/>
      <c r="G97" s="17"/>
    </row>
    <row r="98" spans="1:16" ht="14.25" customHeight="1">
      <c r="A98" s="143"/>
      <c r="B98" s="164"/>
      <c r="C98" s="164"/>
      <c r="D98" s="173" t="s">
        <v>234</v>
      </c>
      <c r="E98" s="697">
        <v>0</v>
      </c>
      <c r="F98" s="174"/>
      <c r="G98" s="17"/>
      <c r="P98" s="698"/>
    </row>
    <row r="99" spans="1:16" ht="17.25" customHeight="1">
      <c r="A99" s="143"/>
      <c r="B99" s="175"/>
      <c r="C99" s="176"/>
      <c r="D99" s="177" t="s">
        <v>51</v>
      </c>
      <c r="E99" s="178">
        <f>SUM(E94:E98)</f>
        <v>0</v>
      </c>
      <c r="F99" s="179" t="e">
        <f>E99/E$118</f>
        <v>#DIV/0!</v>
      </c>
      <c r="G99" s="17"/>
      <c r="P99" s="698"/>
    </row>
    <row r="100" spans="1:16" s="1" customFormat="1" ht="17.25" customHeight="1">
      <c r="A100" s="168">
        <v>17</v>
      </c>
      <c r="B100" s="169"/>
      <c r="C100" s="169" t="s">
        <v>16</v>
      </c>
      <c r="D100" s="170"/>
      <c r="E100" s="171"/>
      <c r="F100" s="172"/>
      <c r="G100" s="22"/>
    </row>
    <row r="101" spans="1:16" ht="14.25" customHeight="1">
      <c r="A101" s="143"/>
      <c r="B101" s="164"/>
      <c r="C101" s="164"/>
      <c r="D101" s="146" t="s">
        <v>52</v>
      </c>
      <c r="E101" s="692">
        <v>0</v>
      </c>
      <c r="F101" s="148"/>
      <c r="G101" s="17"/>
    </row>
    <row r="102" spans="1:16" ht="14.25" customHeight="1">
      <c r="A102" s="143"/>
      <c r="B102" s="164"/>
      <c r="C102" s="164"/>
      <c r="D102" s="150" t="s">
        <v>53</v>
      </c>
      <c r="E102" s="693">
        <v>0</v>
      </c>
      <c r="F102" s="152"/>
      <c r="G102" s="17"/>
    </row>
    <row r="103" spans="1:16" ht="14.25" customHeight="1">
      <c r="A103" s="143"/>
      <c r="B103" s="164"/>
      <c r="C103" s="164"/>
      <c r="D103" s="150" t="s">
        <v>54</v>
      </c>
      <c r="E103" s="693">
        <v>0</v>
      </c>
      <c r="F103" s="152"/>
      <c r="G103" s="17"/>
    </row>
    <row r="104" spans="1:16" ht="14.25" customHeight="1">
      <c r="A104" s="143"/>
      <c r="B104" s="164"/>
      <c r="C104" s="164"/>
      <c r="D104" s="150" t="s">
        <v>55</v>
      </c>
      <c r="E104" s="693">
        <v>0</v>
      </c>
      <c r="F104" s="152"/>
      <c r="G104" s="17"/>
    </row>
    <row r="105" spans="1:16" ht="14.25" customHeight="1">
      <c r="A105" s="143"/>
      <c r="B105" s="164"/>
      <c r="C105" s="164"/>
      <c r="D105" s="150" t="s">
        <v>56</v>
      </c>
      <c r="E105" s="693">
        <v>0</v>
      </c>
      <c r="F105" s="152"/>
      <c r="G105" s="17"/>
    </row>
    <row r="106" spans="1:16" ht="14.25" customHeight="1">
      <c r="A106" s="143"/>
      <c r="B106" s="164"/>
      <c r="C106" s="164"/>
      <c r="D106" s="150" t="s">
        <v>57</v>
      </c>
      <c r="E106" s="693">
        <v>0</v>
      </c>
      <c r="F106" s="152"/>
      <c r="G106" s="17"/>
    </row>
    <row r="107" spans="1:16" ht="14.25" customHeight="1">
      <c r="A107" s="143"/>
      <c r="B107" s="164"/>
      <c r="C107" s="164"/>
      <c r="D107" s="150" t="s">
        <v>236</v>
      </c>
      <c r="E107" s="693">
        <v>0</v>
      </c>
      <c r="F107" s="152"/>
      <c r="G107" s="17"/>
    </row>
    <row r="108" spans="1:16" ht="14.25" customHeight="1">
      <c r="A108" s="143"/>
      <c r="B108" s="164"/>
      <c r="C108" s="164"/>
      <c r="D108" s="150" t="s">
        <v>237</v>
      </c>
      <c r="E108" s="693">
        <v>0</v>
      </c>
      <c r="F108" s="152"/>
      <c r="G108" s="17"/>
    </row>
    <row r="109" spans="1:16" ht="14.25" customHeight="1">
      <c r="A109" s="143"/>
      <c r="B109" s="164"/>
      <c r="C109" s="164"/>
      <c r="D109" s="173" t="s">
        <v>235</v>
      </c>
      <c r="E109" s="693">
        <v>0</v>
      </c>
      <c r="F109" s="174"/>
      <c r="G109" s="17"/>
    </row>
    <row r="110" spans="1:16" ht="17.25" customHeight="1">
      <c r="A110" s="143"/>
      <c r="B110" s="175"/>
      <c r="C110" s="176"/>
      <c r="D110" s="177" t="s">
        <v>58</v>
      </c>
      <c r="E110" s="178">
        <f>SUM(E101:E109)</f>
        <v>0</v>
      </c>
      <c r="F110" s="179" t="e">
        <f>E110/E$118</f>
        <v>#DIV/0!</v>
      </c>
      <c r="G110" s="17"/>
    </row>
    <row r="111" spans="1:16" s="1" customFormat="1" ht="17.25" customHeight="1">
      <c r="A111" s="168">
        <v>18</v>
      </c>
      <c r="B111" s="169"/>
      <c r="C111" s="169" t="s">
        <v>17</v>
      </c>
      <c r="D111" s="170"/>
      <c r="E111" s="171"/>
      <c r="F111" s="172"/>
      <c r="G111" s="22"/>
    </row>
    <row r="112" spans="1:16" ht="14.25" customHeight="1">
      <c r="A112" s="143"/>
      <c r="B112" s="164"/>
      <c r="C112" s="164"/>
      <c r="D112" s="146" t="s">
        <v>59</v>
      </c>
      <c r="E112" s="692">
        <v>0</v>
      </c>
      <c r="F112" s="148"/>
      <c r="G112" s="17"/>
    </row>
    <row r="113" spans="1:92" ht="14.25" customHeight="1">
      <c r="A113" s="143"/>
      <c r="B113" s="164"/>
      <c r="C113" s="164"/>
      <c r="D113" s="150" t="s">
        <v>60</v>
      </c>
      <c r="E113" s="691">
        <v>0</v>
      </c>
      <c r="F113" s="152"/>
      <c r="G113" s="17"/>
    </row>
    <row r="114" spans="1:92" ht="14.25" customHeight="1">
      <c r="A114" s="143"/>
      <c r="B114" s="164"/>
      <c r="C114" s="164"/>
      <c r="D114" s="150" t="s">
        <v>248</v>
      </c>
      <c r="E114" s="691">
        <v>0</v>
      </c>
      <c r="F114" s="152"/>
      <c r="G114" s="17"/>
    </row>
    <row r="115" spans="1:92" ht="14.25" customHeight="1">
      <c r="A115" s="143"/>
      <c r="B115" s="164"/>
      <c r="C115" s="164"/>
      <c r="D115" s="173" t="s">
        <v>251</v>
      </c>
      <c r="E115" s="691">
        <v>0</v>
      </c>
      <c r="F115" s="174"/>
      <c r="G115" s="17"/>
    </row>
    <row r="116" spans="1:92" ht="17.25" customHeight="1">
      <c r="A116" s="143"/>
      <c r="B116" s="175"/>
      <c r="C116" s="176"/>
      <c r="D116" s="177" t="s">
        <v>61</v>
      </c>
      <c r="E116" s="178">
        <f>SUM(E112:E115)</f>
        <v>0</v>
      </c>
      <c r="F116" s="179" t="e">
        <f>E116/E$118</f>
        <v>#DIV/0!</v>
      </c>
      <c r="G116" s="17"/>
    </row>
    <row r="117" spans="1:92" ht="9" customHeight="1">
      <c r="A117" s="143"/>
      <c r="B117" s="154"/>
      <c r="C117" s="154"/>
      <c r="D117" s="155"/>
      <c r="E117" s="156"/>
      <c r="F117" s="157"/>
      <c r="G117" s="17"/>
    </row>
    <row r="118" spans="1:92" s="1" customFormat="1" ht="15.75" customHeight="1">
      <c r="A118" s="153"/>
      <c r="B118" s="154"/>
      <c r="C118" s="154" t="s">
        <v>18</v>
      </c>
      <c r="D118" s="155"/>
      <c r="E118" s="156">
        <f>E56+E61+E67+E77+E92+E99+E110+E116</f>
        <v>0</v>
      </c>
      <c r="F118" s="157" t="e">
        <f>F56+F61+F67+F77+F92+F99+F110+F116</f>
        <v>#DIV/0!</v>
      </c>
      <c r="G118" s="22"/>
    </row>
    <row r="119" spans="1:92">
      <c r="A119" s="17"/>
      <c r="B119" s="17"/>
      <c r="C119" s="17"/>
      <c r="D119" s="17"/>
      <c r="E119" s="30"/>
      <c r="F119" s="17"/>
      <c r="G119" s="17"/>
    </row>
    <row r="120" spans="1:92">
      <c r="A120" s="17"/>
      <c r="B120" s="17"/>
      <c r="C120" s="17"/>
      <c r="D120" s="17"/>
      <c r="E120" s="17"/>
      <c r="F120" s="17"/>
      <c r="G120" s="17"/>
    </row>
    <row r="121" spans="1:92">
      <c r="A121" s="17"/>
      <c r="B121" s="17"/>
      <c r="C121" s="17"/>
      <c r="D121" s="993" t="s">
        <v>666</v>
      </c>
      <c r="E121" s="17"/>
      <c r="F121" s="17"/>
      <c r="G121" s="17"/>
    </row>
    <row r="122" spans="1:92">
      <c r="D122" s="688"/>
      <c r="E122" s="689"/>
      <c r="F122" s="689"/>
      <c r="G122" s="689"/>
      <c r="H122" s="689"/>
      <c r="I122" s="689"/>
      <c r="J122" s="689"/>
      <c r="K122" s="689"/>
      <c r="L122" s="689"/>
      <c r="M122" s="689"/>
      <c r="N122" s="689"/>
      <c r="O122" s="689"/>
      <c r="P122" s="689"/>
      <c r="Q122" s="689"/>
      <c r="R122" s="689"/>
      <c r="S122" s="689"/>
      <c r="T122" s="689"/>
      <c r="U122" s="689"/>
      <c r="V122" s="689"/>
      <c r="W122" s="659" t="s">
        <v>629</v>
      </c>
      <c r="X122" s="659" t="s">
        <v>629</v>
      </c>
      <c r="Y122" s="689"/>
      <c r="Z122" s="689"/>
      <c r="AA122" s="689"/>
      <c r="AB122" s="689"/>
      <c r="AC122" s="689"/>
      <c r="AD122" s="689"/>
      <c r="AE122" s="689" t="s">
        <v>629</v>
      </c>
      <c r="AF122" s="689"/>
      <c r="AG122" s="689"/>
      <c r="AH122" s="689"/>
      <c r="AI122" s="689"/>
      <c r="AJ122" s="689" t="s">
        <v>629</v>
      </c>
      <c r="AK122" s="689"/>
      <c r="AL122" s="689"/>
      <c r="AM122" s="689"/>
      <c r="AN122" s="689"/>
      <c r="AO122" s="689"/>
      <c r="AP122" s="689" t="s">
        <v>629</v>
      </c>
      <c r="AQ122" s="689"/>
      <c r="AR122" s="689"/>
      <c r="AS122" s="689"/>
      <c r="AT122" s="689"/>
      <c r="AU122" s="689"/>
      <c r="AV122" s="689"/>
      <c r="AW122" s="689"/>
      <c r="AX122" s="689"/>
      <c r="AY122" s="689"/>
      <c r="AZ122" s="689" t="s">
        <v>629</v>
      </c>
      <c r="BA122" s="689"/>
      <c r="BB122" s="689"/>
      <c r="BC122" s="689"/>
      <c r="BD122" s="689"/>
      <c r="BE122" s="689"/>
      <c r="BF122" s="689"/>
      <c r="BG122" s="689"/>
      <c r="BH122" s="689"/>
      <c r="BI122" s="689"/>
      <c r="BJ122" s="689"/>
      <c r="BK122" s="689"/>
      <c r="BL122" s="689"/>
      <c r="BM122" s="689"/>
      <c r="BN122" s="689"/>
      <c r="BO122" s="689" t="s">
        <v>629</v>
      </c>
      <c r="BP122" s="689"/>
      <c r="BQ122" s="689"/>
      <c r="BR122" s="689"/>
      <c r="BS122" s="689"/>
      <c r="BT122" s="689"/>
      <c r="BU122" s="689"/>
      <c r="BV122" s="689" t="s">
        <v>629</v>
      </c>
      <c r="BW122" s="689"/>
      <c r="BX122" s="689"/>
      <c r="BY122" s="689"/>
      <c r="BZ122" s="689"/>
      <c r="CA122" s="689"/>
      <c r="CB122" s="689"/>
      <c r="CC122" s="689"/>
      <c r="CD122" s="689"/>
      <c r="CE122" s="689"/>
      <c r="CF122" s="689"/>
      <c r="CG122" s="689" t="s">
        <v>629</v>
      </c>
      <c r="CH122" s="689"/>
      <c r="CI122" s="689"/>
      <c r="CJ122" s="689"/>
      <c r="CK122" s="689"/>
      <c r="CL122" s="689"/>
      <c r="CM122" s="689"/>
      <c r="CN122" s="690" t="s">
        <v>629</v>
      </c>
    </row>
    <row r="123" spans="1:92" ht="63" customHeight="1">
      <c r="D123" s="660" t="s">
        <v>570</v>
      </c>
      <c r="E123" s="661" t="s">
        <v>9</v>
      </c>
      <c r="F123" s="661" t="s">
        <v>11</v>
      </c>
      <c r="G123" s="661" t="s">
        <v>571</v>
      </c>
      <c r="H123" s="661" t="s">
        <v>572</v>
      </c>
      <c r="I123" s="661" t="s">
        <v>573</v>
      </c>
      <c r="J123" s="661" t="s">
        <v>574</v>
      </c>
      <c r="K123" s="661" t="s">
        <v>575</v>
      </c>
      <c r="L123" s="661" t="s">
        <v>59</v>
      </c>
      <c r="M123" s="662" t="s">
        <v>576</v>
      </c>
      <c r="N123" s="663" t="s">
        <v>577</v>
      </c>
      <c r="O123" s="661"/>
      <c r="P123" s="661"/>
      <c r="Q123" s="661"/>
      <c r="R123" s="661" t="s">
        <v>578</v>
      </c>
      <c r="S123" s="661" t="s">
        <v>579</v>
      </c>
      <c r="T123" s="661" t="s">
        <v>580</v>
      </c>
      <c r="U123" s="661" t="s">
        <v>581</v>
      </c>
      <c r="V123" s="662" t="s">
        <v>582</v>
      </c>
      <c r="W123" s="664" t="s">
        <v>583</v>
      </c>
      <c r="X123" s="665" t="s">
        <v>584</v>
      </c>
      <c r="Y123" s="661" t="s">
        <v>25</v>
      </c>
      <c r="Z123" s="661" t="s">
        <v>585</v>
      </c>
      <c r="AA123" s="661" t="s">
        <v>27</v>
      </c>
      <c r="AB123" s="661" t="s">
        <v>586</v>
      </c>
      <c r="AC123" s="666" t="s">
        <v>587</v>
      </c>
      <c r="AD123" s="666" t="s">
        <v>588</v>
      </c>
      <c r="AE123" s="687" t="s">
        <v>589</v>
      </c>
      <c r="AF123" s="666" t="s">
        <v>30</v>
      </c>
      <c r="AG123" s="666" t="s">
        <v>31</v>
      </c>
      <c r="AH123" s="666" t="s">
        <v>230</v>
      </c>
      <c r="AI123" s="666" t="s">
        <v>590</v>
      </c>
      <c r="AJ123" s="667" t="s">
        <v>591</v>
      </c>
      <c r="AK123" s="666" t="s">
        <v>33</v>
      </c>
      <c r="AL123" s="666" t="s">
        <v>34</v>
      </c>
      <c r="AM123" s="666" t="s">
        <v>35</v>
      </c>
      <c r="AN123" s="666" t="s">
        <v>592</v>
      </c>
      <c r="AO123" s="666" t="s">
        <v>593</v>
      </c>
      <c r="AP123" s="667" t="s">
        <v>594</v>
      </c>
      <c r="AQ123" s="666" t="s">
        <v>37</v>
      </c>
      <c r="AR123" s="666" t="s">
        <v>595</v>
      </c>
      <c r="AS123" s="666" t="s">
        <v>39</v>
      </c>
      <c r="AT123" s="666" t="s">
        <v>596</v>
      </c>
      <c r="AU123" s="666" t="s">
        <v>204</v>
      </c>
      <c r="AV123" s="666" t="s">
        <v>597</v>
      </c>
      <c r="AW123" s="666" t="s">
        <v>40</v>
      </c>
      <c r="AX123" s="666" t="s">
        <v>598</v>
      </c>
      <c r="AY123" s="666" t="s">
        <v>599</v>
      </c>
      <c r="AZ123" s="667" t="s">
        <v>600</v>
      </c>
      <c r="BA123" s="661"/>
      <c r="BB123" s="661"/>
      <c r="BC123" s="661"/>
      <c r="BD123" s="661"/>
      <c r="BE123" s="661"/>
      <c r="BF123" s="666" t="s">
        <v>601</v>
      </c>
      <c r="BG123" s="666" t="s">
        <v>602</v>
      </c>
      <c r="BH123" s="666" t="s">
        <v>603</v>
      </c>
      <c r="BI123" s="666" t="s">
        <v>604</v>
      </c>
      <c r="BJ123" s="666" t="s">
        <v>205</v>
      </c>
      <c r="BK123" s="666" t="s">
        <v>206</v>
      </c>
      <c r="BL123" s="666" t="s">
        <v>46</v>
      </c>
      <c r="BM123" s="666" t="s">
        <v>605</v>
      </c>
      <c r="BN123" s="666" t="s">
        <v>606</v>
      </c>
      <c r="BO123" s="667" t="s">
        <v>607</v>
      </c>
      <c r="BP123" s="666" t="s">
        <v>608</v>
      </c>
      <c r="BQ123" s="666" t="s">
        <v>49</v>
      </c>
      <c r="BR123" s="666" t="s">
        <v>609</v>
      </c>
      <c r="BS123" s="666" t="s">
        <v>610</v>
      </c>
      <c r="BT123" s="666" t="s">
        <v>611</v>
      </c>
      <c r="BU123" s="666" t="s">
        <v>612</v>
      </c>
      <c r="BV123" s="667" t="s">
        <v>613</v>
      </c>
      <c r="BW123" s="666" t="s">
        <v>614</v>
      </c>
      <c r="BX123" s="666" t="s">
        <v>615</v>
      </c>
      <c r="BY123" s="666" t="s">
        <v>54</v>
      </c>
      <c r="BZ123" s="666" t="s">
        <v>55</v>
      </c>
      <c r="CA123" s="666" t="s">
        <v>616</v>
      </c>
      <c r="CB123" s="666" t="s">
        <v>617</v>
      </c>
      <c r="CC123" s="666" t="s">
        <v>236</v>
      </c>
      <c r="CD123" s="666" t="s">
        <v>618</v>
      </c>
      <c r="CE123" s="666" t="s">
        <v>619</v>
      </c>
      <c r="CF123" s="666" t="s">
        <v>620</v>
      </c>
      <c r="CG123" s="667" t="s">
        <v>621</v>
      </c>
      <c r="CH123" s="668" t="s">
        <v>622</v>
      </c>
      <c r="CI123" s="668" t="s">
        <v>623</v>
      </c>
      <c r="CJ123" s="668" t="s">
        <v>624</v>
      </c>
      <c r="CK123" s="668" t="s">
        <v>625</v>
      </c>
      <c r="CL123" s="668" t="s">
        <v>626</v>
      </c>
      <c r="CM123" s="682" t="s">
        <v>627</v>
      </c>
      <c r="CN123" s="686" t="s">
        <v>628</v>
      </c>
    </row>
    <row r="125" spans="1:92">
      <c r="D125" t="str">
        <f>C11</f>
        <v>University of Oklahoma Health Sciences Center</v>
      </c>
      <c r="E125" s="669">
        <f>E17+E25</f>
        <v>0</v>
      </c>
      <c r="F125" s="669">
        <f>E18</f>
        <v>0</v>
      </c>
      <c r="G125" s="669">
        <f>E19</f>
        <v>0</v>
      </c>
      <c r="H125" s="669">
        <f>E20</f>
        <v>0</v>
      </c>
      <c r="I125" s="669">
        <f>E21</f>
        <v>0</v>
      </c>
      <c r="J125" s="669">
        <f>E22</f>
        <v>0</v>
      </c>
      <c r="K125" s="669">
        <f>E23</f>
        <v>0</v>
      </c>
      <c r="L125" s="669">
        <f>E24</f>
        <v>0</v>
      </c>
      <c r="M125" s="670">
        <f>E26</f>
        <v>0</v>
      </c>
      <c r="N125" s="671"/>
      <c r="O125" s="669"/>
      <c r="P125" s="669" t="s">
        <v>848</v>
      </c>
      <c r="Q125" s="669"/>
      <c r="R125" s="669">
        <f>E31</f>
        <v>0</v>
      </c>
      <c r="S125" s="669">
        <f>E32</f>
        <v>0</v>
      </c>
      <c r="T125" s="669">
        <f>E33</f>
        <v>0</v>
      </c>
      <c r="U125" s="669">
        <f>+E34</f>
        <v>0</v>
      </c>
      <c r="V125" s="670">
        <f>E35</f>
        <v>0</v>
      </c>
      <c r="W125" s="672">
        <f t="shared" ref="W125" si="2">SUM(E125:L125)</f>
        <v>0</v>
      </c>
      <c r="X125" s="673">
        <f t="shared" ref="X125" si="3">W125-V125</f>
        <v>0</v>
      </c>
      <c r="Y125" s="674">
        <f>E51</f>
        <v>0</v>
      </c>
      <c r="Z125" s="675">
        <f>+E52</f>
        <v>0</v>
      </c>
      <c r="AA125" s="675">
        <f>+E53</f>
        <v>0</v>
      </c>
      <c r="AB125" s="675">
        <f>+E54</f>
        <v>0</v>
      </c>
      <c r="AC125" s="676">
        <f>+E55</f>
        <v>0</v>
      </c>
      <c r="AD125" s="677">
        <f>+E56</f>
        <v>0</v>
      </c>
      <c r="AE125" s="678">
        <f t="shared" ref="AE125" si="4">SUM(Y125:AC125)</f>
        <v>0</v>
      </c>
      <c r="AF125" s="677">
        <f>+E58</f>
        <v>0</v>
      </c>
      <c r="AG125" s="676">
        <f>+E59</f>
        <v>0</v>
      </c>
      <c r="AH125" s="676">
        <f>+E60</f>
        <v>0</v>
      </c>
      <c r="AI125" s="679">
        <f>+E61</f>
        <v>0</v>
      </c>
      <c r="AJ125" s="680">
        <f t="shared" ref="AJ125" si="5">SUM(AF125:AH125)</f>
        <v>0</v>
      </c>
      <c r="AK125" s="677">
        <f>+E63</f>
        <v>0</v>
      </c>
      <c r="AL125" s="676">
        <f>+E64</f>
        <v>0</v>
      </c>
      <c r="AM125" s="676">
        <f>+E65</f>
        <v>0</v>
      </c>
      <c r="AN125" s="676">
        <f>+E66</f>
        <v>0</v>
      </c>
      <c r="AO125" s="679">
        <f>+E67</f>
        <v>0</v>
      </c>
      <c r="AP125" s="680">
        <f t="shared" ref="AP125" si="6">SUM(AK125:AN125)</f>
        <v>0</v>
      </c>
      <c r="AQ125" s="674">
        <f>+E69</f>
        <v>0</v>
      </c>
      <c r="AR125" s="675">
        <f>+E70</f>
        <v>0</v>
      </c>
      <c r="AS125" s="675">
        <f>+E71</f>
        <v>0</v>
      </c>
      <c r="AT125" s="675">
        <f>+E72</f>
        <v>0</v>
      </c>
      <c r="AU125" s="675">
        <f>+E73</f>
        <v>0</v>
      </c>
      <c r="AV125" s="675">
        <f>+E74</f>
        <v>0</v>
      </c>
      <c r="AW125" s="675">
        <f>+E75</f>
        <v>0</v>
      </c>
      <c r="AX125" s="675">
        <f>+E76</f>
        <v>0</v>
      </c>
      <c r="AY125" s="674">
        <f>+E77</f>
        <v>0</v>
      </c>
      <c r="AZ125" s="680">
        <f t="shared" ref="AZ125" si="7">SUM(AQ125:AX125)</f>
        <v>0</v>
      </c>
      <c r="BA125" s="681"/>
      <c r="BB125" s="681"/>
      <c r="BC125" s="681"/>
      <c r="BD125" s="681" t="s">
        <v>848</v>
      </c>
      <c r="BE125" s="681"/>
      <c r="BF125" s="674">
        <f>+E84</f>
        <v>0</v>
      </c>
      <c r="BG125" s="675">
        <f>+E85</f>
        <v>0</v>
      </c>
      <c r="BH125" s="675">
        <f>+E86</f>
        <v>0</v>
      </c>
      <c r="BI125" s="675">
        <f>+E87</f>
        <v>0</v>
      </c>
      <c r="BJ125" s="675">
        <f>+E88</f>
        <v>0</v>
      </c>
      <c r="BK125" s="675">
        <f>+E89</f>
        <v>0</v>
      </c>
      <c r="BL125" s="675">
        <f>+E90</f>
        <v>0</v>
      </c>
      <c r="BM125" s="675">
        <f>+E91</f>
        <v>0</v>
      </c>
      <c r="BN125" s="674">
        <f>+E92</f>
        <v>0</v>
      </c>
      <c r="BO125" s="680">
        <f t="shared" ref="BO125" si="8">SUM(BF125:BM125)</f>
        <v>0</v>
      </c>
      <c r="BP125" s="677">
        <f>+E94</f>
        <v>0</v>
      </c>
      <c r="BQ125" s="676">
        <f>+E95</f>
        <v>0</v>
      </c>
      <c r="BR125" s="676">
        <f>+E96</f>
        <v>0</v>
      </c>
      <c r="BS125" s="676">
        <f>+E97</f>
        <v>0</v>
      </c>
      <c r="BT125" s="676">
        <f>+E98</f>
        <v>0</v>
      </c>
      <c r="BU125" s="677">
        <f>+E99</f>
        <v>0</v>
      </c>
      <c r="BV125" s="680">
        <f t="shared" ref="BV125" si="9">SUM(BP125:BT125)</f>
        <v>0</v>
      </c>
      <c r="BW125" s="675">
        <f>+E101</f>
        <v>0</v>
      </c>
      <c r="BX125" s="675">
        <f>+E102</f>
        <v>0</v>
      </c>
      <c r="BY125" s="675">
        <f>+E103</f>
        <v>0</v>
      </c>
      <c r="BZ125" s="675">
        <f>+E104</f>
        <v>0</v>
      </c>
      <c r="CA125" s="675">
        <f>+E105</f>
        <v>0</v>
      </c>
      <c r="CB125" s="675">
        <f>+E106</f>
        <v>0</v>
      </c>
      <c r="CC125" s="675">
        <f>+E107</f>
        <v>0</v>
      </c>
      <c r="CD125" s="675">
        <f>+E108</f>
        <v>0</v>
      </c>
      <c r="CE125" s="674">
        <f>+E109</f>
        <v>0</v>
      </c>
      <c r="CF125" s="674">
        <f>+E110</f>
        <v>0</v>
      </c>
      <c r="CG125" s="683">
        <f>SUM(BW125:CE125)</f>
        <v>0</v>
      </c>
      <c r="CH125" s="674">
        <f>+E112</f>
        <v>0</v>
      </c>
      <c r="CI125" s="675">
        <f>+E113</f>
        <v>0</v>
      </c>
      <c r="CJ125" s="677">
        <f>+E114</f>
        <v>0</v>
      </c>
      <c r="CK125" s="684">
        <f>+E115</f>
        <v>0</v>
      </c>
      <c r="CL125" s="685">
        <f>+E116</f>
        <v>0</v>
      </c>
      <c r="CM125" s="785">
        <f>SUM(CH125:CK125)</f>
        <v>0</v>
      </c>
      <c r="CN125" s="786">
        <f>+AD125+AI125+AO125+AY125+BN125+BU125+CF125+CL125</f>
        <v>0</v>
      </c>
    </row>
    <row r="126" spans="1:92">
      <c r="CM126" s="787" t="s">
        <v>655</v>
      </c>
      <c r="CN126" s="788">
        <f>E118</f>
        <v>0</v>
      </c>
    </row>
    <row r="127" spans="1:92">
      <c r="CM127" s="789" t="s">
        <v>361</v>
      </c>
      <c r="CN127" s="788">
        <f>+CN125-CN126</f>
        <v>0</v>
      </c>
    </row>
  </sheetData>
  <customSheetViews>
    <customSheetView guid="{B0D17E88-828B-4823-ACAC-0E30538F57BB}" scale="75">
      <selection activeCell="I11" sqref="I11"/>
      <rowBreaks count="2" manualBreakCount="2">
        <brk id="35" max="16383" man="1"/>
        <brk id="76" max="5" man="1"/>
      </rowBreaks>
      <pageMargins left="0.25" right="0.5" top="0.45" bottom="0.25" header="0.25" footer="0.15"/>
      <printOptions horizontalCentered="1" verticalCentered="1"/>
      <pageSetup scale="85" orientation="landscape" cellComments="atEnd" r:id="rId1"/>
      <headerFooter alignWithMargins="0">
        <oddHeader xml:space="preserve">&amp;L&amp;"Times New Roman,Bold"&amp;6&amp; SR-A3
&amp; Page &amp;P
&amp; Revised 4-00&amp;C&amp;"Palatino,Bold"&amp;11
</oddHeader>
        <oddFooter>&amp;L&amp;6&amp;D  &amp;T</oddFooter>
      </headerFooter>
    </customSheetView>
  </customSheetViews>
  <mergeCells count="12">
    <mergeCell ref="A1:F1"/>
    <mergeCell ref="A45:B45"/>
    <mergeCell ref="C45:D45"/>
    <mergeCell ref="C79:D79"/>
    <mergeCell ref="A37:F37"/>
    <mergeCell ref="A2:F2"/>
    <mergeCell ref="C11:D11"/>
    <mergeCell ref="C12:D12"/>
    <mergeCell ref="A10:B10"/>
    <mergeCell ref="A11:B11"/>
    <mergeCell ref="A12:B12"/>
    <mergeCell ref="A3:F3"/>
  </mergeCells>
  <phoneticPr fontId="0" type="noConversion"/>
  <printOptions horizontalCentered="1" verticalCentered="1"/>
  <pageMargins left="0.25" right="0.5" top="0.45" bottom="0.25" header="0.25" footer="0.15"/>
  <pageSetup scale="85" orientation="landscape" cellComments="atEnd" r:id="rId2"/>
  <headerFooter alignWithMargins="0">
    <oddHeader xml:space="preserve">&amp;C&amp;"Palatino,Bold"&amp;11
</oddHeader>
    <oddFooter xml:space="preserve">&amp;L&amp;6&amp;D  &amp;T   &amp;Z&amp;F   &amp;A   </oddFooter>
  </headerFooter>
  <rowBreaks count="2" manualBreakCount="2">
    <brk id="36" max="16383" man="1"/>
    <brk id="77" max="5" man="1"/>
  </row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A71"/>
    <pageSetUpPr fitToPage="1"/>
  </sheetPr>
  <dimension ref="A1:K35"/>
  <sheetViews>
    <sheetView zoomScale="81" zoomScaleNormal="81" workbookViewId="0">
      <selection activeCell="A4" sqref="A4"/>
    </sheetView>
  </sheetViews>
  <sheetFormatPr defaultRowHeight="13.2"/>
  <cols>
    <col min="1" max="1" width="19.109375" customWidth="1"/>
    <col min="2" max="2" width="87.44140625" customWidth="1"/>
    <col min="3" max="3" width="29" customWidth="1"/>
    <col min="4" max="4" width="19.77734375" style="61" customWidth="1"/>
    <col min="5" max="5" width="24.33203125" customWidth="1"/>
    <col min="6" max="6" width="15.6640625" customWidth="1"/>
  </cols>
  <sheetData>
    <row r="1" spans="1:8" s="7" customFormat="1" ht="18">
      <c r="A1" s="18" t="s">
        <v>321</v>
      </c>
      <c r="B1" s="18"/>
      <c r="C1" s="18"/>
      <c r="D1" s="18"/>
      <c r="E1" s="272"/>
      <c r="F1" s="272"/>
    </row>
    <row r="2" spans="1:8" s="7" customFormat="1" ht="9" customHeight="1">
      <c r="A2" s="18"/>
      <c r="B2" s="18"/>
      <c r="C2" s="18"/>
      <c r="D2" s="18"/>
      <c r="E2" s="272"/>
      <c r="F2" s="272"/>
    </row>
    <row r="3" spans="1:8" s="7" customFormat="1" ht="18">
      <c r="A3" s="18" t="s">
        <v>847</v>
      </c>
      <c r="B3" s="18"/>
      <c r="C3" s="18"/>
      <c r="D3" s="18"/>
    </row>
    <row r="4" spans="1:8" ht="18.75" customHeight="1">
      <c r="A4" s="18" t="s">
        <v>1</v>
      </c>
      <c r="B4" s="16"/>
      <c r="C4" s="16"/>
      <c r="D4" s="16"/>
    </row>
    <row r="5" spans="1:8" s="5" customFormat="1" ht="15.6">
      <c r="A5" s="20" t="s">
        <v>62</v>
      </c>
      <c r="B5" s="20"/>
      <c r="C5" s="20"/>
      <c r="D5" s="20"/>
    </row>
    <row r="6" spans="1:8" s="5" customFormat="1" ht="15.6">
      <c r="A6" s="20" t="s">
        <v>63</v>
      </c>
      <c r="B6" s="20"/>
      <c r="C6" s="20"/>
      <c r="D6" s="20"/>
    </row>
    <row r="7" spans="1:8" ht="9" customHeight="1">
      <c r="A7" s="16"/>
      <c r="B7" s="16"/>
      <c r="C7" s="16"/>
      <c r="D7" s="60"/>
    </row>
    <row r="8" spans="1:8" ht="15.6">
      <c r="A8" s="165" t="s">
        <v>265</v>
      </c>
      <c r="B8" s="942">
        <f>'Schedule A - A1'!C11</f>
        <v>0</v>
      </c>
      <c r="C8" s="20"/>
      <c r="D8" s="132"/>
    </row>
    <row r="9" spans="1:8" ht="9" customHeight="1">
      <c r="A9" s="21"/>
      <c r="B9" s="21"/>
      <c r="C9" s="21"/>
      <c r="D9" s="129"/>
    </row>
    <row r="10" spans="1:8" ht="15.6">
      <c r="A10" s="134" t="s">
        <v>64</v>
      </c>
      <c r="B10" s="135"/>
      <c r="C10" s="135"/>
      <c r="D10" s="188"/>
    </row>
    <row r="11" spans="1:8" s="1" customFormat="1" ht="15.6">
      <c r="A11" s="131" t="s">
        <v>65</v>
      </c>
      <c r="B11" s="137" t="s">
        <v>66</v>
      </c>
      <c r="C11" s="131" t="s">
        <v>848</v>
      </c>
      <c r="D11" s="189" t="s">
        <v>7</v>
      </c>
      <c r="F11" s="1044">
        <v>44720</v>
      </c>
    </row>
    <row r="12" spans="1:8" ht="20.25" customHeight="1">
      <c r="A12" s="207">
        <v>1</v>
      </c>
      <c r="B12" s="191" t="s">
        <v>220</v>
      </c>
      <c r="C12" s="192"/>
      <c r="D12" s="193"/>
    </row>
    <row r="13" spans="1:8" s="9" customFormat="1" ht="20.25" customHeight="1">
      <c r="A13" s="208" t="s">
        <v>208</v>
      </c>
      <c r="B13" s="150" t="s">
        <v>213</v>
      </c>
      <c r="C13" s="691">
        <v>0</v>
      </c>
      <c r="D13" s="195" t="e">
        <f>C13/C26</f>
        <v>#DIV/0!</v>
      </c>
    </row>
    <row r="14" spans="1:8" ht="20.25" customHeight="1">
      <c r="A14" s="208" t="s">
        <v>209</v>
      </c>
      <c r="B14" s="150" t="s">
        <v>214</v>
      </c>
      <c r="C14" s="693">
        <v>0</v>
      </c>
      <c r="D14" s="195" t="e">
        <f t="shared" ref="D14:D19" si="0">C14/C$26</f>
        <v>#DIV/0!</v>
      </c>
      <c r="H14" s="698"/>
    </row>
    <row r="15" spans="1:8" ht="20.25" customHeight="1">
      <c r="A15" s="208" t="s">
        <v>210</v>
      </c>
      <c r="B15" s="150" t="s">
        <v>215</v>
      </c>
      <c r="C15" s="693">
        <v>0</v>
      </c>
      <c r="D15" s="195" t="e">
        <f t="shared" si="0"/>
        <v>#DIV/0!</v>
      </c>
    </row>
    <row r="16" spans="1:8" ht="20.25" customHeight="1">
      <c r="A16" s="208" t="s">
        <v>211</v>
      </c>
      <c r="B16" s="150" t="s">
        <v>216</v>
      </c>
      <c r="C16" s="693">
        <v>0</v>
      </c>
      <c r="D16" s="195" t="e">
        <f t="shared" si="0"/>
        <v>#DIV/0!</v>
      </c>
    </row>
    <row r="17" spans="1:11" ht="20.25" customHeight="1">
      <c r="A17" s="208" t="s">
        <v>212</v>
      </c>
      <c r="B17" s="150" t="s">
        <v>217</v>
      </c>
      <c r="C17" s="693">
        <v>0</v>
      </c>
      <c r="D17" s="195" t="e">
        <f t="shared" si="0"/>
        <v>#DIV/0!</v>
      </c>
    </row>
    <row r="18" spans="1:11" ht="20.25" customHeight="1">
      <c r="A18" s="208"/>
      <c r="B18" s="197" t="s">
        <v>240</v>
      </c>
      <c r="C18" s="699">
        <f>SUM(C13:C17)</f>
        <v>0</v>
      </c>
      <c r="D18" s="199" t="e">
        <f t="shared" si="0"/>
        <v>#DIV/0!</v>
      </c>
      <c r="F18" t="s">
        <v>685</v>
      </c>
      <c r="K18" s="698"/>
    </row>
    <row r="19" spans="1:11" ht="20.25" customHeight="1">
      <c r="A19" s="208">
        <v>2</v>
      </c>
      <c r="B19" s="150" t="s">
        <v>69</v>
      </c>
      <c r="C19" s="693">
        <v>0</v>
      </c>
      <c r="D19" s="202" t="e">
        <f t="shared" si="0"/>
        <v>#DIV/0!</v>
      </c>
    </row>
    <row r="20" spans="1:11" ht="20.25" customHeight="1">
      <c r="A20" s="208">
        <v>3</v>
      </c>
      <c r="B20" s="150" t="s">
        <v>55</v>
      </c>
      <c r="C20" s="693">
        <v>0</v>
      </c>
      <c r="D20" s="195" t="e">
        <f>C20/C26</f>
        <v>#DIV/0!</v>
      </c>
    </row>
    <row r="21" spans="1:11" ht="20.25" customHeight="1">
      <c r="A21" s="208">
        <v>4</v>
      </c>
      <c r="B21" s="150" t="s">
        <v>413</v>
      </c>
      <c r="C21" s="693">
        <v>0</v>
      </c>
      <c r="D21" s="195" t="e">
        <f>C21/C26</f>
        <v>#DIV/0!</v>
      </c>
    </row>
    <row r="22" spans="1:11" ht="20.25" customHeight="1">
      <c r="A22" s="208">
        <v>5</v>
      </c>
      <c r="B22" s="150" t="s">
        <v>71</v>
      </c>
      <c r="C22" s="693">
        <v>0</v>
      </c>
      <c r="D22" s="195" t="e">
        <f>C22/C26</f>
        <v>#DIV/0!</v>
      </c>
    </row>
    <row r="23" spans="1:11" ht="20.25" customHeight="1">
      <c r="A23" s="208">
        <v>6</v>
      </c>
      <c r="B23" s="150" t="s">
        <v>72</v>
      </c>
      <c r="C23" s="693">
        <v>0</v>
      </c>
      <c r="D23" s="195" t="e">
        <f>C23/C26</f>
        <v>#DIV/0!</v>
      </c>
    </row>
    <row r="24" spans="1:11" ht="20.25" customHeight="1">
      <c r="A24" s="208">
        <v>7</v>
      </c>
      <c r="B24" s="150" t="s">
        <v>73</v>
      </c>
      <c r="C24" s="700">
        <v>0</v>
      </c>
      <c r="D24" s="195" t="e">
        <f>C24/C26</f>
        <v>#DIV/0!</v>
      </c>
    </row>
    <row r="25" spans="1:11" ht="20.25" customHeight="1">
      <c r="A25" s="143">
        <v>8</v>
      </c>
      <c r="B25" s="173" t="s">
        <v>668</v>
      </c>
      <c r="C25" s="697">
        <v>0</v>
      </c>
      <c r="D25" s="204" t="e">
        <f>C25/C26</f>
        <v>#DIV/0!</v>
      </c>
    </row>
    <row r="26" spans="1:11" s="1" customFormat="1" ht="25.5" customHeight="1">
      <c r="A26" s="131"/>
      <c r="B26" s="139" t="s">
        <v>75</v>
      </c>
      <c r="C26" s="178">
        <f>C18+C19+C20+C21+C22+C23+C24+C25</f>
        <v>0</v>
      </c>
      <c r="D26" s="206" t="e">
        <f>D18+D19+D20+D21+D22+D23+D24+D25</f>
        <v>#DIV/0!</v>
      </c>
    </row>
    <row r="27" spans="1:11" ht="15.6">
      <c r="A27" s="21"/>
      <c r="B27" s="21"/>
      <c r="C27" s="21"/>
      <c r="D27" s="129"/>
    </row>
    <row r="28" spans="1:11" ht="15.6">
      <c r="A28" s="5"/>
      <c r="B28" s="461" t="s">
        <v>334</v>
      </c>
      <c r="C28" s="347"/>
      <c r="D28" s="372"/>
      <c r="E28" s="376"/>
    </row>
    <row r="29" spans="1:11" ht="15.6">
      <c r="B29" s="21" t="s">
        <v>382</v>
      </c>
      <c r="C29" s="158">
        <f>'Schedule A - A1'!E25</f>
        <v>0</v>
      </c>
      <c r="F29" t="s">
        <v>757</v>
      </c>
    </row>
    <row r="30" spans="1:11" ht="16.2" thickBot="1">
      <c r="B30" s="5" t="s">
        <v>383</v>
      </c>
      <c r="C30" s="420">
        <f>+C26-C29</f>
        <v>0</v>
      </c>
      <c r="F30" t="s">
        <v>685</v>
      </c>
    </row>
    <row r="31" spans="1:11" ht="15.6">
      <c r="B31" s="5"/>
      <c r="C31" s="804"/>
    </row>
    <row r="32" spans="1:11">
      <c r="B32" s="803"/>
    </row>
    <row r="33" spans="2:4" ht="45" customHeight="1">
      <c r="B33" s="1155" t="s">
        <v>670</v>
      </c>
      <c r="C33" s="1156"/>
      <c r="D33" s="1156"/>
    </row>
    <row r="34" spans="2:4" ht="48" customHeight="1">
      <c r="B34" s="1157" t="s">
        <v>669</v>
      </c>
      <c r="C34" s="1158"/>
      <c r="D34" s="1158"/>
    </row>
    <row r="35" spans="2:4">
      <c r="B35" s="802"/>
    </row>
  </sheetData>
  <customSheetViews>
    <customSheetView guid="{B0D17E88-828B-4823-ACAC-0E30538F57BB}" scale="75" fitToPage="1">
      <selection activeCell="B10" sqref="B10"/>
      <pageMargins left="0.25" right="0.25" top="0.25" bottom="0.25" header="0.25" footer="0.15"/>
      <printOptions horizontalCentered="1" verticalCentered="1"/>
      <pageSetup scale="97" orientation="landscape" r:id="rId1"/>
      <headerFooter alignWithMargins="0">
        <oddHeader>&amp;L&amp;"Times New Roman,Bold"&amp;6SRA3
Page 4
Revised June 2001</oddHeader>
        <oddFooter>&amp;L&amp;6&amp;D &amp;T</oddFooter>
      </headerFooter>
    </customSheetView>
  </customSheetViews>
  <mergeCells count="2">
    <mergeCell ref="B33:D33"/>
    <mergeCell ref="B34:D34"/>
  </mergeCells>
  <phoneticPr fontId="0" type="noConversion"/>
  <printOptions horizontalCentered="1" verticalCentered="1"/>
  <pageMargins left="0.25" right="0.25" top="0.25" bottom="0.25" header="0.25" footer="0.15"/>
  <pageSetup scale="97" orientation="landscape" r:id="rId2"/>
  <headerFooter alignWithMargins="0">
    <oddFooter>&amp;L&amp;6&amp;D &amp;T   &amp;Z&amp;F   &amp;A   Revised June 2001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67"/>
  <sheetViews>
    <sheetView zoomScale="75" zoomScaleNormal="75" workbookViewId="0">
      <selection activeCell="A20" sqref="A20"/>
    </sheetView>
  </sheetViews>
  <sheetFormatPr defaultRowHeight="13.2"/>
  <cols>
    <col min="1" max="1" width="90.77734375" customWidth="1"/>
    <col min="2" max="2" width="27.109375" customWidth="1"/>
    <col min="3" max="3" width="28.44140625" customWidth="1"/>
    <col min="4" max="4" width="22.109375" customWidth="1"/>
    <col min="5" max="5" width="20.109375" customWidth="1"/>
    <col min="6" max="6" width="76.77734375" customWidth="1"/>
    <col min="7" max="7" width="15.77734375" customWidth="1"/>
    <col min="8" max="8" width="2" customWidth="1"/>
  </cols>
  <sheetData>
    <row r="1" spans="1:6" ht="18.75" customHeight="1">
      <c r="A1" s="18" t="s">
        <v>321</v>
      </c>
      <c r="B1" s="18"/>
      <c r="C1" s="94"/>
      <c r="D1" s="94"/>
    </row>
    <row r="2" spans="1:6" ht="9.75" customHeight="1">
      <c r="A2" s="18"/>
      <c r="B2" s="18"/>
      <c r="C2" s="94"/>
      <c r="D2" s="94"/>
    </row>
    <row r="3" spans="1:6" s="3" customFormat="1" ht="17.399999999999999">
      <c r="A3" s="18" t="s">
        <v>847</v>
      </c>
      <c r="B3" s="18"/>
      <c r="C3" s="18"/>
      <c r="D3" s="18"/>
      <c r="E3" s="27"/>
      <c r="F3" s="3" t="s">
        <v>825</v>
      </c>
    </row>
    <row r="4" spans="1:6" ht="17.399999999999999">
      <c r="A4" s="18" t="s">
        <v>759</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952" t="s">
        <v>245</v>
      </c>
      <c r="B7" s="952"/>
      <c r="C7" s="20"/>
      <c r="D7" s="20"/>
      <c r="E7" s="19"/>
      <c r="F7" s="277" t="s">
        <v>334</v>
      </c>
    </row>
    <row r="8" spans="1:6" s="7" customFormat="1" ht="9" customHeight="1" thickBot="1">
      <c r="A8" s="953"/>
      <c r="B8" s="953"/>
      <c r="C8" s="16"/>
      <c r="D8" s="16"/>
      <c r="E8" s="19"/>
    </row>
    <row r="9" spans="1:6" ht="15" customHeight="1">
      <c r="A9" s="945" t="s">
        <v>312</v>
      </c>
      <c r="B9" s="954" t="s">
        <v>650</v>
      </c>
      <c r="C9" s="1159"/>
      <c r="D9" s="1160"/>
      <c r="E9" s="21"/>
      <c r="F9" s="278" t="s">
        <v>335</v>
      </c>
    </row>
    <row r="10" spans="1:6" s="5" customFormat="1" ht="6.75" customHeight="1">
      <c r="A10" s="943"/>
      <c r="B10" s="955"/>
      <c r="C10" s="21"/>
      <c r="D10" s="21"/>
      <c r="E10" s="21"/>
      <c r="F10" s="273"/>
    </row>
    <row r="11" spans="1:6" ht="15" customHeight="1">
      <c r="A11" s="956" t="s">
        <v>246</v>
      </c>
      <c r="B11" s="957"/>
      <c r="C11" s="210" t="s">
        <v>848</v>
      </c>
      <c r="D11" s="211" t="s">
        <v>7</v>
      </c>
      <c r="E11" s="21"/>
      <c r="F11" s="1043">
        <v>44720</v>
      </c>
    </row>
    <row r="12" spans="1:6" ht="15" customHeight="1">
      <c r="A12" s="958" t="s">
        <v>858</v>
      </c>
      <c r="B12" s="959"/>
      <c r="C12" s="213">
        <v>6132407</v>
      </c>
      <c r="D12" s="214"/>
      <c r="E12" s="21"/>
      <c r="F12" s="1005" t="s">
        <v>801</v>
      </c>
    </row>
    <row r="13" spans="1:6" ht="15" customHeight="1">
      <c r="A13" s="960" t="s">
        <v>80</v>
      </c>
      <c r="B13" s="961"/>
      <c r="C13" s="216">
        <v>1579427</v>
      </c>
      <c r="D13" s="217"/>
      <c r="E13" s="21"/>
      <c r="F13" s="275"/>
    </row>
    <row r="14" spans="1:6" ht="15" customHeight="1">
      <c r="A14" s="948"/>
      <c r="B14" s="962"/>
      <c r="C14" s="760"/>
      <c r="D14" s="220"/>
      <c r="E14" s="21"/>
      <c r="F14" s="275"/>
    </row>
    <row r="15" spans="1:6" s="1" customFormat="1" ht="15" customHeight="1">
      <c r="A15" s="963" t="s">
        <v>859</v>
      </c>
      <c r="B15" s="964"/>
      <c r="C15" s="178">
        <f>C12-C13</f>
        <v>4552980</v>
      </c>
      <c r="D15" s="761" t="s">
        <v>345</v>
      </c>
      <c r="E15" s="223"/>
      <c r="F15" s="275"/>
    </row>
    <row r="16" spans="1:6" s="1" customFormat="1" ht="15" customHeight="1">
      <c r="A16" s="965" t="s">
        <v>860</v>
      </c>
      <c r="B16" s="966"/>
      <c r="C16" s="224"/>
      <c r="D16" s="225"/>
      <c r="E16" s="223"/>
      <c r="F16" s="275"/>
    </row>
    <row r="17" spans="1:6" s="1" customFormat="1" ht="15" customHeight="1">
      <c r="A17" s="967" t="s">
        <v>362</v>
      </c>
      <c r="B17" s="968"/>
      <c r="C17" s="147">
        <v>21783765</v>
      </c>
      <c r="D17" s="148">
        <f t="shared" ref="D17:D30" si="0">C17/C$31</f>
        <v>0.44903822864628479</v>
      </c>
      <c r="E17" s="223"/>
      <c r="F17" s="282" t="s">
        <v>348</v>
      </c>
    </row>
    <row r="18" spans="1:6" s="1" customFormat="1" ht="15" customHeight="1">
      <c r="A18" s="969" t="s">
        <v>341</v>
      </c>
      <c r="B18" s="970"/>
      <c r="C18" s="283">
        <v>269588</v>
      </c>
      <c r="D18" s="148">
        <f t="shared" si="0"/>
        <v>5.5571347737314748E-3</v>
      </c>
      <c r="E18" s="223"/>
      <c r="F18" s="282" t="s">
        <v>415</v>
      </c>
    </row>
    <row r="19" spans="1:6" s="10" customFormat="1" ht="15" customHeight="1">
      <c r="A19" s="971" t="s">
        <v>342</v>
      </c>
      <c r="B19" s="972"/>
      <c r="C19" s="187">
        <v>0</v>
      </c>
      <c r="D19" s="152">
        <f t="shared" si="0"/>
        <v>0</v>
      </c>
      <c r="E19" s="169"/>
      <c r="F19" s="275"/>
    </row>
    <row r="20" spans="1:6" s="1" customFormat="1" ht="15" customHeight="1">
      <c r="A20" s="971" t="s">
        <v>343</v>
      </c>
      <c r="B20" s="972"/>
      <c r="C20" s="187">
        <v>0</v>
      </c>
      <c r="D20" s="152">
        <f t="shared" si="0"/>
        <v>0</v>
      </c>
      <c r="E20" s="223"/>
      <c r="F20" s="275"/>
    </row>
    <row r="21" spans="1:6" s="1" customFormat="1" ht="15" customHeight="1">
      <c r="A21" s="971" t="s">
        <v>249</v>
      </c>
      <c r="B21" s="972"/>
      <c r="C21" s="187">
        <v>16638615</v>
      </c>
      <c r="D21" s="152">
        <f t="shared" si="0"/>
        <v>0.3429790124309321</v>
      </c>
      <c r="E21" s="223"/>
      <c r="F21" s="775" t="s">
        <v>651</v>
      </c>
    </row>
    <row r="22" spans="1:6" ht="15" customHeight="1">
      <c r="A22" s="971" t="s">
        <v>247</v>
      </c>
      <c r="B22" s="972"/>
      <c r="C22" s="187">
        <v>3475000</v>
      </c>
      <c r="D22" s="152">
        <f t="shared" si="0"/>
        <v>7.1631687384886844E-2</v>
      </c>
      <c r="E22" s="21"/>
      <c r="F22" s="775" t="s">
        <v>652</v>
      </c>
    </row>
    <row r="23" spans="1:6" ht="15" customHeight="1">
      <c r="A23" s="971" t="s">
        <v>414</v>
      </c>
      <c r="B23" s="972"/>
      <c r="C23" s="187">
        <v>5400729</v>
      </c>
      <c r="D23" s="152">
        <f t="shared" si="0"/>
        <v>0.11132757737510578</v>
      </c>
      <c r="E23" s="21"/>
      <c r="F23" s="275"/>
    </row>
    <row r="24" spans="1:6" ht="15" customHeight="1">
      <c r="A24" s="973" t="s">
        <v>311</v>
      </c>
      <c r="B24" s="974"/>
      <c r="C24" s="187">
        <v>572878</v>
      </c>
      <c r="D24" s="226">
        <f t="shared" si="0"/>
        <v>1.1808983541202649E-2</v>
      </c>
      <c r="E24" s="21"/>
      <c r="F24" s="275"/>
    </row>
    <row r="25" spans="1:6" ht="15" customHeight="1">
      <c r="A25" s="973" t="s">
        <v>337</v>
      </c>
      <c r="B25" s="968"/>
      <c r="C25" s="147">
        <v>95000</v>
      </c>
      <c r="D25" s="226">
        <f t="shared" si="0"/>
        <v>1.9582763457738849E-3</v>
      </c>
      <c r="E25" s="21"/>
      <c r="F25" s="275"/>
    </row>
    <row r="26" spans="1:6" ht="15" customHeight="1">
      <c r="A26" s="971" t="s">
        <v>242</v>
      </c>
      <c r="B26" s="975"/>
      <c r="C26" s="147">
        <v>2000</v>
      </c>
      <c r="D26" s="152">
        <f t="shared" si="0"/>
        <v>4.1226870437344945E-5</v>
      </c>
      <c r="E26" s="21"/>
      <c r="F26" s="275"/>
    </row>
    <row r="27" spans="1:6" ht="15" customHeight="1">
      <c r="A27" s="971" t="s">
        <v>243</v>
      </c>
      <c r="B27" s="975"/>
      <c r="C27" s="147">
        <v>74000</v>
      </c>
      <c r="D27" s="152">
        <f t="shared" si="0"/>
        <v>1.5253942061817631E-3</v>
      </c>
      <c r="E27" s="21"/>
      <c r="F27" s="775" t="s">
        <v>347</v>
      </c>
    </row>
    <row r="28" spans="1:6" ht="15" customHeight="1">
      <c r="A28" s="971" t="s">
        <v>244</v>
      </c>
      <c r="B28" s="975"/>
      <c r="C28" s="355">
        <v>0</v>
      </c>
      <c r="D28" s="152">
        <f t="shared" si="0"/>
        <v>0</v>
      </c>
      <c r="E28" s="356"/>
      <c r="F28" s="344"/>
    </row>
    <row r="29" spans="1:6" ht="15" customHeight="1">
      <c r="A29" s="971" t="s">
        <v>344</v>
      </c>
      <c r="B29" s="975"/>
      <c r="C29" s="147">
        <v>200475</v>
      </c>
      <c r="D29" s="152">
        <f t="shared" si="0"/>
        <v>4.1324784254633644E-3</v>
      </c>
      <c r="E29" s="21"/>
      <c r="F29" s="275"/>
    </row>
    <row r="30" spans="1:6" ht="15" customHeight="1">
      <c r="A30" s="1056" t="s">
        <v>844</v>
      </c>
      <c r="B30" s="975"/>
      <c r="C30" s="737">
        <v>0</v>
      </c>
      <c r="D30" s="152">
        <f t="shared" si="0"/>
        <v>0</v>
      </c>
      <c r="E30" s="21"/>
      <c r="F30" s="380" t="s">
        <v>825</v>
      </c>
    </row>
    <row r="31" spans="1:6" ht="15" customHeight="1">
      <c r="A31" s="963" t="s">
        <v>861</v>
      </c>
      <c r="B31" s="964"/>
      <c r="C31" s="178">
        <f>SUM(C17:C30)</f>
        <v>48512050</v>
      </c>
      <c r="D31" s="179">
        <f>SUM(D17:D30)</f>
        <v>1</v>
      </c>
      <c r="E31" s="21"/>
      <c r="F31" s="275"/>
    </row>
    <row r="32" spans="1:6" ht="15" customHeight="1">
      <c r="A32" s="976" t="s">
        <v>218</v>
      </c>
      <c r="B32" s="977"/>
      <c r="C32" s="222">
        <f>C15+C31</f>
        <v>53065030</v>
      </c>
      <c r="D32" s="332" t="s">
        <v>345</v>
      </c>
      <c r="E32" s="21"/>
      <c r="F32" s="275"/>
    </row>
    <row r="33" spans="1:6" ht="15" customHeight="1">
      <c r="A33" s="965" t="s">
        <v>862</v>
      </c>
      <c r="B33" s="966"/>
      <c r="C33" s="219">
        <v>49272390</v>
      </c>
      <c r="D33" s="738" t="s">
        <v>646</v>
      </c>
      <c r="E33" s="21"/>
      <c r="F33" s="275"/>
    </row>
    <row r="34" spans="1:6" ht="15" customHeight="1" thickBot="1">
      <c r="A34" s="963" t="s">
        <v>863</v>
      </c>
      <c r="B34" s="964"/>
      <c r="C34" s="178">
        <f>C32-C33</f>
        <v>3792640</v>
      </c>
      <c r="D34" s="739" t="s">
        <v>345</v>
      </c>
      <c r="E34" s="21"/>
      <c r="F34" s="276"/>
    </row>
    <row r="35" spans="1:6" ht="15" customHeight="1">
      <c r="A35" s="978"/>
      <c r="B35" s="978"/>
      <c r="C35" s="341"/>
      <c r="D35" s="374"/>
      <c r="E35" s="21"/>
      <c r="F35" s="24"/>
    </row>
    <row r="36" spans="1:6" ht="15" customHeight="1">
      <c r="A36" s="633" t="s">
        <v>460</v>
      </c>
      <c r="B36" s="740"/>
      <c r="C36" s="741"/>
      <c r="D36" s="742"/>
      <c r="E36" s="637"/>
      <c r="F36" s="24"/>
    </row>
    <row r="37" spans="1:6" ht="15" customHeight="1" thickBot="1">
      <c r="A37" s="634" t="s">
        <v>296</v>
      </c>
      <c r="B37" s="743" t="s">
        <v>302</v>
      </c>
      <c r="C37" s="743" t="s">
        <v>297</v>
      </c>
      <c r="D37" s="743" t="s">
        <v>298</v>
      </c>
      <c r="F37" s="24"/>
    </row>
    <row r="38" spans="1:6" ht="15" customHeight="1">
      <c r="A38" s="635" t="s">
        <v>299</v>
      </c>
      <c r="B38" s="744">
        <v>3450000</v>
      </c>
      <c r="C38" s="636">
        <v>3030000</v>
      </c>
      <c r="D38" s="744">
        <f>SUM(B38:C38)</f>
        <v>6480000</v>
      </c>
      <c r="F38" s="24"/>
    </row>
    <row r="39" spans="1:6" ht="15" customHeight="1">
      <c r="A39" s="637" t="s">
        <v>300</v>
      </c>
      <c r="B39" s="745">
        <v>1950729</v>
      </c>
      <c r="C39" s="638">
        <v>0</v>
      </c>
      <c r="D39" s="745">
        <f>SUM(B39:C39)</f>
        <v>1950729</v>
      </c>
      <c r="F39" s="513" t="s">
        <v>470</v>
      </c>
    </row>
    <row r="40" spans="1:6" ht="15" customHeight="1">
      <c r="A40" s="639" t="s">
        <v>301</v>
      </c>
      <c r="B40" s="746">
        <f>SUM(B38:B39)</f>
        <v>5400729</v>
      </c>
      <c r="C40" s="640">
        <f>SUM(C38:C39)</f>
        <v>3030000</v>
      </c>
      <c r="D40" s="746">
        <f>SUM(D38:D39)</f>
        <v>8430729</v>
      </c>
      <c r="F40" s="24"/>
    </row>
    <row r="41" spans="1:6" ht="17.25" customHeight="1" thickBot="1">
      <c r="A41" s="641" t="s">
        <v>648</v>
      </c>
      <c r="B41" s="747">
        <f>+C23-B40</f>
        <v>0</v>
      </c>
      <c r="C41" s="642" t="s">
        <v>310</v>
      </c>
      <c r="D41" s="748" t="s">
        <v>310</v>
      </c>
      <c r="F41" s="513" t="s">
        <v>649</v>
      </c>
    </row>
    <row r="42" spans="1:6" ht="15" customHeight="1">
      <c r="A42" s="169"/>
      <c r="B42" s="169"/>
      <c r="C42" s="341"/>
      <c r="D42" s="374"/>
      <c r="E42" s="21"/>
      <c r="F42" s="24"/>
    </row>
    <row r="43" spans="1:6" ht="15" customHeight="1">
      <c r="A43" s="169"/>
      <c r="B43" s="169"/>
      <c r="C43" s="341"/>
      <c r="D43" s="374"/>
      <c r="E43" s="21"/>
      <c r="F43" s="24"/>
    </row>
    <row r="44" spans="1:6" ht="15" customHeight="1">
      <c r="A44" s="534" t="s">
        <v>369</v>
      </c>
      <c r="B44" s="749"/>
      <c r="C44" s="166"/>
      <c r="D44" s="142"/>
      <c r="E44" s="21"/>
      <c r="F44" s="24"/>
    </row>
    <row r="45" spans="1:6" ht="15" customHeight="1">
      <c r="A45" s="335" t="s">
        <v>805</v>
      </c>
      <c r="B45" s="750"/>
      <c r="C45" s="772">
        <v>27219037</v>
      </c>
      <c r="D45" s="25"/>
      <c r="E45" s="21"/>
      <c r="F45" s="24"/>
    </row>
    <row r="46" spans="1:6" ht="15" customHeight="1">
      <c r="A46" s="335" t="s">
        <v>806</v>
      </c>
      <c r="B46" s="750"/>
      <c r="C46" s="772">
        <f>SUM(C20:C29)</f>
        <v>26458697</v>
      </c>
      <c r="D46" s="25"/>
      <c r="E46" s="21"/>
      <c r="F46" s="24"/>
    </row>
    <row r="47" spans="1:6" ht="15" customHeight="1">
      <c r="A47" s="777" t="s">
        <v>647</v>
      </c>
      <c r="B47" s="778"/>
      <c r="C47" s="779">
        <f>+C15-C34</f>
        <v>760340</v>
      </c>
      <c r="D47" s="1008"/>
      <c r="E47" s="158">
        <f>+C32-C33</f>
        <v>3792640</v>
      </c>
      <c r="F47" s="780" t="s">
        <v>828</v>
      </c>
    </row>
    <row r="48" spans="1:6" ht="15" customHeight="1" thickBot="1">
      <c r="A48" s="336" t="s">
        <v>361</v>
      </c>
      <c r="B48" s="751"/>
      <c r="C48" s="773">
        <f>+C45-(C46+C47)</f>
        <v>0</v>
      </c>
      <c r="D48" s="337"/>
      <c r="E48" s="21"/>
      <c r="F48" s="513"/>
    </row>
    <row r="49" spans="1:8" ht="8.25" customHeight="1">
      <c r="A49" s="338"/>
      <c r="B49" s="339"/>
      <c r="C49" s="339"/>
      <c r="D49" s="340"/>
      <c r="E49" s="21"/>
      <c r="F49" s="24"/>
    </row>
    <row r="50" spans="1:8" ht="15" customHeight="1">
      <c r="A50" s="169"/>
      <c r="B50" s="169"/>
      <c r="C50" s="341"/>
      <c r="D50" s="374"/>
      <c r="E50" s="21"/>
      <c r="F50" s="24"/>
    </row>
    <row r="51" spans="1:8" ht="15" customHeight="1">
      <c r="A51" s="643" t="s">
        <v>462</v>
      </c>
      <c r="B51" s="169"/>
      <c r="C51" s="341"/>
      <c r="D51" s="374"/>
      <c r="E51" s="21"/>
      <c r="F51" s="24"/>
    </row>
    <row r="52" spans="1:8" ht="15" customHeight="1" thickBot="1">
      <c r="A52" s="643"/>
      <c r="C52" t="s">
        <v>449</v>
      </c>
    </row>
    <row r="53" spans="1:8" ht="32.25" customHeight="1">
      <c r="A53" s="752" t="s">
        <v>438</v>
      </c>
      <c r="B53" s="753" t="s">
        <v>439</v>
      </c>
      <c r="C53" s="754" t="s">
        <v>440</v>
      </c>
      <c r="D53" s="754" t="s">
        <v>441</v>
      </c>
      <c r="E53" s="754" t="s">
        <v>442</v>
      </c>
      <c r="F53" s="754" t="s">
        <v>443</v>
      </c>
      <c r="G53" s="754" t="s">
        <v>444</v>
      </c>
      <c r="H53" s="495"/>
    </row>
    <row r="54" spans="1:8" ht="15" customHeight="1">
      <c r="A54" s="755">
        <f>B38</f>
        <v>3450000</v>
      </c>
      <c r="B54" s="502">
        <f>B39</f>
        <v>1950729</v>
      </c>
      <c r="C54" s="503">
        <f>B40</f>
        <v>5400729</v>
      </c>
      <c r="D54" s="704" t="s">
        <v>447</v>
      </c>
      <c r="E54" s="503">
        <f>C38</f>
        <v>3030000</v>
      </c>
      <c r="F54" s="503">
        <f>C39</f>
        <v>0</v>
      </c>
      <c r="G54" s="504">
        <f>C40</f>
        <v>3030000</v>
      </c>
      <c r="H54" s="497"/>
    </row>
    <row r="55" spans="1:8" ht="15" customHeight="1" thickBot="1">
      <c r="A55" s="756"/>
      <c r="B55" s="499"/>
      <c r="C55" s="499"/>
      <c r="D55" s="509"/>
      <c r="E55" s="499"/>
      <c r="F55" s="499"/>
      <c r="G55" s="499"/>
      <c r="H55" s="500"/>
    </row>
    <row r="56" spans="1:8" ht="15" customHeight="1">
      <c r="A56" s="169"/>
      <c r="B56" s="341"/>
      <c r="C56" s="374"/>
      <c r="D56" s="21"/>
      <c r="E56" s="24"/>
    </row>
    <row r="57" spans="1:8" ht="15" customHeight="1">
      <c r="A57" s="169"/>
      <c r="B57" s="341"/>
      <c r="C57" s="374"/>
      <c r="D57" s="21"/>
      <c r="E57" s="24"/>
    </row>
    <row r="58" spans="1:8" ht="15" customHeight="1">
      <c r="A58" s="169"/>
      <c r="B58" s="341"/>
      <c r="C58" s="374"/>
      <c r="D58" s="21"/>
      <c r="E58" s="24"/>
    </row>
    <row r="59" spans="1:8" ht="15" customHeight="1">
      <c r="A59" s="169"/>
      <c r="B59" s="341"/>
      <c r="C59" s="374"/>
      <c r="D59" s="21"/>
      <c r="E59" s="24"/>
    </row>
    <row r="60" spans="1:8" ht="15" customHeight="1">
      <c r="A60" s="169"/>
      <c r="B60" s="341"/>
      <c r="C60" s="374"/>
      <c r="D60" s="21"/>
      <c r="E60" s="24"/>
    </row>
    <row r="61" spans="1:8" ht="15" customHeight="1">
      <c r="A61" s="169"/>
      <c r="B61" s="341"/>
      <c r="C61" s="374"/>
      <c r="D61" s="21"/>
      <c r="E61" s="24"/>
    </row>
    <row r="62" spans="1:8" ht="15" customHeight="1">
      <c r="A62" s="169"/>
      <c r="B62" s="341"/>
      <c r="C62" s="374"/>
      <c r="D62" s="21"/>
      <c r="E62" s="24"/>
    </row>
    <row r="63" spans="1:8" ht="15" customHeight="1">
      <c r="A63" s="169"/>
      <c r="B63" s="341"/>
      <c r="C63" s="374"/>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customSheetViews>
    <customSheetView guid="{B0D17E88-828B-4823-ACAC-0E30538F57BB}" scale="75" showPageBreaks="1" fitToPage="1" printArea="1" topLeftCell="A22">
      <selection activeCell="A53" sqref="A53:G55"/>
      <pageMargins left="0.25" right="0.25" top="0.25" bottom="0.25" header="0.25" footer="0.2"/>
      <printOptions horizontalCentered="1" verticalCentered="1" headings="1"/>
      <pageSetup orientation="landscape" r:id="rId1"/>
      <headerFooter alignWithMargins="0">
        <oddHeader>&amp;L&amp;6&amp; SR-A3
&amp; Page &amp; 5
&amp; Revised 3-04</oddHeader>
        <oddFooter>&amp;L&amp;6&amp;D  &amp;T</oddFooter>
      </headerFooter>
    </customSheetView>
  </customSheetViews>
  <mergeCells count="1">
    <mergeCell ref="C9:D9"/>
  </mergeCells>
  <phoneticPr fontId="0" type="noConversion"/>
  <printOptions horizontalCentered="1" verticalCentered="1"/>
  <pageMargins left="0.25" right="0.25" top="0.25" bottom="0.5" header="0.25" footer="0.2"/>
  <pageSetup scale="89" orientation="landscape" r:id="rId2"/>
  <headerFooter alignWithMargins="0">
    <oddFooter>&amp;L&amp;6&amp;D  &amp;T   &amp;Z&amp;F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A71"/>
    <pageSetUpPr fitToPage="1"/>
  </sheetPr>
  <dimension ref="A1:H67"/>
  <sheetViews>
    <sheetView zoomScale="81" zoomScaleNormal="81" workbookViewId="0">
      <selection activeCell="B28" sqref="B28"/>
    </sheetView>
  </sheetViews>
  <sheetFormatPr defaultRowHeight="13.2"/>
  <cols>
    <col min="1" max="1" width="90.77734375" customWidth="1"/>
    <col min="2" max="2" width="27.109375" customWidth="1"/>
    <col min="3" max="3" width="28.44140625" customWidth="1"/>
    <col min="4" max="4" width="22.109375" customWidth="1"/>
    <col min="5" max="5" width="18.77734375" customWidth="1"/>
    <col min="6" max="6" width="76.77734375" customWidth="1"/>
    <col min="7" max="7" width="15.77734375" customWidth="1"/>
    <col min="8" max="8" width="2" customWidth="1"/>
  </cols>
  <sheetData>
    <row r="1" spans="1:6" ht="18.75" customHeight="1">
      <c r="A1" s="18" t="s">
        <v>321</v>
      </c>
      <c r="B1" s="18"/>
      <c r="C1" s="94"/>
      <c r="D1" s="94"/>
    </row>
    <row r="2" spans="1:6" ht="9.75" customHeight="1">
      <c r="A2" s="18"/>
      <c r="B2" s="18"/>
      <c r="C2" s="94"/>
      <c r="D2" s="94"/>
    </row>
    <row r="3" spans="1:6" s="3" customFormat="1" ht="17.399999999999999">
      <c r="A3" s="18" t="s">
        <v>847</v>
      </c>
      <c r="B3" s="18"/>
      <c r="C3" s="18"/>
      <c r="D3" s="18"/>
      <c r="E3" s="27"/>
    </row>
    <row r="4" spans="1:6" ht="17.399999999999999">
      <c r="A4" s="18" t="s">
        <v>1</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20" t="s">
        <v>245</v>
      </c>
      <c r="B7" s="20"/>
      <c r="C7" s="20"/>
      <c r="D7" s="20"/>
      <c r="E7" s="19"/>
      <c r="F7" s="277" t="s">
        <v>334</v>
      </c>
    </row>
    <row r="8" spans="1:6" s="7" customFormat="1" ht="9" customHeight="1" thickBot="1">
      <c r="A8" s="16"/>
      <c r="B8" s="16"/>
      <c r="C8" s="16"/>
      <c r="D8" s="16"/>
      <c r="E8" s="19"/>
    </row>
    <row r="9" spans="1:6" ht="15" customHeight="1">
      <c r="A9" s="1040" t="s">
        <v>312</v>
      </c>
      <c r="B9" s="944">
        <f>'Schedule A - A1'!C11</f>
        <v>0</v>
      </c>
      <c r="C9" s="954"/>
      <c r="D9" s="946"/>
      <c r="E9" s="21"/>
      <c r="F9" s="278" t="s">
        <v>335</v>
      </c>
    </row>
    <row r="10" spans="1:6" s="5" customFormat="1" ht="6.75" customHeight="1">
      <c r="A10" s="21"/>
      <c r="B10" s="164"/>
      <c r="C10" s="21"/>
      <c r="D10" s="21"/>
      <c r="E10" s="21"/>
      <c r="F10" s="273"/>
    </row>
    <row r="11" spans="1:6" ht="15" customHeight="1">
      <c r="A11" s="134" t="s">
        <v>246</v>
      </c>
      <c r="B11" s="136"/>
      <c r="C11" s="210" t="s">
        <v>848</v>
      </c>
      <c r="D11" s="211" t="s">
        <v>7</v>
      </c>
      <c r="E11" s="21"/>
      <c r="F11" s="1043">
        <v>44720</v>
      </c>
    </row>
    <row r="12" spans="1:6" ht="15" customHeight="1">
      <c r="A12" s="757" t="s">
        <v>864</v>
      </c>
      <c r="B12" s="758"/>
      <c r="C12" s="213">
        <v>0</v>
      </c>
      <c r="D12" s="214"/>
      <c r="E12" s="21"/>
      <c r="F12" s="275"/>
    </row>
    <row r="13" spans="1:6" ht="15" customHeight="1">
      <c r="A13" s="759" t="s">
        <v>80</v>
      </c>
      <c r="B13" s="261"/>
      <c r="C13" s="216">
        <v>0</v>
      </c>
      <c r="D13" s="217"/>
      <c r="E13" s="21"/>
      <c r="F13" s="275"/>
    </row>
    <row r="14" spans="1:6" ht="15" customHeight="1">
      <c r="B14" s="9"/>
      <c r="C14" s="760"/>
      <c r="D14" s="220"/>
      <c r="E14" s="21"/>
      <c r="F14" s="275"/>
    </row>
    <row r="15" spans="1:6" s="1" customFormat="1" ht="15" customHeight="1">
      <c r="A15" s="175" t="s">
        <v>859</v>
      </c>
      <c r="B15" s="177"/>
      <c r="C15" s="178">
        <f>C12-C13</f>
        <v>0</v>
      </c>
      <c r="D15" s="932" t="s">
        <v>345</v>
      </c>
      <c r="E15" s="223"/>
      <c r="F15" s="275"/>
    </row>
    <row r="16" spans="1:6" s="1" customFormat="1" ht="15" customHeight="1">
      <c r="A16" s="762" t="s">
        <v>860</v>
      </c>
      <c r="B16" s="170"/>
      <c r="C16" s="224"/>
      <c r="D16" s="225"/>
      <c r="E16" s="223"/>
      <c r="F16" s="275"/>
    </row>
    <row r="17" spans="1:6" s="1" customFormat="1" ht="15" customHeight="1">
      <c r="A17" s="763" t="s">
        <v>362</v>
      </c>
      <c r="B17" s="764"/>
      <c r="C17" s="147">
        <v>0</v>
      </c>
      <c r="D17" s="148" t="e">
        <f t="shared" ref="D17:D30" si="0">C17/C$31</f>
        <v>#DIV/0!</v>
      </c>
      <c r="E17" s="928" t="s">
        <v>653</v>
      </c>
      <c r="F17" s="282" t="s">
        <v>348</v>
      </c>
    </row>
    <row r="18" spans="1:6" s="1" customFormat="1" ht="15" customHeight="1">
      <c r="A18" s="252" t="s">
        <v>341</v>
      </c>
      <c r="B18" s="149"/>
      <c r="C18" s="283">
        <v>0</v>
      </c>
      <c r="D18" s="148" t="e">
        <f t="shared" si="0"/>
        <v>#DIV/0!</v>
      </c>
      <c r="E18" s="928" t="s">
        <v>653</v>
      </c>
      <c r="F18" s="282" t="s">
        <v>415</v>
      </c>
    </row>
    <row r="19" spans="1:6" s="10" customFormat="1" ht="15" customHeight="1">
      <c r="A19" s="765" t="s">
        <v>342</v>
      </c>
      <c r="B19" s="766"/>
      <c r="C19" s="187">
        <v>0</v>
      </c>
      <c r="D19" s="152" t="e">
        <f t="shared" si="0"/>
        <v>#DIV/0!</v>
      </c>
      <c r="E19" s="169"/>
      <c r="F19" s="275"/>
    </row>
    <row r="20" spans="1:6" s="1" customFormat="1" ht="15" customHeight="1">
      <c r="A20" s="765" t="s">
        <v>343</v>
      </c>
      <c r="B20" s="766"/>
      <c r="C20" s="187">
        <v>0</v>
      </c>
      <c r="D20" s="152" t="e">
        <f t="shared" si="0"/>
        <v>#DIV/0!</v>
      </c>
      <c r="E20" s="223"/>
      <c r="F20" s="275"/>
    </row>
    <row r="21" spans="1:6" s="1" customFormat="1" ht="15" customHeight="1">
      <c r="A21" s="765" t="s">
        <v>249</v>
      </c>
      <c r="B21" s="766"/>
      <c r="C21" s="283">
        <v>0</v>
      </c>
      <c r="D21" s="152" t="e">
        <f t="shared" si="0"/>
        <v>#DIV/0!</v>
      </c>
      <c r="E21" s="223"/>
      <c r="F21" s="275" t="s">
        <v>346</v>
      </c>
    </row>
    <row r="22" spans="1:6" ht="15" customHeight="1">
      <c r="A22" s="765" t="s">
        <v>247</v>
      </c>
      <c r="B22" s="766"/>
      <c r="C22" s="187">
        <v>0</v>
      </c>
      <c r="D22" s="152" t="e">
        <f t="shared" si="0"/>
        <v>#DIV/0!</v>
      </c>
      <c r="E22" s="21"/>
      <c r="F22" s="275" t="s">
        <v>346</v>
      </c>
    </row>
    <row r="23" spans="1:6" ht="15" customHeight="1">
      <c r="A23" s="765" t="s">
        <v>414</v>
      </c>
      <c r="B23" s="766"/>
      <c r="C23" s="187">
        <v>0</v>
      </c>
      <c r="D23" s="152" t="e">
        <f t="shared" si="0"/>
        <v>#DIV/0!</v>
      </c>
      <c r="E23" s="21"/>
      <c r="F23" s="275"/>
    </row>
    <row r="24" spans="1:6" ht="15" customHeight="1">
      <c r="A24" s="767" t="s">
        <v>311</v>
      </c>
      <c r="B24" s="768"/>
      <c r="C24" s="283">
        <v>0</v>
      </c>
      <c r="D24" s="226" t="e">
        <f t="shared" si="0"/>
        <v>#DIV/0!</v>
      </c>
      <c r="E24" s="21"/>
      <c r="F24" s="275"/>
    </row>
    <row r="25" spans="1:6" ht="15" customHeight="1">
      <c r="A25" s="767" t="s">
        <v>337</v>
      </c>
      <c r="B25" s="769"/>
      <c r="C25" s="187">
        <v>0</v>
      </c>
      <c r="D25" s="226" t="e">
        <f t="shared" si="0"/>
        <v>#DIV/0!</v>
      </c>
      <c r="E25" s="21"/>
      <c r="F25" s="275"/>
    </row>
    <row r="26" spans="1:6" ht="15" customHeight="1">
      <c r="A26" s="765" t="s">
        <v>242</v>
      </c>
      <c r="B26" s="770"/>
      <c r="C26" s="187">
        <v>0</v>
      </c>
      <c r="D26" s="152" t="e">
        <f t="shared" si="0"/>
        <v>#DIV/0!</v>
      </c>
      <c r="E26" s="21"/>
      <c r="F26" s="275"/>
    </row>
    <row r="27" spans="1:6" ht="15" customHeight="1">
      <c r="A27" s="765" t="s">
        <v>243</v>
      </c>
      <c r="B27" s="770"/>
      <c r="C27" s="283">
        <v>0</v>
      </c>
      <c r="D27" s="152" t="e">
        <f t="shared" si="0"/>
        <v>#DIV/0!</v>
      </c>
      <c r="E27" s="21"/>
      <c r="F27" s="275" t="s">
        <v>347</v>
      </c>
    </row>
    <row r="28" spans="1:6" ht="15" customHeight="1">
      <c r="A28" s="765" t="s">
        <v>244</v>
      </c>
      <c r="B28" s="770"/>
      <c r="C28" s="187">
        <v>0</v>
      </c>
      <c r="D28" s="152" t="e">
        <f t="shared" si="0"/>
        <v>#DIV/0!</v>
      </c>
      <c r="E28" s="356"/>
      <c r="F28" s="344"/>
    </row>
    <row r="29" spans="1:6" ht="15" customHeight="1">
      <c r="A29" s="765" t="s">
        <v>344</v>
      </c>
      <c r="B29" s="770"/>
      <c r="C29" s="187">
        <v>0</v>
      </c>
      <c r="D29" s="152" t="e">
        <f t="shared" si="0"/>
        <v>#DIV/0!</v>
      </c>
      <c r="E29" s="21"/>
      <c r="F29" s="275"/>
    </row>
    <row r="30" spans="1:6" ht="15" customHeight="1">
      <c r="A30" s="1057" t="s">
        <v>844</v>
      </c>
      <c r="B30" s="770"/>
      <c r="C30" s="737">
        <v>0</v>
      </c>
      <c r="D30" s="152" t="e">
        <f t="shared" si="0"/>
        <v>#DIV/0!</v>
      </c>
      <c r="E30" s="21"/>
      <c r="F30" s="380" t="s">
        <v>825</v>
      </c>
    </row>
    <row r="31" spans="1:6" ht="15" customHeight="1">
      <c r="A31" s="175" t="s">
        <v>861</v>
      </c>
      <c r="B31" s="177"/>
      <c r="C31" s="178">
        <f>SUM(C17:C30)</f>
        <v>0</v>
      </c>
      <c r="D31" s="179" t="e">
        <f>SUM(D17:D30)</f>
        <v>#DIV/0!</v>
      </c>
      <c r="E31" s="21"/>
      <c r="F31" s="275"/>
    </row>
    <row r="32" spans="1:6" ht="15" customHeight="1">
      <c r="A32" s="251" t="s">
        <v>218</v>
      </c>
      <c r="B32" s="771"/>
      <c r="C32" s="222">
        <f>C15+C31</f>
        <v>0</v>
      </c>
      <c r="D32" s="931" t="s">
        <v>345</v>
      </c>
      <c r="E32" s="21"/>
      <c r="F32" s="275"/>
    </row>
    <row r="33" spans="1:6" ht="15" customHeight="1">
      <c r="A33" s="762" t="s">
        <v>862</v>
      </c>
      <c r="B33" s="170"/>
      <c r="C33" s="219">
        <f>'Schedule A - A1'!E25</f>
        <v>0</v>
      </c>
      <c r="D33" s="929" t="s">
        <v>646</v>
      </c>
      <c r="E33" s="21"/>
      <c r="F33" s="275"/>
    </row>
    <row r="34" spans="1:6" ht="15" customHeight="1" thickBot="1">
      <c r="A34" s="175" t="s">
        <v>863</v>
      </c>
      <c r="B34" s="177"/>
      <c r="C34" s="178">
        <f>C32-C33</f>
        <v>0</v>
      </c>
      <c r="D34" s="930" t="s">
        <v>345</v>
      </c>
      <c r="E34" s="21"/>
      <c r="F34" s="276"/>
    </row>
    <row r="35" spans="1:6" ht="15" customHeight="1">
      <c r="A35" s="169"/>
      <c r="B35" s="169"/>
      <c r="C35" s="341"/>
      <c r="D35" s="374"/>
      <c r="E35" s="21"/>
      <c r="F35" s="24"/>
    </row>
    <row r="36" spans="1:6" ht="15" customHeight="1">
      <c r="A36" s="807" t="s">
        <v>460</v>
      </c>
      <c r="B36" s="740"/>
      <c r="C36" s="741"/>
      <c r="D36" s="742"/>
      <c r="E36" s="637"/>
      <c r="F36" s="24"/>
    </row>
    <row r="37" spans="1:6" ht="15" customHeight="1" thickBot="1">
      <c r="A37" s="634" t="s">
        <v>296</v>
      </c>
      <c r="B37" s="743" t="s">
        <v>302</v>
      </c>
      <c r="C37" s="743" t="s">
        <v>297</v>
      </c>
      <c r="D37" s="743" t="s">
        <v>298</v>
      </c>
      <c r="F37" s="24"/>
    </row>
    <row r="38" spans="1:6" ht="15" customHeight="1">
      <c r="A38" s="635" t="s">
        <v>299</v>
      </c>
      <c r="B38" s="744">
        <v>0</v>
      </c>
      <c r="C38" s="636">
        <v>0</v>
      </c>
      <c r="D38" s="744">
        <f>SUM(B38:C38)</f>
        <v>0</v>
      </c>
      <c r="F38" s="24"/>
    </row>
    <row r="39" spans="1:6" ht="15" customHeight="1">
      <c r="A39" s="637" t="s">
        <v>300</v>
      </c>
      <c r="B39" s="745">
        <v>0</v>
      </c>
      <c r="C39" s="638">
        <v>0</v>
      </c>
      <c r="D39" s="745">
        <f>SUM(B39:C39)</f>
        <v>0</v>
      </c>
      <c r="F39" s="513" t="s">
        <v>826</v>
      </c>
    </row>
    <row r="40" spans="1:6" ht="15" customHeight="1">
      <c r="A40" s="639" t="s">
        <v>301</v>
      </c>
      <c r="B40" s="746">
        <f>SUM(B38:B39)</f>
        <v>0</v>
      </c>
      <c r="C40" s="640">
        <f>SUM(C38:C39)</f>
        <v>0</v>
      </c>
      <c r="D40" s="746">
        <f>SUM(D38:D39)</f>
        <v>0</v>
      </c>
      <c r="E40" s="802" t="s">
        <v>758</v>
      </c>
      <c r="F40" s="24"/>
    </row>
    <row r="41" spans="1:6" ht="17.25" customHeight="1" thickBot="1">
      <c r="A41" s="641" t="s">
        <v>648</v>
      </c>
      <c r="B41" s="1042">
        <f>+C23-B40</f>
        <v>0</v>
      </c>
      <c r="C41" s="642" t="s">
        <v>310</v>
      </c>
      <c r="D41" s="748" t="s">
        <v>310</v>
      </c>
      <c r="F41" s="513" t="s">
        <v>827</v>
      </c>
    </row>
    <row r="42" spans="1:6" ht="15" customHeight="1">
      <c r="A42" s="169"/>
      <c r="B42" s="169"/>
      <c r="C42" s="341"/>
      <c r="D42" s="374"/>
      <c r="E42" s="21"/>
      <c r="F42" s="24"/>
    </row>
    <row r="43" spans="1:6" ht="15" customHeight="1">
      <c r="A43" s="169"/>
      <c r="B43" s="169"/>
      <c r="C43" s="341"/>
      <c r="D43" s="374"/>
      <c r="E43" s="21"/>
      <c r="F43" s="24"/>
    </row>
    <row r="44" spans="1:6" ht="15" customHeight="1">
      <c r="A44" s="534" t="s">
        <v>369</v>
      </c>
      <c r="B44" s="749"/>
      <c r="C44" s="166"/>
      <c r="D44" s="142"/>
      <c r="E44" s="21"/>
      <c r="F44" s="24"/>
    </row>
    <row r="45" spans="1:6" ht="15" customHeight="1">
      <c r="A45" s="335" t="s">
        <v>360</v>
      </c>
      <c r="B45" s="750"/>
      <c r="C45" s="772">
        <f>'Schedule A - A1'!E30</f>
        <v>0</v>
      </c>
      <c r="D45" s="25"/>
      <c r="E45" s="21"/>
      <c r="F45" s="24"/>
    </row>
    <row r="46" spans="1:6" ht="15" customHeight="1">
      <c r="A46" s="335" t="s">
        <v>359</v>
      </c>
      <c r="B46" s="750"/>
      <c r="C46" s="772">
        <f>SUM(C19:C29)</f>
        <v>0</v>
      </c>
      <c r="D46" s="25"/>
      <c r="E46" s="21"/>
      <c r="F46" s="24"/>
    </row>
    <row r="47" spans="1:6" ht="15" customHeight="1">
      <c r="A47" s="335" t="s">
        <v>647</v>
      </c>
      <c r="B47" s="750"/>
      <c r="C47" s="779">
        <f>+C15-C34</f>
        <v>0</v>
      </c>
      <c r="D47" s="1058" t="s">
        <v>838</v>
      </c>
      <c r="E47" s="21"/>
      <c r="F47" s="774" t="s">
        <v>828</v>
      </c>
    </row>
    <row r="48" spans="1:6" ht="15" customHeight="1" thickBot="1">
      <c r="A48" s="336" t="s">
        <v>361</v>
      </c>
      <c r="B48" s="751"/>
      <c r="C48" s="773">
        <f>+C45-(C46+C47)</f>
        <v>0</v>
      </c>
      <c r="D48" s="337"/>
      <c r="E48" s="21"/>
      <c r="F48" s="774" t="s">
        <v>671</v>
      </c>
    </row>
    <row r="49" spans="1:8" ht="8.25" customHeight="1">
      <c r="A49" s="338"/>
      <c r="B49" s="339"/>
      <c r="C49" s="339"/>
      <c r="D49" s="340"/>
      <c r="E49" s="21"/>
      <c r="F49" s="24"/>
    </row>
    <row r="50" spans="1:8" ht="15" customHeight="1">
      <c r="A50" s="169"/>
      <c r="B50" s="169"/>
      <c r="C50" s="341"/>
      <c r="D50" s="374"/>
      <c r="E50" s="21"/>
      <c r="F50" s="24"/>
    </row>
    <row r="51" spans="1:8" ht="15" customHeight="1">
      <c r="A51" s="643" t="s">
        <v>462</v>
      </c>
      <c r="B51" s="169"/>
      <c r="C51" s="341"/>
      <c r="D51" s="374"/>
      <c r="E51" s="21"/>
      <c r="F51" s="24"/>
    </row>
    <row r="52" spans="1:8" ht="15" customHeight="1" thickBot="1">
      <c r="A52" s="643"/>
      <c r="C52" t="s">
        <v>449</v>
      </c>
    </row>
    <row r="53" spans="1:8" ht="32.25" customHeight="1">
      <c r="A53" s="752" t="s">
        <v>438</v>
      </c>
      <c r="B53" s="753" t="s">
        <v>439</v>
      </c>
      <c r="C53" s="754" t="s">
        <v>440</v>
      </c>
      <c r="D53" s="754" t="s">
        <v>441</v>
      </c>
      <c r="E53" s="754" t="s">
        <v>442</v>
      </c>
      <c r="F53" s="754" t="s">
        <v>443</v>
      </c>
      <c r="G53" s="754" t="s">
        <v>444</v>
      </c>
      <c r="H53" s="495"/>
    </row>
    <row r="54" spans="1:8" ht="15" customHeight="1">
      <c r="A54" s="755">
        <f>B38</f>
        <v>0</v>
      </c>
      <c r="B54" s="502">
        <f>B39</f>
        <v>0</v>
      </c>
      <c r="C54" s="503">
        <f>B40</f>
        <v>0</v>
      </c>
      <c r="D54" s="1045">
        <f>B41</f>
        <v>0</v>
      </c>
      <c r="E54" s="503">
        <f>C38</f>
        <v>0</v>
      </c>
      <c r="F54" s="503">
        <f>C39</f>
        <v>0</v>
      </c>
      <c r="G54" s="504">
        <f>C40</f>
        <v>0</v>
      </c>
      <c r="H54" s="497"/>
    </row>
    <row r="55" spans="1:8" ht="15" customHeight="1" thickBot="1">
      <c r="A55" s="756"/>
      <c r="B55" s="499"/>
      <c r="C55" s="499"/>
      <c r="D55" s="509"/>
      <c r="E55" s="499"/>
      <c r="F55" s="499"/>
      <c r="G55" s="499"/>
      <c r="H55" s="500"/>
    </row>
    <row r="56" spans="1:8" ht="15" customHeight="1">
      <c r="A56" s="169"/>
      <c r="B56" s="341"/>
      <c r="C56" s="374"/>
      <c r="D56" s="21"/>
      <c r="E56" s="24"/>
    </row>
    <row r="57" spans="1:8" ht="15" customHeight="1">
      <c r="A57" s="169"/>
      <c r="B57" s="341"/>
      <c r="C57" s="374"/>
      <c r="D57" s="21"/>
      <c r="E57" s="24"/>
    </row>
    <row r="58" spans="1:8" ht="15" customHeight="1">
      <c r="A58" s="169"/>
      <c r="B58" s="341"/>
      <c r="C58" s="374"/>
      <c r="D58" s="21"/>
      <c r="E58" s="24"/>
    </row>
    <row r="59" spans="1:8" ht="15" customHeight="1">
      <c r="A59" s="169"/>
      <c r="B59" s="341"/>
      <c r="C59" s="374"/>
      <c r="D59" s="21"/>
      <c r="E59" s="24"/>
    </row>
    <row r="60" spans="1:8" ht="15" customHeight="1">
      <c r="A60" s="169"/>
      <c r="B60" s="341"/>
      <c r="C60" s="374"/>
      <c r="D60" s="21"/>
      <c r="E60" s="24"/>
    </row>
    <row r="61" spans="1:8" ht="15" customHeight="1">
      <c r="A61" s="169"/>
      <c r="B61" s="341"/>
      <c r="C61" s="374"/>
      <c r="D61" s="21"/>
      <c r="E61" s="24"/>
    </row>
    <row r="62" spans="1:8" ht="15" customHeight="1">
      <c r="A62" s="169"/>
      <c r="B62" s="341"/>
      <c r="C62" s="374"/>
      <c r="D62" s="21"/>
      <c r="E62" s="24"/>
    </row>
    <row r="63" spans="1:8" ht="15" customHeight="1">
      <c r="A63" s="169"/>
      <c r="B63" s="341"/>
      <c r="C63" s="374"/>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printOptions horizontalCentered="1" verticalCentered="1"/>
  <pageMargins left="0.25" right="0.25" top="0.25" bottom="0.5" header="0.25" footer="0.2"/>
  <pageSetup scale="86" orientation="landscape" r:id="rId1"/>
  <headerFooter alignWithMargins="0">
    <oddFooter>&amp;L&amp;6&amp;D  &amp;T   &amp;Z&amp;F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Notes 06</vt:lpstr>
      <vt:lpstr>Comments 2015</vt:lpstr>
      <vt:lpstr>Notes</vt:lpstr>
      <vt:lpstr>Stimulus Form</vt:lpstr>
      <vt:lpstr>Schedule A - A1</vt:lpstr>
      <vt:lpstr>Schedule A - A1 OUHSC</vt:lpstr>
      <vt:lpstr>Schedule B - 1</vt:lpstr>
      <vt:lpstr>Example of Schedule C - C1</vt:lpstr>
      <vt:lpstr>Schedule C - C1</vt:lpstr>
      <vt:lpstr>Sch C2 Instructions</vt:lpstr>
      <vt:lpstr>Example of Schedule C2</vt:lpstr>
      <vt:lpstr>Schedule C2</vt:lpstr>
      <vt:lpstr>Schedule C-1A</vt:lpstr>
      <vt:lpstr>Schedule A - II</vt:lpstr>
      <vt:lpstr>Schedule B - II</vt:lpstr>
      <vt:lpstr>Schedule C - II  (2)</vt:lpstr>
      <vt:lpstr>Schedule C - II  </vt:lpstr>
      <vt:lpstr>Schedule E</vt:lpstr>
      <vt:lpstr>Schedule F - Not Used in FY2011</vt:lpstr>
      <vt:lpstr>Optional Sched-E1</vt:lpstr>
      <vt:lpstr>Optional Sched-E2</vt:lpstr>
      <vt:lpstr>Schedule F and G</vt:lpstr>
      <vt:lpstr>Schedule F - Do Not Use</vt:lpstr>
      <vt:lpstr>Schedule F - Use (2)</vt:lpstr>
      <vt:lpstr>Schedule F - W Fund 490</vt:lpstr>
      <vt:lpstr>Sch G Do Not Use</vt:lpstr>
      <vt:lpstr>Schedule F&amp;G W Fund 490</vt:lpstr>
      <vt:lpstr>New Schedule H </vt:lpstr>
      <vt:lpstr>Schedule  H</vt:lpstr>
      <vt:lpstr>'Example of Schedule C - C1'!Print_Area</vt:lpstr>
      <vt:lpstr>'Example of Schedule C2'!Print_Area</vt:lpstr>
      <vt:lpstr>'New Schedule H '!Print_Area</vt:lpstr>
      <vt:lpstr>'Optional Sched-E1'!Print_Area</vt:lpstr>
      <vt:lpstr>'Optional Sched-E2'!Print_Area</vt:lpstr>
      <vt:lpstr>'Sch C2 Instructions'!Print_Area</vt:lpstr>
      <vt:lpstr>'Sch G Do Not Use'!Print_Area</vt:lpstr>
      <vt:lpstr>'Schedule  H'!Print_Area</vt:lpstr>
      <vt:lpstr>'Schedule A - A1'!Print_Area</vt:lpstr>
      <vt:lpstr>'Schedule A - A1 OUHSC'!Print_Area</vt:lpstr>
      <vt:lpstr>'Schedule B - 1'!Print_Area</vt:lpstr>
      <vt:lpstr>'Schedule B - II'!Print_Area</vt:lpstr>
      <vt:lpstr>'Schedule C - C1'!Print_Area</vt:lpstr>
      <vt:lpstr>'Schedule C - II  '!Print_Area</vt:lpstr>
      <vt:lpstr>'Schedule C-1A'!Print_Area</vt:lpstr>
      <vt:lpstr>'Schedule C2'!Print_Area</vt:lpstr>
      <vt:lpstr>'Schedule F - Do Not Use'!Print_Area</vt:lpstr>
      <vt:lpstr>'Schedule F - Not Used in FY2011'!Print_Area</vt:lpstr>
      <vt:lpstr>'Schedule F - Use (2)'!Print_Area</vt:lpstr>
      <vt:lpstr>'Schedule F - W Fund 490'!Print_Area</vt:lpstr>
      <vt:lpstr>'Schedule F and G'!Print_Area</vt:lpstr>
      <vt:lpstr>'Schedule F&amp;G W Fund 490'!Print_Area</vt:lpstr>
      <vt:lpstr>'Optional Sched-E1'!Print_Titles</vt:lpstr>
      <vt:lpstr>'Optional Sched-E2'!Print_Titles</vt:lpstr>
      <vt:lpstr>Schedule_A</vt:lpstr>
      <vt:lpstr>Schedule_A1</vt:lpstr>
      <vt:lpstr>Schedule_B</vt:lpstr>
      <vt:lpstr>Schedule_C</vt:lpstr>
      <vt:lpstr>Schedule_C_2</vt:lpstr>
      <vt:lpstr>Schedule_C_C1</vt:lpstr>
      <vt:lpstr>Schedule_F_G</vt:lpstr>
      <vt:lpstr>Schedule_H</vt:lpstr>
      <vt:lpstr>W_Schedule_A_Part_II</vt:lpstr>
      <vt:lpstr>W_Schedule_B_Part_II</vt:lpstr>
      <vt:lpstr>W_Schedule_C_Part_II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Eisenhour;mchambless@osrhe.edu;ycollier@osrhe.edu</dc:creator>
  <cp:lastModifiedBy>Collier, Yolenda</cp:lastModifiedBy>
  <cp:lastPrinted>2023-04-18T21:27:38Z</cp:lastPrinted>
  <dcterms:created xsi:type="dcterms:W3CDTF">1997-04-10T14:32:54Z</dcterms:created>
  <dcterms:modified xsi:type="dcterms:W3CDTF">2023-04-26T22:03:47Z</dcterms:modified>
</cp:coreProperties>
</file>