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W:\1 - Budget SRA3 - All Years\1 - Budget Needs Survey - All Years\Budget Needs Survey FY2025\"/>
    </mc:Choice>
  </mc:AlternateContent>
  <xr:revisionPtr revIDLastSave="0" documentId="13_ncr:1_{14E970A5-A35C-4A3D-8145-6457CE8D24BB}"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7"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CCA Row 66 " sheetId="105" r:id="rId36"/>
    <sheet name="Facility Update Form " sheetId="88" state="hidden" r:id="rId37"/>
    <sheet name="New Facility  #1" sheetId="84" state="hidden" r:id="rId38"/>
    <sheet name="Facility FY11 #2" sheetId="80" state="hidden" r:id="rId39"/>
    <sheet name="New Facility #2" sheetId="87" state="hidden" r:id="rId40"/>
    <sheet name="New Facility Example" sheetId="86" state="hidden" r:id="rId41"/>
    <sheet name="Facility Update  Example" sheetId="100" state="hidden" r:id="rId42"/>
    <sheet name="BOMA Rates FY05 to FY15" sheetId="101" state="hidden" r:id="rId43"/>
    <sheet name="Example Facility FY10 Update" sheetId="82" state="hidden" r:id="rId44"/>
    <sheet name="Facility- Dates Funded" sheetId="74" state="hidden" r:id="rId45"/>
    <sheet name="Facilities FY2009" sheetId="27" state="hidden" r:id="rId46"/>
  </sheets>
  <externalReferences>
    <externalReference r:id="rId47"/>
    <externalReference r:id="rId48"/>
    <externalReference r:id="rId49"/>
    <externalReference r:id="rId50"/>
    <externalReference r:id="rId51"/>
  </externalReferences>
  <definedNames>
    <definedName name="Courses_and_FTE" localSheetId="41">#REF!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1">'[1]Mand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3">'Example Facility FY10 Update'!$A$1:$H$61</definedName>
    <definedName name="_xlnm.Print_Area" localSheetId="31">'Facilities FY011 '!$A$1:$H$61</definedName>
    <definedName name="_xlnm.Print_Area" localSheetId="45">'Facilities FY2009'!$A$1:$H$58</definedName>
    <definedName name="_xlnm.Print_Area" localSheetId="38">'Facility FY11 #2'!$A$1:$H$61</definedName>
    <definedName name="_xlnm.Print_Area" localSheetId="34">'Facility Survey Example'!$A$1:$H$61</definedName>
    <definedName name="_xlnm.Print_Area" localSheetId="41">'Facility Update  Example'!$A$1:$G$61</definedName>
    <definedName name="_xlnm.Print_Area" localSheetId="36">'Facility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7">'New Facility  #1'!$A$1:$G$61</definedName>
    <definedName name="_xlnm.Print_Area" localSheetId="39">'New Facility #2'!$A$1:$G$61</definedName>
    <definedName name="_xlnm.Print_Area" localSheetId="40">'New Facility Example'!$A$1:$G$61</definedName>
    <definedName name="_xlnm.Print_Area" localSheetId="35">'OSRHE CCA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FY27'!$A$1:$I$42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'OSRHE Priority Row 57'!#REF!</definedName>
    <definedName name="Range_1" localSheetId="41">#REF!</definedName>
    <definedName name="Range_1" localSheetId="1">#REF!</definedName>
    <definedName name="Range_1" localSheetId="35">#REF!</definedName>
    <definedName name="Range_1" localSheetId="33">#REF!</definedName>
    <definedName name="Range_1">#REF!</definedName>
    <definedName name="Range_2" localSheetId="41">#REF!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F45" i="89" l="1"/>
  <c r="E99" i="21" l="1"/>
  <c r="E100" i="21" s="1"/>
  <c r="E94" i="21"/>
  <c r="E95" i="21" s="1"/>
  <c r="E88" i="21" l="1"/>
  <c r="E89" i="21" s="1"/>
  <c r="F46" i="89" l="1"/>
  <c r="B10" i="98" l="1"/>
  <c r="C10" i="98"/>
  <c r="D30" i="37"/>
  <c r="E15" i="37"/>
  <c r="K32" i="37"/>
  <c r="C4" i="41" l="1"/>
  <c r="E153" i="21"/>
  <c r="E154" i="21" s="1"/>
  <c r="E147" i="21"/>
  <c r="E148"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H35"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<sst xmlns="http://schemas.openxmlformats.org/spreadsheetml/2006/main" count="3309" uniqueCount="779">
  <si>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</si>
  <si>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</si>
  <si>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</si>
  <si>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</si>
  <si>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</si>
  <si>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</si>
  <si>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</si>
  <si>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</si>
  <si>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</si>
  <si>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</si>
  <si>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</si>
  <si>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</si>
  <si>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</si>
  <si>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</si>
  <si>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</si>
  <si>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</si>
  <si>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</si>
  <si>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</si>
  <si>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</si>
  <si>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</si>
  <si>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</si>
  <si>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</si>
  <si>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</si>
  <si>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</si>
  <si>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</si>
  <si>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</si>
  <si>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</si>
  <si>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</si>
  <si>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</si>
  <si>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</si>
  <si>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</si>
  <si>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</si>
  <si>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</si>
  <si>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</si>
  <si>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</si>
  <si>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</si>
  <si>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</si>
  <si>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</si>
  <si>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</si>
  <si>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</si>
  <si>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</si>
  <si>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</si>
  <si>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</si>
  <si>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</si>
  <si>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</si>
  <si>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</si>
  <si>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</si>
  <si>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</si>
  <si>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</si>
  <si>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</si>
  <si>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</si>
  <si>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</si>
  <si>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</si>
  <si>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</si>
  <si>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</si>
  <si>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</si>
  <si>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</si>
  <si>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</si>
  <si>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</si>
  <si>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</si>
  <si>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</si>
  <si>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</si>
  <si>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</si>
  <si>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</si>
  <si>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</si>
  <si>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</si>
  <si>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</si>
  <si>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</si>
  <si>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</si>
  <si>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</si>
  <si>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</si>
  <si>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</si>
  <si>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</si>
  <si>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</si>
  <si>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</si>
  <si>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</si>
  <si>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</si>
  <si>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</si>
  <si>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</si>
  <si>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</si>
  <si>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</si>
  <si>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</si>
  <si>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</si>
  <si>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</si>
  <si>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</si>
  <si>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</si>
  <si>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</si>
  <si>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</si>
  <si>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</si>
  <si>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</si>
  <si>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</si>
  <si>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</si>
  <si>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</si>
  <si>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</si>
  <si>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</si>
  <si>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</si>
  <si>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</si>
  <si>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</si>
  <si>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</si>
  <si>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</si>
  <si>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</si>
  <si>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</si>
  <si>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</si>
  <si>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</si>
  <si>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</si>
  <si>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</si>
  <si>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</si>
  <si>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</si>
  <si>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</si>
  <si>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</si>
  <si>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</si>
  <si>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</si>
  <si>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</si>
  <si>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</si>
  <si>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</si>
  <si>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</si>
  <si>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</si>
  <si>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</si>
  <si>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</si>
  <si>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</si>
  <si>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</si>
  <si>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</si>
  <si>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</si>
  <si>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</si>
  <si>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</si>
  <si>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</si>
  <si>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</si>
  <si>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</si>
  <si>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</si>
  <si>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</si>
  <si>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</si>
  <si>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</si>
  <si>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</si>
  <si>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</si>
  <si>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</si>
  <si>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</si>
  <si>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</si>
  <si>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</si>
  <si>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</si>
  <si>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</si>
  <si>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</si>
  <si>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</si>
  <si>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</si>
  <si>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</si>
  <si>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</si>
  <si>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</si>
  <si>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</si>
  <si>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</si>
  <si>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</si>
  <si>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</si>
  <si>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</si>
  <si>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</si>
  <si>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</si>
  <si>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</si>
  <si>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</si>
  <si>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</si>
  <si>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</si>
  <si>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</si>
  <si>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</si>
  <si>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</si>
  <si>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</si>
  <si>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</si>
  <si>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</si>
  <si>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</si>
  <si>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</si>
  <si>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</si>
  <si>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</si>
  <si>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</si>
  <si>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</si>
  <si>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</si>
  <si>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</si>
  <si>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</si>
  <si>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</si>
  <si>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</si>
  <si>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</si>
  <si>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</si>
  <si>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</si>
  <si>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</si>
  <si>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</si>
  <si>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</si>
  <si>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</si>
  <si>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</si>
  <si>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</si>
  <si>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</si>
  <si>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</si>
  <si>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</si>
  <si>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</si>
  <si>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</si>
  <si>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</si>
  <si>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</si>
  <si>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</si>
  <si>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</si>
  <si>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</si>
  <si>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</si>
  <si>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</si>
  <si>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</si>
  <si>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</si>
  <si>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</si>
  <si>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</si>
  <si>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</si>
  <si>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</si>
  <si>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</si>
  <si>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</si>
  <si>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</si>
  <si>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</si>
  <si>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</si>
  <si>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</si>
  <si>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</si>
  <si>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</si>
  <si>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</si>
  <si>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</si>
  <si>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</si>
  <si>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</si>
  <si>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</si>
  <si>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</si>
  <si>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</si>
  <si>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</si>
  <si>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</si>
  <si>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</si>
  <si>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</si>
  <si>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</si>
  <si>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</si>
  <si>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</si>
  <si>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</si>
  <si>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</si>
  <si>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</si>
  <si>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</si>
  <si>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</si>
  <si>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</si>
  <si>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</si>
  <si>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</si>
  <si>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</si>
  <si>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</si>
  <si>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</si>
  <si>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</si>
  <si>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</si>
  <si>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</si>
  <si>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</si>
  <si>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</si>
  <si>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</si>
  <si>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</si>
  <si>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</si>
  <si>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</si>
  <si>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</si>
  <si>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</si>
  <si>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</si>
  <si>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</si>
  <si>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</si>
  <si>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</si>
  <si>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</si>
  <si>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</si>
  <si>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</si>
  <si>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</si>
  <si>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</si>
  <si>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</si>
  <si>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</si>
  <si>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</si>
  <si>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</si>
  <si>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</si>
  <si>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</si>
  <si>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</si>
  <si>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</si>
  <si>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</si>
  <si>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</si>
  <si>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</si>
  <si>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</si>
  <si>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</si>
  <si>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</si>
  <si>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</si>
  <si>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</si>
  <si>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</si>
  <si>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</si>
  <si>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</si>
  <si>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</si>
  <si>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</si>
  <si>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</si>
  <si>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</si>
  <si>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</si>
  <si>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</si>
  <si>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</si>
  <si>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</si>
  <si>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</si>
  <si>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</si>
  <si>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</si>
  <si>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</si>
  <si>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</si>
  <si>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</si>
  <si>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</si>
  <si>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</si>
  <si>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</si>
  <si>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</si>
  <si>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</si>
  <si>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</si>
  <si>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</si>
  <si>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</si>
  <si>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</si>
  <si>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</si>
  <si>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</si>
  <si>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</si>
  <si>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</si>
  <si>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</si>
  <si>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</si>
  <si>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</si>
  <si>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</si>
  <si>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</si>
  <si>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</si>
  <si>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</si>
  <si>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</si>
  <si>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</si>
  <si>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</si>
  <si>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</si>
  <si>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</si>
  <si>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</si>
  <si>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</si>
  <si>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</si>
  <si>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</si>
  <si>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</si>
  <si>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</si>
  <si>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</si>
  <si>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</si>
  <si>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</si>
  <si>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</si>
  <si>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</si>
  <si>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</si>
  <si>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</si>
  <si>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</si>
  <si>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</si>
  <si>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</si>
  <si>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</si>
  <si>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</si>
  <si>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</si>
  <si>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</si>
  <si>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</si>
  <si>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</si>
  <si>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</si>
  <si>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</si>
  <si>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</si>
  <si>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</si>
  <si>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</si>
  <si>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</si>
  <si>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</si>
  <si>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</si>
  <si>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</si>
  <si>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</si>
  <si>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</si>
  <si>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</si>
  <si>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</si>
  <si>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</si>
  <si>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</si>
  <si>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</si>
  <si>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</si>
  <si>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</si>
  <si>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</si>
  <si>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</si>
  <si>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</si>
  <si>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</si>
  <si>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</si>
  <si>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</si>
  <si>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</si>
  <si>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</si>
  <si>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</si>
  <si>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</si>
  <si>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</si>
  <si>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</si>
  <si>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</si>
  <si>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</si>
  <si>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</si>
  <si>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</si>
  <si>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</si>
  <si>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</si>
  <si>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</si>
  <si>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</si>
  <si>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</si>
  <si>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</si>
  <si>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</si>
  <si>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</si>
  <si>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</si>
  <si>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</si>
  <si>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</si>
  <si>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</si>
  <si>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</si>
  <si>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</si>
  <si>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</si>
  <si>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</si>
  <si>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</si>
  <si>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</si>
  <si>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</si>
  <si>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</si>
  <si>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</si>
  <si>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</si>
  <si>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</si>
  <si>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</si>
  <si>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</si>
  <si>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</si>
  <si>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</si>
  <si>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</si>
  <si>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</si>
  <si>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</si>
  <si>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</si>
  <si>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</si>
  <si>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</si>
  <si>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</si>
  <si>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</si>
  <si>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</si>
  <si>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</si>
  <si>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</si>
  <si>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</si>
  <si>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</si>
  <si>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</si>
  <si>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</si>
  <si>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</si>
  <si>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</si>
  <si>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</si>
  <si>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</si>
  <si>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</si>
  <si>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</si>
  <si>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</si>
  <si>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</si>
  <si>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</si>
  <si>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</si>
  <si>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</si>
  <si>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</si>
  <si>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</si>
  <si>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</si>
  <si>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</si>
  <si>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</si>
  <si>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</si>
  <si>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</si>
  <si>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</si>
  <si>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</si>
  <si>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</si>
  <si>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</si>
  <si>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</si>
  <si>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</si>
  <si>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</si>
  <si>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</si>
  <si>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</si>
  <si>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</si>
  <si>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</si>
  <si>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</si>
  <si>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</si>
  <si>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</si>
  <si>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</si>
  <si>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</si>
  <si>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</si>
  <si>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</si>
  <si>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</si>
  <si>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</si>
  <si>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</si>
  <si>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</si>
  <si>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</si>
  <si>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</si>
  <si>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</si>
  <si>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</si>
  <si>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</si>
  <si>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</si>
  <si>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</si>
  <si>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</si>
  <si>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</si>
  <si>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</si>
  <si>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</si>
  <si>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</si>
  <si>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</si>
  <si>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</si>
  <si>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</si>
  <si>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</si>
  <si>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</si>
  <si>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</si>
  <si>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</si>
  <si>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</si>
  <si>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</si>
  <si>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</si>
  <si>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</si>
  <si>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</si>
  <si>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</si>
  <si>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</si>
  <si>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</si>
  <si>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</si>
  <si>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</si>
  <si>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</si>
  <si>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</si>
  <si>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</si>
  <si>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</si>
  <si>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</si>
  <si>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</si>
  <si>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</si>
  <si>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</si>
  <si>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</si>
  <si>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</si>
  <si>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</si>
  <si>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</si>
  <si>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</si>
  <si>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</si>
  <si>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</si>
  <si>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</si>
  <si>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</si>
  <si>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</si>
  <si>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</si>
  <si>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</si>
  <si>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</si>
  <si>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</si>
  <si>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</si>
  <si>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</si>
  <si>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</si>
  <si>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</si>
  <si>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</si>
  <si>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</si>
  <si>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</si>
  <si>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</si>
  <si>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</si>
  <si>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</si>
  <si>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</si>
  <si>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</si>
  <si>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</si>
  <si>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</si>
  <si>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</si>
  <si>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</si>
  <si>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</si>
  <si>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</si>
  <si>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</si>
  <si>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</si>
  <si>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</si>
  <si>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</si>
  <si>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</si>
  <si>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</si>
  <si>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</si>
  <si>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</si>
  <si>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</si>
  <si>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</si>
  <si>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</si>
  <si>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</si>
  <si>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</si>
  <si>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</si>
  <si>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</si>
  <si>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</si>
  <si>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</si>
  <si>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</si>
  <si>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</si>
  <si>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</si>
  <si>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</si>
  <si>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</si>
  <si>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</si>
  <si>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</si>
  <si>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</si>
  <si>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</si>
  <si>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</si>
  <si>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</si>
  <si>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</si>
  <si>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</si>
  <si>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</si>
  <si>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</si>
  <si>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</si>
  <si>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</si>
  <si>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</si>
  <si>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</si>
  <si>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</si>
  <si>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</si>
  <si>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</si>
  <si>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</si>
  <si>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</si>
  <si>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</si>
  <si>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</si>
  <si>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</si>
  <si>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</si>
  <si>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</si>
  <si>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</si>
  <si>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</si>
  <si>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</si>
  <si>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</si>
  <si>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</si>
  <si>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</si>
  <si>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</si>
  <si>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</si>
  <si>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</si>
  <si>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</si>
  <si>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</si>
  <si>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</si>
  <si>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</si>
  <si>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</si>
  <si>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</si>
  <si>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</si>
  <si>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</si>
  <si>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</si>
  <si>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</si>
  <si>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</si>
  <si>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</si>
  <si>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</si>
  <si>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</si>
  <si>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</si>
  <si>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</si>
  <si>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</si>
  <si>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</si>
  <si>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</si>
  <si>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</si>
  <si>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</si>
  <si>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</si>
  <si>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</si>
  <si>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</si>
  <si>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</si>
  <si>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</si>
  <si>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</si>
  <si>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</si>
  <si>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</si>
  <si>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</si>
  <si>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</si>
  <si>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</si>
  <si>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</si>
  <si>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</si>
  <si>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</si>
  <si>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</si>
  <si>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</si>
  <si>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</si>
  <si>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</si>
  <si>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</si>
  <si>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</si>
  <si>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</si>
  <si>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</si>
  <si>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</si>
  <si>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</si>
  <si>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</si>
  <si>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</si>
  <si>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</si>
  <si>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</si>
  <si>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</si>
  <si>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</si>
  <si>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</si>
  <si>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</si>
  <si>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</si>
  <si>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</si>
  <si>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</si>
  <si>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</si>
  <si>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</si>
  <si>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</si>
  <si>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</si>
  <si>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</si>
  <si>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</si>
  <si>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</si>
  <si>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</si>
  <si>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</si>
  <si>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</si>
  <si>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</si>
  <si>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</si>
  <si>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</si>
  <si>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</si>
  <si>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</si>
  <si>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</si>
  <si>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</si>
  <si>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</si>
  <si>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</si>
  <si>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</si>
  <si>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</si>
  <si>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</si>
  <si>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</si>
  <si>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</si>
  <si>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</si>
  <si>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</si>
  <si>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</si>
  <si>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</si>
  <si>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</si>
  <si>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</si>
  <si>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</si>
  <si>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</si>
  <si>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</si>
  <si>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</si>
  <si>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</si>
  <si>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</si>
  <si>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</si>
  <si>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</si>
  <si>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</si>
  <si>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</si>
  <si>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</si>
  <si>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</si>
  <si>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</si>
  <si>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</si>
  <si>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</si>
  <si>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</si>
  <si>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</si>
  <si>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</si>
  <si>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</si>
  <si>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</si>
  <si>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</si>
  <si>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</si>
  <si>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</si>
  <si>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</si>
  <si>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</si>
  <si>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</si>
  <si>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</si>
  <si>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</si>
  <si>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</si>
  <si>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</si>
  <si>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</si>
  <si>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</si>
  <si>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</si>
  <si>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</si>
  <si>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</si>
  <si>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</si>
  <si>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</si>
  <si>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</si>
  <si>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</si>
  <si>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</si>
  <si>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</si>
  <si>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</si>
  <si>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</si>
  <si>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</si>
  <si>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 xml:space="preserve">``
</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</si>
  <si>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</si>
  <si>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</si>
  <si>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</si>
  <si>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</si>
  <si>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Critical Workforce Development Initiatives:</t>
  </si>
  <si>
    <t xml:space="preserve">The FY2027 Budget Need Survey is similar to the FY2026 survey.  There are worksheets to report mandatory costs, miscellaneous data, and budget priorities for FY2027.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</si>
  <si>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worksheets named "Guidance" and "Health Ins Rates".  These worksheets provide guidance for budgeting FY2027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</si>
  <si>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FY2027:</t>
  </si>
  <si>
    <t xml:space="preserve">See worksheet named "Mandatory Costs".  This worksheet is similar to the worksheet used in last year's survey.
Use Part A to report the costs of FY2026 salary programs that extends into FY2027.  For example, a twelve month salary plan effective October 1, 2025 to September 30, 2026.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</si>
  <si>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FY27" Row 12 reports the FY2027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FY2027" worksheet.
Assume there will be NO increases in State Appropriations for FY2027.</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</si>
  <si>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FY27"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</si>
  <si>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FY2027 Budget Needs Survey</t>
  </si>
  <si>
    <t xml:space="preserve">FY2027 Mandatory Costs - E&amp;G Part I </t>
  </si>
  <si>
    <t>Projected Mandatory Costs FY2027</t>
  </si>
  <si>
    <t>A.  Costs to Annualize FY2027 Salary Program</t>
  </si>
  <si>
    <t xml:space="preserve">  FY2027 funding sources.</t>
  </si>
  <si>
    <t xml:space="preserve">   Total Cost to Annualize FY2027 Salary Program</t>
  </si>
  <si>
    <t xml:space="preserve"> Report changes in mandatory Fringe Benefits and Payroll Taxes for Continuing Employees - Do not report benefits &amp; taxes for New Positions Budgeted in FY2027.  New positions and their costs are reported on the priorities worksheet.</t>
  </si>
  <si>
    <t>Budget Needs Survey - Priorities for FY2027</t>
  </si>
  <si>
    <t>Example of Priority for FY2027</t>
  </si>
  <si>
    <t>Total Increases in Personnel and Compensation for FY2027</t>
  </si>
  <si>
    <t>Total Institution Priorities for FY2027</t>
  </si>
  <si>
    <t>Budget Needs Survey for FY2027</t>
  </si>
  <si>
    <t>Cost Savings
FY2022 to FY2027
 (1)</t>
  </si>
  <si>
    <t>(1)  Report the  Amount of FY2027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</si>
  <si>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FY2027</t>
  </si>
  <si>
    <t>Your Comments about Employee Compensation in FY2026</t>
  </si>
  <si>
    <t>Costs to Annualize FY2024 Salaries into FY2026:  Optional</t>
  </si>
  <si>
    <t>4.  Amount of FY2026 funding needed to finalize animalization of FY2024 salary program.</t>
  </si>
  <si>
    <t>Projected Number of Part-Time and Adjunct Faculty - FY2026</t>
  </si>
  <si>
    <t>Projected Number of Part-Time Staff - FY2026</t>
  </si>
  <si>
    <t xml:space="preserve">Employee compensation in FY2026: </t>
  </si>
  <si>
    <t>Did your institution provide for a salary increase in FY2026:</t>
  </si>
  <si>
    <t>Did your institution provide for a salary stipend in FY2026:</t>
  </si>
  <si>
    <t>Employee compensation in FY2027:</t>
  </si>
  <si>
    <t>Is your institution planning for a salary increase in FY2027:</t>
  </si>
  <si>
    <t>Is your institution planning for an employee stipend in FY2027:</t>
  </si>
  <si>
    <t>Your Comments about Employee Compensation in FY2027</t>
  </si>
  <si>
    <t>Projected Resident Tuition Waivers Budgeted for FY2027</t>
  </si>
  <si>
    <t>Amount of Resident Tuition Waivers Budgeted for FY2026</t>
  </si>
  <si>
    <t>Projected Nonresident Tuition Waivers Budgeted for FY2027</t>
  </si>
  <si>
    <t>Amount of Nonresident Tuition Waivers Budgeted for FY2026</t>
  </si>
  <si>
    <t>Projected Junior High School Students Concurrent Enrollments for FY2027</t>
  </si>
  <si>
    <t>Junior High School Students Concurrent Enrollments for FY2026</t>
  </si>
  <si>
    <t>Projected Senior High School Students Concurrent Enrollments for FY2027</t>
  </si>
  <si>
    <t>Senior High School Students Concurrent Enrollments for FY2026</t>
  </si>
  <si>
    <t>Projected Annualized Enrollment FY2027</t>
  </si>
  <si>
    <t>Estimated Annualized Enrollment FY2026</t>
  </si>
  <si>
    <t>Projected Number of Sections Offered FY2027</t>
  </si>
  <si>
    <t>Estimated Number of Sections Offered FY2026</t>
  </si>
  <si>
    <t>Projected Number of Student Credit Hours Enrolled FY2027</t>
  </si>
  <si>
    <t>Estimated Number of Student Credit Hours Enrolled FY2026</t>
  </si>
  <si>
    <t>Projected Number of Full-Time Faculty - FY2027</t>
  </si>
  <si>
    <t>Estimated Number of Full-Time Faculty - FY2026</t>
  </si>
  <si>
    <t>Projected Number of Part-Time and Adjunct Faculty - FY2027</t>
  </si>
  <si>
    <t>Projected Number of Full-Time Staff - FY2027</t>
  </si>
  <si>
    <t>Estimated Number of Full-Time Staff - FY2026</t>
  </si>
  <si>
    <t>Projected Number of Part-Time Staff - FY2027</t>
  </si>
  <si>
    <t>Projected Class Size Fall 2026 (FY2027)</t>
  </si>
  <si>
    <t>Estimated Class size Fall 2025 (FY2026)</t>
  </si>
  <si>
    <t>Summary of E&amp;G Part I Funding Priorities for FY2027:</t>
  </si>
  <si>
    <t>Budget Priority Worksheets for FY2027:</t>
  </si>
  <si>
    <t>Please report how your institution deployed the FY25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FY25 allocations to increase STEM degree production. It is important that you use this funding to enhance your STEM production and not to supplant prior funding allocated to STEM degree programs. Please refer to your institution’s FY25 allocation packet for additional information on the “at-risk” funds and be as specific in detail as possible as this accountability data is anticipated to receive a considerable amount of attention in the coming legislative session.</t>
  </si>
  <si>
    <t>Cost of one percent (1%) increase in salary for FY2027 - Based on FY2026 Salary Program</t>
  </si>
  <si>
    <t>Miscellaneous Information for FY2027</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</si>
  <si>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FY2027,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</si>
  <si>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FY2027 Mandatory Costs and Budget Priorities to be paid from Cost Savings.  See "Use of Cost Savings" worksheet for amounts to report.</t>
  </si>
  <si>
    <t>Cost Savings
FY2023 to FY2027
 (1)</t>
  </si>
  <si>
    <t>Budget Needs Survey - Summary of Priorities by Object for FY2027</t>
  </si>
  <si>
    <t>Proof - Amount From Summary-Priorities Funding FY2027</t>
  </si>
  <si>
    <t>Budget Needs Survey for FY2027 - Due September 26, 2023</t>
  </si>
  <si>
    <t>Summary of Degree Completion (Row 66)</t>
  </si>
  <si>
    <t>Degree Completion</t>
  </si>
  <si>
    <t>Amount Related to Degree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</si>
</sst>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1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7/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6.bin"/><Relationship Id="rId4" Type="http://schemas.openxmlformats.org/officeDocument/2006/relationships/comments" Target="../comments6.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7.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8.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9.bin"/><Relationship Id="rId4" Type="http://schemas.openxmlformats.org/officeDocument/2006/relationships/comments" Target="../comments9.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0.bin"/><Relationship Id="rId4" Type="http://schemas.openxmlformats.org/officeDocument/2006/relationships/comments" Target="../comments10.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1.bin"/><Relationship Id="rId4" Type="http://schemas.openxmlformats.org/officeDocument/2006/relationships/comments" Target="../comments11.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3.bin"/><Relationship Id="rId4" Type="http://schemas.openxmlformats.org/officeDocument/2006/relationships/comments" Target="../comments13.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31">
        <v>41487</v>
      </c>
      <c r="B4" s="889" t="s">
        <v>567</v>
      </c>
    </row>
    <row r="5" spans="1:2">
      <c r="B5" s="889" t="s">
        <v>568</v>
      </c>
    </row>
    <row r="7" spans="1:2">
      <c r="B7" s="889" t="s">
        <v>580</v>
      </c>
    </row>
    <row r="9" spans="1:2">
      <c r="B9" s="889"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election activeCell="C27" sqref="C2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3" spans="1:7" ht="13.8">
      <c r="B3" s="1340" t="s">
        <v>724</v>
      </c>
      <c r="C3" s="1340"/>
      <c r="D3" s="1340"/>
      <c r="E3" s="1340"/>
    </row>
    <row r="4" spans="1:7">
      <c r="A4" s="1348" t="s">
        <v>528</v>
      </c>
      <c r="B4" s="1349"/>
      <c r="C4" s="1350"/>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t="s">
        <v>665</v>
      </c>
      <c r="C8" s="1313"/>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726</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87"/>
      <c r="B50" s="1193" t="s">
        <v>477</v>
      </c>
      <c r="C50" s="1188" t="s">
        <v>653</v>
      </c>
      <c r="D50" s="1189" t="s">
        <v>654</v>
      </c>
      <c r="E50" s="1212" t="s">
        <v>566</v>
      </c>
      <c r="F50" s="1198"/>
      <c r="G50" s="1191"/>
    </row>
    <row r="51" spans="1:12" ht="27" thickBot="1">
      <c r="A51" s="25"/>
      <c r="B51" s="1194" t="s">
        <v>478</v>
      </c>
      <c r="C51" s="1195" t="s">
        <v>666</v>
      </c>
      <c r="D51" s="1192"/>
      <c r="E51" s="1206">
        <f>+E47-E45</f>
        <v>433320</v>
      </c>
      <c r="F51" s="21"/>
      <c r="G51" s="38"/>
    </row>
    <row r="52" spans="1:12" ht="17.399999999999999">
      <c r="A52" s="889"/>
      <c r="B52" s="889"/>
      <c r="C52" s="1178" t="s">
        <v>100</v>
      </c>
      <c r="D52" s="1166"/>
      <c r="E52" s="1166"/>
    </row>
    <row r="53" spans="1:12" ht="6.75" customHeight="1">
      <c r="A53" s="889"/>
      <c r="B53" s="889"/>
      <c r="C53" s="889"/>
      <c r="D53" s="889"/>
      <c r="E53" s="889"/>
    </row>
    <row r="54" spans="1:12">
      <c r="A54" s="889"/>
      <c r="B54" s="1167" t="s">
        <v>50</v>
      </c>
      <c r="C54" s="1167"/>
      <c r="D54" s="1167"/>
      <c r="E54" s="1167"/>
      <c r="F54" s="264"/>
      <c r="G54" s="264"/>
      <c r="H54" s="264"/>
      <c r="I54" s="264"/>
      <c r="J54" s="264"/>
    </row>
    <row r="55" spans="1:12">
      <c r="A55" s="889"/>
      <c r="B55" s="1168" t="s">
        <v>51</v>
      </c>
      <c r="C55" s="1169"/>
      <c r="D55" s="1169"/>
      <c r="E55" s="1170"/>
      <c r="F55" s="264"/>
      <c r="G55" s="264"/>
      <c r="H55" s="264"/>
      <c r="I55" s="264"/>
      <c r="J55" s="264"/>
    </row>
    <row r="56" spans="1:12" ht="33.6" customHeight="1">
      <c r="A56" s="889"/>
      <c r="B56" s="1344" t="s">
        <v>322</v>
      </c>
      <c r="C56" s="1345"/>
      <c r="D56" s="1345"/>
      <c r="E56" s="1346"/>
      <c r="G56" s="264"/>
      <c r="H56" s="264"/>
      <c r="I56" s="264"/>
      <c r="J56" s="264"/>
    </row>
    <row r="57" spans="1:12" ht="79.2" customHeight="1">
      <c r="A57" s="889"/>
      <c r="B57" s="1341" t="s">
        <v>656</v>
      </c>
      <c r="C57" s="1342"/>
      <c r="D57" s="1342"/>
      <c r="E57" s="1343"/>
      <c r="F57" s="265"/>
      <c r="G57" s="265"/>
      <c r="H57" s="265"/>
      <c r="I57" s="265"/>
      <c r="J57" s="265"/>
    </row>
    <row r="58" spans="1:12">
      <c r="A58" s="889"/>
      <c r="B58" s="889"/>
      <c r="C58" s="889"/>
      <c r="D58" s="889"/>
      <c r="E58" s="889"/>
      <c r="L58" s="889" t="s">
        <v>657</v>
      </c>
    </row>
    <row r="59" spans="1:12">
      <c r="A59" s="889"/>
      <c r="B59" s="1172" t="s">
        <v>22</v>
      </c>
      <c r="C59" s="1173"/>
      <c r="D59" s="1173"/>
      <c r="E59" s="1174"/>
    </row>
    <row r="60" spans="1:12" ht="29.7" customHeight="1">
      <c r="A60" s="889"/>
      <c r="B60" s="1366" t="s">
        <v>529</v>
      </c>
      <c r="C60" s="1367"/>
      <c r="D60" s="1367"/>
      <c r="E60" s="1368"/>
    </row>
    <row r="61" spans="1:12">
      <c r="A61" s="889"/>
      <c r="B61" s="889"/>
      <c r="C61" s="889"/>
      <c r="D61" s="889"/>
      <c r="E61" s="889"/>
    </row>
    <row r="62" spans="1:12">
      <c r="A62" s="889"/>
      <c r="B62" s="889"/>
      <c r="C62" s="889"/>
      <c r="D62" s="889"/>
      <c r="E62" s="889"/>
    </row>
    <row r="63" spans="1:12">
      <c r="A63" s="889"/>
      <c r="B63" s="1360" t="s">
        <v>23</v>
      </c>
      <c r="C63" s="1361"/>
      <c r="D63" s="1361"/>
      <c r="E63" s="1362"/>
      <c r="F63" s="266"/>
      <c r="G63" s="266"/>
      <c r="H63" s="266"/>
      <c r="I63" s="266"/>
    </row>
    <row r="64" spans="1:12" ht="26.7" customHeight="1">
      <c r="A64" s="889"/>
      <c r="B64" s="1363" t="s">
        <v>565</v>
      </c>
      <c r="C64" s="1364"/>
      <c r="D64" s="1364"/>
      <c r="E64" s="1365"/>
    </row>
    <row r="65" spans="1:9">
      <c r="A65" s="889"/>
      <c r="B65" s="889"/>
      <c r="C65" s="889"/>
      <c r="D65" s="889"/>
      <c r="E65" s="889"/>
    </row>
    <row r="66" spans="1:9" ht="30.6" customHeight="1">
      <c r="A66" s="889"/>
      <c r="B66" s="1357" t="s">
        <v>661</v>
      </c>
      <c r="C66" s="1358"/>
      <c r="D66" s="1358"/>
      <c r="E66" s="1359"/>
    </row>
    <row r="67" spans="1:9" ht="67.5" customHeight="1">
      <c r="B67" s="1305" t="s">
        <v>663</v>
      </c>
      <c r="C67" s="1306"/>
      <c r="D67" s="1306"/>
      <c r="E67" s="1307"/>
      <c r="I67" s="889"/>
    </row>
    <row r="73" spans="1:9">
      <c r="C73" s="889" t="s">
        <v>662</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H10" sqref="H10:H11"/>
    </sheetView>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3.4414062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727</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583</v>
      </c>
      <c r="B4" s="274"/>
      <c r="C4" s="274"/>
      <c r="D4" s="274"/>
      <c r="E4" s="274"/>
      <c r="F4" s="274"/>
      <c r="G4" s="274"/>
      <c r="H4" s="274"/>
      <c r="I4" s="274"/>
    </row>
    <row r="5" spans="1:20" ht="15.6">
      <c r="B5" s="1155" t="s">
        <v>74</v>
      </c>
      <c r="C5" s="1370" t="s">
        <v>658</v>
      </c>
      <c r="D5" s="1317"/>
      <c r="E5" s="1317"/>
      <c r="F5" s="1317"/>
      <c r="G5" s="1318"/>
      <c r="H5" s="1199"/>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34" t="s">
        <v>770</v>
      </c>
      <c r="B8" s="1335"/>
      <c r="C8" s="1335"/>
      <c r="D8" s="1335"/>
      <c r="E8" s="1335"/>
      <c r="F8" s="1335"/>
      <c r="G8" s="1335"/>
      <c r="H8" s="1335"/>
      <c r="I8" s="1336"/>
      <c r="J8" s="1110" t="s">
        <v>48</v>
      </c>
    </row>
    <row r="9" spans="1:20" ht="7.5" customHeight="1">
      <c r="A9" s="291"/>
      <c r="B9" s="278"/>
      <c r="C9" s="278"/>
      <c r="D9" s="278"/>
      <c r="E9" s="278"/>
      <c r="F9" s="278"/>
      <c r="G9" s="278"/>
      <c r="H9" s="278"/>
      <c r="I9" s="278"/>
    </row>
    <row r="10" spans="1:20" ht="31.2">
      <c r="A10" s="341" t="s">
        <v>496</v>
      </c>
      <c r="B10" s="281"/>
      <c r="C10" s="1011" t="s">
        <v>557</v>
      </c>
      <c r="D10" s="288"/>
      <c r="E10" s="288"/>
      <c r="F10" s="288"/>
      <c r="G10" s="1156" t="s">
        <v>582</v>
      </c>
      <c r="H10" s="1156" t="s">
        <v>777</v>
      </c>
      <c r="I10" s="290" t="s">
        <v>103</v>
      </c>
      <c r="J10" s="494"/>
    </row>
    <row r="11" spans="1:20" ht="52.8">
      <c r="A11" s="283" t="s">
        <v>102</v>
      </c>
      <c r="B11" s="984" t="s">
        <v>393</v>
      </c>
      <c r="C11" s="446" t="s">
        <v>104</v>
      </c>
      <c r="D11" s="447" t="s">
        <v>168</v>
      </c>
      <c r="E11" s="447" t="s">
        <v>76</v>
      </c>
      <c r="F11" s="447" t="s">
        <v>772</v>
      </c>
      <c r="G11" s="1095" t="s">
        <v>617</v>
      </c>
      <c r="H11" s="1095" t="s">
        <v>778</v>
      </c>
      <c r="I11" s="338" t="s">
        <v>105</v>
      </c>
      <c r="J11" s="1100" t="s">
        <v>397</v>
      </c>
      <c r="K11" s="453"/>
    </row>
    <row r="12" spans="1:20" ht="12.75" customHeight="1">
      <c r="A12" s="899" t="s">
        <v>258</v>
      </c>
      <c r="B12" s="985" t="s">
        <v>77</v>
      </c>
      <c r="C12" s="872">
        <v>0</v>
      </c>
      <c r="D12" s="873">
        <v>0</v>
      </c>
      <c r="E12" s="874">
        <v>0</v>
      </c>
      <c r="F12" s="1051">
        <v>0</v>
      </c>
      <c r="G12" s="1096">
        <f>'Mandatory Costs'!C64</f>
        <v>0</v>
      </c>
      <c r="H12" s="1096">
        <v>0</v>
      </c>
      <c r="I12" s="1200"/>
      <c r="J12" s="1101">
        <f>+G12-(C12+D12+E12+F12)</f>
        <v>0</v>
      </c>
      <c r="K12" s="1107" t="s">
        <v>629</v>
      </c>
      <c r="L12" s="1108"/>
      <c r="M12" s="1108"/>
      <c r="N12" s="1108"/>
      <c r="O12" s="1108"/>
      <c r="P12" s="454"/>
      <c r="Q12" s="454"/>
      <c r="R12" s="454"/>
      <c r="S12" s="454"/>
      <c r="T12" s="454"/>
    </row>
    <row r="13" spans="1:20" ht="30" customHeight="1">
      <c r="A13" s="986" t="s">
        <v>49</v>
      </c>
      <c r="B13" s="987" t="s">
        <v>494</v>
      </c>
      <c r="C13" s="1221"/>
      <c r="D13" s="1222"/>
      <c r="E13" s="1223"/>
      <c r="F13" s="1223"/>
      <c r="G13" s="1224"/>
      <c r="H13" s="1220"/>
      <c r="I13" s="988"/>
      <c r="J13" s="1102"/>
      <c r="K13" s="1109" t="s">
        <v>630</v>
      </c>
      <c r="L13" s="1108"/>
      <c r="M13" s="1108"/>
      <c r="N13" s="1108"/>
      <c r="O13" s="1108"/>
    </row>
    <row r="14" spans="1:20">
      <c r="A14" s="989">
        <v>1</v>
      </c>
      <c r="B14" s="1175">
        <f>'Budget Priorities WS #1'!B8:C8</f>
        <v>0</v>
      </c>
      <c r="C14" s="1225"/>
      <c r="D14" s="1226"/>
      <c r="E14" s="1227"/>
      <c r="F14" s="1227"/>
      <c r="G14" s="1097">
        <f>'Budget Priorities WS #1'!E47</f>
        <v>0</v>
      </c>
      <c r="H14" s="1201">
        <f>'Budget Priorities WS #1'!E51</f>
        <v>0</v>
      </c>
      <c r="I14" s="990" t="s">
        <v>566</v>
      </c>
      <c r="J14" s="1103">
        <f t="shared" ref="J14:J35" si="0">+G14-(C14+D14+E14+F14)</f>
        <v>0</v>
      </c>
      <c r="K14" s="421" t="s">
        <v>597</v>
      </c>
    </row>
    <row r="15" spans="1:20">
      <c r="A15" s="991">
        <v>2</v>
      </c>
      <c r="B15" s="982">
        <f>'Budget Priorities WS #2'!B8:C8</f>
        <v>0</v>
      </c>
      <c r="C15" s="1225"/>
      <c r="D15" s="1226"/>
      <c r="E15" s="1227"/>
      <c r="F15" s="1227"/>
      <c r="G15" s="1097">
        <f>'Budget Priorities WS #2'!E47</f>
        <v>0</v>
      </c>
      <c r="H15" s="1097">
        <f>'Budget Priorities WS #2'!E51</f>
        <v>0</v>
      </c>
      <c r="I15" s="992"/>
      <c r="J15" s="1103">
        <f t="shared" si="0"/>
        <v>0</v>
      </c>
      <c r="K15" s="421" t="s">
        <v>598</v>
      </c>
    </row>
    <row r="16" spans="1:20">
      <c r="A16" s="991">
        <v>3</v>
      </c>
      <c r="B16" s="983">
        <f>'Budget Priorities WS #3'!B8:C8</f>
        <v>0</v>
      </c>
      <c r="C16" s="1228"/>
      <c r="D16" s="1229"/>
      <c r="E16" s="1227"/>
      <c r="F16" s="1227"/>
      <c r="G16" s="1097">
        <f>'Budget Priorities WS #3'!E47</f>
        <v>0</v>
      </c>
      <c r="H16" s="1097">
        <f>'Budget Priorities WS #3'!E51</f>
        <v>0</v>
      </c>
      <c r="I16" s="992"/>
      <c r="J16" s="1103">
        <f t="shared" si="0"/>
        <v>0</v>
      </c>
      <c r="K16" s="421" t="s">
        <v>599</v>
      </c>
    </row>
    <row r="17" spans="1:11">
      <c r="A17" s="991">
        <v>4</v>
      </c>
      <c r="B17" s="983">
        <f>'Budget Priorities WS #4'!B8:C8</f>
        <v>0</v>
      </c>
      <c r="C17" s="1228"/>
      <c r="D17" s="1229"/>
      <c r="E17" s="1227"/>
      <c r="F17" s="1227"/>
      <c r="G17" s="1097">
        <f>'Budget Priorities WS #4'!E47</f>
        <v>0</v>
      </c>
      <c r="H17" s="1097">
        <f>'Budget Priorities WS #4'!E51</f>
        <v>0</v>
      </c>
      <c r="I17" s="992"/>
      <c r="J17" s="1103">
        <f t="shared" si="0"/>
        <v>0</v>
      </c>
      <c r="K17" s="421" t="s">
        <v>600</v>
      </c>
    </row>
    <row r="18" spans="1:11">
      <c r="A18" s="991">
        <v>5</v>
      </c>
      <c r="B18" s="983">
        <f>'Budget Priorities WS #5'!B8:C8</f>
        <v>0</v>
      </c>
      <c r="C18" s="1228"/>
      <c r="D18" s="1229"/>
      <c r="E18" s="1227"/>
      <c r="F18" s="1227"/>
      <c r="G18" s="1097">
        <f>'Budget Priorities WS #5'!E47</f>
        <v>0</v>
      </c>
      <c r="H18" s="1097">
        <f>'Budget Priorities WS #5'!E51</f>
        <v>0</v>
      </c>
      <c r="I18" s="992"/>
      <c r="J18" s="1103">
        <f t="shared" si="0"/>
        <v>0</v>
      </c>
      <c r="K18" s="421" t="s">
        <v>601</v>
      </c>
    </row>
    <row r="19" spans="1:11">
      <c r="A19" s="991">
        <v>6</v>
      </c>
      <c r="B19" s="983">
        <f>'Budget Priorities WS #6'!B8:C8</f>
        <v>0</v>
      </c>
      <c r="C19" s="1228"/>
      <c r="D19" s="1229"/>
      <c r="E19" s="1227"/>
      <c r="F19" s="1227"/>
      <c r="G19" s="1097">
        <f>'Budget Priorities WS #6'!E47</f>
        <v>0</v>
      </c>
      <c r="H19" s="1097">
        <f>'Budget Priorities WS #6'!E51</f>
        <v>0</v>
      </c>
      <c r="I19" s="992"/>
      <c r="J19" s="1103">
        <f t="shared" si="0"/>
        <v>0</v>
      </c>
      <c r="K19" s="421" t="s">
        <v>602</v>
      </c>
    </row>
    <row r="20" spans="1:11">
      <c r="A20" s="991">
        <v>7</v>
      </c>
      <c r="B20" s="983">
        <f>'Budget Priorities WS #7'!B8:C8</f>
        <v>0</v>
      </c>
      <c r="C20" s="1228"/>
      <c r="D20" s="1229"/>
      <c r="E20" s="1227"/>
      <c r="F20" s="1227"/>
      <c r="G20" s="1097">
        <f>'Budget Priorities WS #7'!E47</f>
        <v>0</v>
      </c>
      <c r="H20" s="1097">
        <f>'Budget Priorities WS #7'!E51</f>
        <v>0</v>
      </c>
      <c r="I20" s="992"/>
      <c r="J20" s="1103">
        <f t="shared" si="0"/>
        <v>0</v>
      </c>
      <c r="K20" s="421" t="s">
        <v>603</v>
      </c>
    </row>
    <row r="21" spans="1:11">
      <c r="A21" s="991">
        <v>8</v>
      </c>
      <c r="B21" s="983">
        <f>'Budget Priorities WS #8'!B8:C8</f>
        <v>0</v>
      </c>
      <c r="C21" s="1228"/>
      <c r="D21" s="1229"/>
      <c r="E21" s="1227"/>
      <c r="F21" s="1227"/>
      <c r="G21" s="1097">
        <f>'Budget Priorities WS #8'!E47</f>
        <v>0</v>
      </c>
      <c r="H21" s="1097">
        <f>'Budget Priorities WS #8'!E51</f>
        <v>0</v>
      </c>
      <c r="I21" s="992"/>
      <c r="J21" s="1103">
        <f t="shared" si="0"/>
        <v>0</v>
      </c>
      <c r="K21" s="421" t="s">
        <v>604</v>
      </c>
    </row>
    <row r="22" spans="1:11">
      <c r="A22" s="991">
        <v>9</v>
      </c>
      <c r="B22" s="983">
        <f>'Budget Priorities WS #9'!B8:C8</f>
        <v>0</v>
      </c>
      <c r="C22" s="1228"/>
      <c r="D22" s="1229"/>
      <c r="E22" s="1227"/>
      <c r="F22" s="1227"/>
      <c r="G22" s="1097">
        <f>'Budget Priorities WS #9'!E47</f>
        <v>0</v>
      </c>
      <c r="H22" s="1097">
        <f>'Budget Priorities WS #9'!E51</f>
        <v>0</v>
      </c>
      <c r="I22" s="992"/>
      <c r="J22" s="1103">
        <f t="shared" si="0"/>
        <v>0</v>
      </c>
      <c r="K22" s="421" t="s">
        <v>605</v>
      </c>
    </row>
    <row r="23" spans="1:11">
      <c r="A23" s="991">
        <v>10</v>
      </c>
      <c r="B23" s="983">
        <f>'Budget Priorities WS #10'!B8:C8</f>
        <v>0</v>
      </c>
      <c r="C23" s="1228"/>
      <c r="D23" s="1229"/>
      <c r="E23" s="1227"/>
      <c r="F23" s="1227"/>
      <c r="G23" s="1097">
        <f>'Budget Priorities WS #10'!E47</f>
        <v>0</v>
      </c>
      <c r="H23" s="1097">
        <f>'Budget Priorities WS #10'!E51</f>
        <v>0</v>
      </c>
      <c r="I23" s="992"/>
      <c r="J23" s="1103">
        <f t="shared" si="0"/>
        <v>0</v>
      </c>
      <c r="K23" s="421" t="s">
        <v>606</v>
      </c>
    </row>
    <row r="24" spans="1:11">
      <c r="A24" s="991">
        <v>11</v>
      </c>
      <c r="B24" s="983">
        <f>'Budget Priorities WS #11'!B8:C8</f>
        <v>0</v>
      </c>
      <c r="C24" s="1228"/>
      <c r="D24" s="1229"/>
      <c r="E24" s="1227"/>
      <c r="F24" s="1227"/>
      <c r="G24" s="1097">
        <f>'Budget Priorities WS #11'!E47</f>
        <v>0</v>
      </c>
      <c r="H24" s="1097">
        <f>'Budget Priorities WS #11'!E51</f>
        <v>0</v>
      </c>
      <c r="I24" s="992"/>
      <c r="J24" s="1103">
        <f t="shared" si="0"/>
        <v>0</v>
      </c>
      <c r="K24" s="421" t="s">
        <v>607</v>
      </c>
    </row>
    <row r="25" spans="1:11">
      <c r="A25" s="991">
        <v>12</v>
      </c>
      <c r="B25" s="983">
        <f>'Budget Priorities WS #12'!B8:C8</f>
        <v>0</v>
      </c>
      <c r="C25" s="1228"/>
      <c r="D25" s="1229"/>
      <c r="E25" s="1227"/>
      <c r="F25" s="1227"/>
      <c r="G25" s="1097">
        <f>'Budget Priorities WS #12'!E47</f>
        <v>0</v>
      </c>
      <c r="H25" s="1097">
        <f>'Budget Priorities WS #12'!E51</f>
        <v>0</v>
      </c>
      <c r="I25" s="992"/>
      <c r="J25" s="1103">
        <f t="shared" si="0"/>
        <v>0</v>
      </c>
      <c r="K25" s="421" t="s">
        <v>608</v>
      </c>
    </row>
    <row r="26" spans="1:11">
      <c r="A26" s="991">
        <v>13</v>
      </c>
      <c r="B26" s="983">
        <f>'Budget Priorities WS #13'!B8:C8</f>
        <v>0</v>
      </c>
      <c r="C26" s="1228"/>
      <c r="D26" s="1229"/>
      <c r="E26" s="1227"/>
      <c r="F26" s="1227"/>
      <c r="G26" s="1097">
        <f>'Budget Priorities WS #13'!E47</f>
        <v>0</v>
      </c>
      <c r="H26" s="1097">
        <f>'Budget Priorities WS #13'!E51</f>
        <v>0</v>
      </c>
      <c r="I26" s="992"/>
      <c r="J26" s="1103">
        <f t="shared" si="0"/>
        <v>0</v>
      </c>
      <c r="K26" s="421" t="s">
        <v>609</v>
      </c>
    </row>
    <row r="27" spans="1:11">
      <c r="A27" s="991">
        <v>14</v>
      </c>
      <c r="B27" s="983">
        <f>'Budget Priorities WS #14'!B8:C8</f>
        <v>0</v>
      </c>
      <c r="C27" s="1228"/>
      <c r="D27" s="1229"/>
      <c r="E27" s="1227"/>
      <c r="F27" s="1227"/>
      <c r="G27" s="1097">
        <f>'Budget Priorities WS #14'!E47</f>
        <v>0</v>
      </c>
      <c r="H27" s="1097">
        <f>'Budget Priorities WS #14'!E51</f>
        <v>0</v>
      </c>
      <c r="I27" s="992"/>
      <c r="J27" s="1103">
        <f t="shared" si="0"/>
        <v>0</v>
      </c>
      <c r="K27" s="421" t="s">
        <v>610</v>
      </c>
    </row>
    <row r="28" spans="1:11">
      <c r="A28" s="991">
        <v>15</v>
      </c>
      <c r="B28" s="983">
        <f>'Budget Priorities WS #15'!B8:C8</f>
        <v>0</v>
      </c>
      <c r="C28" s="1228"/>
      <c r="D28" s="1229"/>
      <c r="E28" s="1227"/>
      <c r="F28" s="1227"/>
      <c r="G28" s="1097">
        <f>'Budget Priorities WS #15'!E47</f>
        <v>0</v>
      </c>
      <c r="H28" s="1097">
        <f>'Budget Priorities WS #15'!E51</f>
        <v>0</v>
      </c>
      <c r="I28" s="992"/>
      <c r="J28" s="1103">
        <f t="shared" si="0"/>
        <v>0</v>
      </c>
      <c r="K28" s="421" t="s">
        <v>611</v>
      </c>
    </row>
    <row r="29" spans="1:11">
      <c r="A29" s="991">
        <v>16</v>
      </c>
      <c r="B29" s="983">
        <f>'Budget Priorities WS #16'!B8:C8</f>
        <v>0</v>
      </c>
      <c r="C29" s="1228"/>
      <c r="D29" s="1229"/>
      <c r="E29" s="1227"/>
      <c r="F29" s="1227"/>
      <c r="G29" s="1097">
        <f>'Budget Priorities WS #16'!E47</f>
        <v>0</v>
      </c>
      <c r="H29" s="1097">
        <f>'Budget Priorities WS #16'!E51</f>
        <v>0</v>
      </c>
      <c r="I29" s="992"/>
      <c r="J29" s="1103">
        <f t="shared" si="0"/>
        <v>0</v>
      </c>
      <c r="K29" s="421" t="s">
        <v>612</v>
      </c>
    </row>
    <row r="30" spans="1:11">
      <c r="A30" s="991">
        <v>17</v>
      </c>
      <c r="B30" s="983">
        <f>'Budget Priorities WS #17'!B8:C8</f>
        <v>0</v>
      </c>
      <c r="C30" s="1228"/>
      <c r="D30" s="1229"/>
      <c r="E30" s="1227"/>
      <c r="F30" s="1227"/>
      <c r="G30" s="1097">
        <f>'Budget Priorities WS #17'!E47</f>
        <v>0</v>
      </c>
      <c r="H30" s="1097">
        <f>'Budget Priorities WS #17'!E51</f>
        <v>0</v>
      </c>
      <c r="I30" s="992"/>
      <c r="J30" s="1103">
        <f t="shared" si="0"/>
        <v>0</v>
      </c>
      <c r="K30" s="421" t="s">
        <v>613</v>
      </c>
    </row>
    <row r="31" spans="1:11">
      <c r="A31" s="991">
        <v>18</v>
      </c>
      <c r="B31" s="983">
        <f>'Budget Priorities WS #18'!B8:C8</f>
        <v>0</v>
      </c>
      <c r="C31" s="1228"/>
      <c r="D31" s="1229"/>
      <c r="E31" s="1227"/>
      <c r="F31" s="1227"/>
      <c r="G31" s="1097">
        <f>'Budget Priorities WS #18'!E47</f>
        <v>0</v>
      </c>
      <c r="H31" s="1097">
        <f>'Budget Priorities WS #18'!E51</f>
        <v>0</v>
      </c>
      <c r="I31" s="992"/>
      <c r="J31" s="1103">
        <f t="shared" si="0"/>
        <v>0</v>
      </c>
      <c r="K31" s="421" t="s">
        <v>614</v>
      </c>
    </row>
    <row r="32" spans="1:11">
      <c r="A32" s="991">
        <v>19</v>
      </c>
      <c r="B32" s="983">
        <f>'Budget Priorities WS #19'!B8:C8</f>
        <v>0</v>
      </c>
      <c r="C32" s="1228"/>
      <c r="D32" s="1229"/>
      <c r="E32" s="1227"/>
      <c r="F32" s="1227"/>
      <c r="G32" s="1097">
        <f>'Budget Priorities WS #19'!E47</f>
        <v>0</v>
      </c>
      <c r="H32" s="1097">
        <f>'Budget Priorities WS #19'!E51</f>
        <v>0</v>
      </c>
      <c r="I32" s="992"/>
      <c r="J32" s="1103">
        <f t="shared" si="0"/>
        <v>0</v>
      </c>
      <c r="K32" s="421" t="s">
        <v>615</v>
      </c>
    </row>
    <row r="33" spans="1:11">
      <c r="A33" s="1080">
        <v>20</v>
      </c>
      <c r="B33" s="1081">
        <f>'Budget Priorities WS #20'!B8:C8</f>
        <v>0</v>
      </c>
      <c r="C33" s="1230"/>
      <c r="D33" s="1231"/>
      <c r="E33" s="1232"/>
      <c r="F33" s="1232"/>
      <c r="G33" s="1098">
        <f>'Budget Priorities WS #20'!E47</f>
        <v>0</v>
      </c>
      <c r="H33" s="1098">
        <f>'Budget Priorities WS #20'!E51</f>
        <v>0</v>
      </c>
      <c r="I33" s="1082"/>
      <c r="J33" s="1104">
        <f t="shared" si="0"/>
        <v>0</v>
      </c>
      <c r="K33" s="421" t="s">
        <v>616</v>
      </c>
    </row>
    <row r="34" spans="1:11">
      <c r="A34" s="993"/>
      <c r="B34" s="994" t="s">
        <v>198</v>
      </c>
      <c r="C34" s="995">
        <f>SUM(C14:C33)</f>
        <v>0</v>
      </c>
      <c r="D34" s="996">
        <f>SUM(D14:D33)</f>
        <v>0</v>
      </c>
      <c r="E34" s="996">
        <f>SUM(E14:E33)</f>
        <v>0</v>
      </c>
      <c r="F34" s="1052">
        <f>SUM(F14:F33)</f>
        <v>0</v>
      </c>
      <c r="G34" s="1099">
        <f>SUM(C34:F34)</f>
        <v>0</v>
      </c>
      <c r="H34" s="1203">
        <f>SUM(H14:H33)</f>
        <v>0</v>
      </c>
      <c r="I34" s="997"/>
      <c r="J34" s="1105">
        <f t="shared" si="0"/>
        <v>0</v>
      </c>
      <c r="K34" s="271" t="s">
        <v>655</v>
      </c>
    </row>
    <row r="35" spans="1:11" ht="13.8" thickBot="1">
      <c r="A35" s="998"/>
      <c r="B35" s="999" t="s">
        <v>632</v>
      </c>
      <c r="C35" s="1000">
        <f t="shared" ref="C35:H35" si="1">+C12+C34</f>
        <v>0</v>
      </c>
      <c r="D35" s="1000">
        <f t="shared" si="1"/>
        <v>0</v>
      </c>
      <c r="E35" s="1000">
        <f t="shared" si="1"/>
        <v>0</v>
      </c>
      <c r="F35" s="1000">
        <f t="shared" si="1"/>
        <v>0</v>
      </c>
      <c r="G35" s="1202">
        <f t="shared" si="1"/>
        <v>0</v>
      </c>
      <c r="H35" s="1202">
        <f t="shared" si="1"/>
        <v>0</v>
      </c>
      <c r="I35" s="1001"/>
      <c r="J35" s="1106">
        <f t="shared" si="0"/>
        <v>0</v>
      </c>
    </row>
    <row r="36" spans="1:11" ht="19.5" customHeight="1">
      <c r="A36" s="1002"/>
      <c r="B36" s="1002"/>
      <c r="C36" s="659" t="s">
        <v>533</v>
      </c>
      <c r="D36" s="659" t="s">
        <v>8</v>
      </c>
      <c r="E36" s="659" t="s">
        <v>7</v>
      </c>
      <c r="F36" s="660" t="s">
        <v>543</v>
      </c>
      <c r="G36" s="655"/>
      <c r="H36" s="655"/>
      <c r="I36" s="1002"/>
    </row>
    <row r="37" spans="1:11" ht="5.25" customHeight="1">
      <c r="A37" s="1002"/>
      <c r="B37" s="1002"/>
      <c r="C37" s="1003"/>
      <c r="D37" s="653"/>
      <c r="E37" s="653"/>
      <c r="F37" s="654"/>
      <c r="G37" s="655"/>
      <c r="H37" s="655"/>
      <c r="I37" s="1002"/>
    </row>
    <row r="38" spans="1:11">
      <c r="A38" s="1002"/>
      <c r="B38" s="1002"/>
      <c r="C38" s="1002"/>
      <c r="D38" s="1002"/>
      <c r="E38" s="1002"/>
      <c r="F38" s="1004"/>
      <c r="G38" s="1002"/>
      <c r="H38" s="1002"/>
      <c r="I38" s="1002"/>
    </row>
    <row r="39" spans="1:11" ht="13.2" customHeight="1">
      <c r="A39" s="1337" t="s">
        <v>771</v>
      </c>
      <c r="B39" s="1338"/>
      <c r="C39" s="1338"/>
      <c r="D39" s="1338"/>
      <c r="E39" s="1338"/>
      <c r="F39" s="1338"/>
      <c r="G39" s="1338"/>
      <c r="H39" s="1339"/>
      <c r="I39" s="1338"/>
      <c r="J39" s="1338"/>
    </row>
    <row r="40" spans="1:11">
      <c r="A40" s="1329" t="s">
        <v>680</v>
      </c>
      <c r="B40" s="1330"/>
      <c r="C40" s="1330"/>
      <c r="D40" s="1330"/>
      <c r="E40" s="1330"/>
      <c r="F40" s="1330"/>
      <c r="G40" s="1330"/>
      <c r="H40" s="1331"/>
      <c r="I40" s="1330"/>
      <c r="J40" s="1330"/>
    </row>
    <row r="41" spans="1:11" ht="25.5" customHeight="1">
      <c r="A41" s="1329" t="s">
        <v>730</v>
      </c>
      <c r="B41" s="1330"/>
      <c r="C41" s="1330"/>
      <c r="D41" s="1330"/>
      <c r="E41" s="1330"/>
      <c r="F41" s="1330"/>
      <c r="G41" s="1330"/>
      <c r="H41" s="1331"/>
      <c r="I41" s="1330"/>
      <c r="J41" s="1330"/>
    </row>
    <row r="42" spans="1:11" ht="12.75" customHeight="1">
      <c r="A42" s="1369" t="s">
        <v>554</v>
      </c>
      <c r="B42" s="1288"/>
      <c r="C42" s="1288"/>
      <c r="D42" s="1288"/>
      <c r="E42" s="1288"/>
      <c r="F42" s="1288"/>
      <c r="G42" s="1288"/>
      <c r="H42" s="1288"/>
      <c r="I42" s="1288"/>
      <c r="J42" s="1288"/>
    </row>
    <row r="43" spans="1:11">
      <c r="A43" s="1006"/>
      <c r="B43" s="1005"/>
      <c r="C43" s="1005"/>
      <c r="D43" s="1005"/>
      <c r="E43" s="1005"/>
      <c r="F43" s="1005"/>
      <c r="G43" s="1005"/>
      <c r="H43" s="1005"/>
      <c r="I43" s="1005"/>
    </row>
    <row r="44" spans="1:11" hidden="1">
      <c r="A44" s="940" t="s">
        <v>535</v>
      </c>
      <c r="B44" s="941"/>
      <c r="C44" s="941"/>
      <c r="D44" s="941"/>
      <c r="E44" s="941"/>
      <c r="F44" s="941"/>
      <c r="G44" s="941"/>
      <c r="H44" s="941"/>
      <c r="I44" s="494"/>
    </row>
    <row r="45" spans="1:11" hidden="1">
      <c r="A45" s="942"/>
      <c r="B45" s="943" t="s">
        <v>536</v>
      </c>
      <c r="C45" s="943"/>
      <c r="D45" s="943"/>
      <c r="E45" s="943"/>
      <c r="F45" s="949" t="e">
        <f>'[4]Summary - Cost Savings'!$I$32</f>
        <v>#REF!</v>
      </c>
      <c r="G45" s="943"/>
      <c r="H45" s="943"/>
      <c r="I45" s="944"/>
    </row>
    <row r="46" spans="1:11" hidden="1">
      <c r="A46" s="942"/>
      <c r="B46" s="943" t="s">
        <v>534</v>
      </c>
      <c r="C46" s="943"/>
      <c r="D46" s="943"/>
      <c r="E46" s="943"/>
      <c r="F46" s="949" t="e">
        <f>'[5]Summary - Cost Savings'!$I$32</f>
        <v>#REF!</v>
      </c>
      <c r="G46" s="943"/>
      <c r="H46" s="943"/>
      <c r="I46" s="944"/>
    </row>
    <row r="47" spans="1:11" hidden="1">
      <c r="A47" s="942"/>
      <c r="B47" s="948" t="s">
        <v>698</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47" t="s">
        <v>71</v>
      </c>
      <c r="C1" s="1347"/>
      <c r="D1" s="1347"/>
      <c r="E1" s="1347"/>
    </row>
    <row r="2" spans="1:9" ht="15.6">
      <c r="B2" s="1347" t="s">
        <v>723</v>
      </c>
      <c r="C2" s="1347"/>
      <c r="D2" s="1347"/>
      <c r="E2" s="1347"/>
    </row>
    <row r="4" spans="1:9">
      <c r="A4" s="702"/>
      <c r="B4" s="703"/>
      <c r="C4" s="1179" t="str">
        <f>'Summary-Priorities Funding FY27'!C5:G5</f>
        <v>The University</v>
      </c>
      <c r="D4" s="748" t="s">
        <v>73</v>
      </c>
      <c r="E4" s="59"/>
      <c r="F4" s="59"/>
      <c r="G4" s="80"/>
      <c r="I4" s="909" t="s">
        <v>537</v>
      </c>
    </row>
    <row r="5" spans="1:9" ht="6" customHeight="1" thickBot="1">
      <c r="A5" s="1353"/>
      <c r="B5" s="1353"/>
      <c r="C5" s="1353"/>
      <c r="D5" s="1353"/>
      <c r="E5" s="1353"/>
      <c r="F5" s="1353"/>
      <c r="G5" s="1353"/>
    </row>
    <row r="6" spans="1:9" ht="4.5" customHeight="1">
      <c r="A6" s="30"/>
      <c r="B6" s="20"/>
      <c r="C6" s="4"/>
      <c r="D6" s="20"/>
      <c r="E6" s="20"/>
      <c r="F6" s="28"/>
      <c r="G6" s="62"/>
    </row>
    <row r="7" spans="1:9" ht="12.75" customHeight="1">
      <c r="A7" s="30"/>
      <c r="B7" s="1354" t="s">
        <v>95</v>
      </c>
      <c r="C7" s="1355"/>
      <c r="D7" s="182" t="s">
        <v>94</v>
      </c>
      <c r="E7" s="182" t="s">
        <v>129</v>
      </c>
      <c r="F7" s="3"/>
      <c r="G7" s="64"/>
      <c r="I7" s="938" t="s">
        <v>532</v>
      </c>
    </row>
    <row r="8" spans="1:9" ht="24" customHeight="1">
      <c r="A8" s="30"/>
      <c r="B8" s="1356"/>
      <c r="C8" s="1313"/>
      <c r="D8" s="260">
        <v>1</v>
      </c>
      <c r="E8" s="951"/>
      <c r="F8" s="3"/>
      <c r="G8" s="64"/>
      <c r="I8" s="939" t="s">
        <v>531</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3"/>
      <c r="G11" s="69"/>
    </row>
    <row r="12" spans="1:9" ht="24.75" customHeight="1">
      <c r="A12" s="71"/>
      <c r="B12" s="139" t="s">
        <v>134</v>
      </c>
      <c r="C12" s="122" t="s">
        <v>209</v>
      </c>
      <c r="D12" s="298" t="s">
        <v>107</v>
      </c>
      <c r="E12" s="296" t="s">
        <v>135</v>
      </c>
      <c r="F12" s="74"/>
      <c r="G12" s="70"/>
    </row>
    <row r="13" spans="1:9" ht="12.75" customHeight="1">
      <c r="A13" s="71"/>
      <c r="B13" s="1351" t="s">
        <v>99</v>
      </c>
      <c r="C13" s="1352"/>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633</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603" t="s">
        <v>566</v>
      </c>
      <c r="F50" s="1198"/>
      <c r="G50" s="1191"/>
    </row>
    <row r="51" spans="1:12" ht="27" thickBot="1">
      <c r="A51" s="25"/>
      <c r="B51" s="1194" t="s">
        <v>478</v>
      </c>
      <c r="C51" s="1195" t="s">
        <v>666</v>
      </c>
      <c r="D51" s="1192"/>
      <c r="E51" s="1206"/>
      <c r="F51" s="21"/>
      <c r="G51" s="38"/>
    </row>
    <row r="52" spans="1:12" ht="17.399999999999999">
      <c r="B52" s="889"/>
      <c r="C52" s="1178" t="s">
        <v>100</v>
      </c>
      <c r="D52" s="1166"/>
      <c r="E52" s="1166"/>
    </row>
    <row r="53" spans="1:12" ht="6.75" customHeight="1">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c r="F58" s="265"/>
      <c r="G58" s="265"/>
      <c r="H58" s="262"/>
      <c r="I58" s="263"/>
      <c r="J58" s="263"/>
      <c r="K58" s="263"/>
      <c r="L58" s="263"/>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F62" s="266"/>
      <c r="G62" s="266"/>
    </row>
    <row r="63" spans="1:12" ht="79.95" customHeight="1">
      <c r="B63" s="1363" t="s">
        <v>75</v>
      </c>
      <c r="C63" s="1364"/>
      <c r="D63" s="1364"/>
      <c r="E63" s="1365"/>
      <c r="H63" s="266"/>
      <c r="I63" s="266"/>
    </row>
    <row r="64" spans="1:12" ht="10.5" customHeight="1">
      <c r="B64" s="889"/>
      <c r="C64" s="889"/>
      <c r="D64" s="889"/>
      <c r="E64" s="889"/>
    </row>
    <row r="65" spans="2:12" ht="40.950000000000003" customHeight="1">
      <c r="B65" s="1371" t="s">
        <v>667</v>
      </c>
      <c r="C65" s="1372"/>
      <c r="D65" s="1372"/>
      <c r="E65" s="1373"/>
      <c r="I65" s="1176" t="s">
        <v>664</v>
      </c>
      <c r="J65" s="1177"/>
      <c r="K65" s="1177"/>
      <c r="L65" s="1177"/>
    </row>
    <row r="66" spans="2:12" ht="79.95" customHeight="1">
      <c r="B66" s="1341"/>
      <c r="C66" s="1342"/>
      <c r="D66" s="1342"/>
      <c r="E66" s="1343"/>
      <c r="I66" s="1196"/>
      <c r="J66" s="1197"/>
      <c r="K66" s="1197"/>
      <c r="L66" s="1197"/>
    </row>
    <row r="67" spans="2:12">
      <c r="B67" s="889"/>
      <c r="C67" s="889"/>
      <c r="D67" s="889"/>
      <c r="E67" s="889"/>
    </row>
    <row r="68" spans="2:12" ht="66" customHeight="1">
      <c r="B68" s="889"/>
      <c r="C68" s="889"/>
      <c r="D68" s="889"/>
      <c r="E68" s="889"/>
      <c r="I68" s="1196"/>
      <c r="J68" s="1197"/>
      <c r="K68" s="1197"/>
      <c r="L68" s="1197"/>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204"/>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7"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4.4" customHeight="1">
      <c r="B65" s="1371" t="s">
        <v>667</v>
      </c>
      <c r="C65" s="1372"/>
      <c r="D65" s="1372"/>
      <c r="E65" s="1373"/>
    </row>
    <row r="66" spans="2:5" ht="79.95" customHeight="1">
      <c r="B66" s="1341"/>
      <c r="C66" s="1342"/>
      <c r="D66" s="1342"/>
      <c r="E66" s="1343"/>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0.200000000000003" customHeight="1">
      <c r="B65" s="1371" t="s">
        <v>667</v>
      </c>
      <c r="C65" s="1372"/>
      <c r="D65" s="1372"/>
      <c r="E65" s="1373"/>
    </row>
    <row r="66" spans="2:5" ht="79.95" customHeight="1">
      <c r="B66" s="1341"/>
      <c r="C66" s="1342"/>
      <c r="D66" s="1342"/>
      <c r="E66" s="1343"/>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77"/>
      <c r="C8" s="1378"/>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889"/>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1.7"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election activeCell="B6" sqref="B6:L6"/>
    </sheetView>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775</v>
      </c>
      <c r="C2" s="753"/>
      <c r="D2" s="753"/>
      <c r="E2" s="753"/>
      <c r="F2" s="753"/>
      <c r="G2" s="753"/>
      <c r="H2" s="753"/>
      <c r="I2" s="753"/>
      <c r="J2" s="753"/>
      <c r="K2" s="753"/>
      <c r="L2" s="713"/>
    </row>
    <row r="4" spans="1:15" ht="134.69999999999999" customHeight="1">
      <c r="A4" s="1280" t="s">
        <v>710</v>
      </c>
      <c r="B4" s="1281"/>
      <c r="C4" s="1281"/>
      <c r="D4" s="1281"/>
      <c r="E4" s="1281"/>
      <c r="F4" s="1281"/>
      <c r="G4" s="1281"/>
      <c r="H4" s="1281"/>
      <c r="I4" s="1281"/>
      <c r="J4" s="1281"/>
      <c r="K4" s="1281"/>
      <c r="L4" s="1282"/>
      <c r="N4" s="1111"/>
      <c r="O4" s="156"/>
    </row>
    <row r="5" spans="1:15" ht="12.45" customHeight="1">
      <c r="A5" s="1032">
        <v>1</v>
      </c>
      <c r="B5" s="1271" t="s">
        <v>369</v>
      </c>
      <c r="C5" s="1272"/>
      <c r="D5" s="1272"/>
      <c r="E5" s="1272"/>
      <c r="F5" s="1272"/>
      <c r="G5" s="1272"/>
      <c r="H5" s="1272"/>
      <c r="I5" s="1272"/>
      <c r="J5" s="1272"/>
      <c r="K5" s="1272"/>
      <c r="L5" s="1273"/>
      <c r="M5" s="384"/>
    </row>
    <row r="6" spans="1:15" ht="78" customHeight="1">
      <c r="A6" s="1033"/>
      <c r="B6" s="1274" t="s">
        <v>711</v>
      </c>
      <c r="C6" s="1285"/>
      <c r="D6" s="1285"/>
      <c r="E6" s="1285"/>
      <c r="F6" s="1285"/>
      <c r="G6" s="1285"/>
      <c r="H6" s="1285"/>
      <c r="I6" s="1285"/>
      <c r="J6" s="1285"/>
      <c r="K6" s="1285"/>
      <c r="L6" s="1286"/>
      <c r="M6" s="384"/>
      <c r="O6" s="156"/>
    </row>
    <row r="7" spans="1:15" ht="12.75" customHeight="1">
      <c r="A7" s="1034">
        <v>2</v>
      </c>
      <c r="B7" s="1283" t="s">
        <v>370</v>
      </c>
      <c r="C7" s="1283"/>
      <c r="D7" s="1283"/>
      <c r="E7" s="1283"/>
      <c r="F7" s="1283"/>
      <c r="G7" s="1283"/>
      <c r="H7" s="1283"/>
      <c r="I7" s="1283"/>
      <c r="J7" s="1283"/>
      <c r="K7" s="1283"/>
      <c r="L7" s="1284"/>
      <c r="M7" s="384"/>
    </row>
    <row r="8" spans="1:15" ht="44.25" customHeight="1">
      <c r="A8" s="1034"/>
      <c r="B8" s="1274" t="s">
        <v>538</v>
      </c>
      <c r="C8" s="1278"/>
      <c r="D8" s="1278"/>
      <c r="E8" s="1278"/>
      <c r="F8" s="1278"/>
      <c r="G8" s="1278"/>
      <c r="H8" s="1278"/>
      <c r="I8" s="1278"/>
      <c r="J8" s="1278"/>
      <c r="K8" s="1278"/>
      <c r="L8" s="1279"/>
      <c r="M8" s="384"/>
      <c r="O8" s="156"/>
    </row>
    <row r="9" spans="1:15" ht="12.75" customHeight="1">
      <c r="A9" s="1032">
        <v>3</v>
      </c>
      <c r="B9" s="1271" t="s">
        <v>712</v>
      </c>
      <c r="C9" s="1272"/>
      <c r="D9" s="1272"/>
      <c r="E9" s="1272"/>
      <c r="F9" s="1272"/>
      <c r="G9" s="1272"/>
      <c r="H9" s="1272"/>
      <c r="I9" s="1272"/>
      <c r="J9" s="1272"/>
      <c r="K9" s="1272"/>
      <c r="L9" s="1273"/>
      <c r="M9" s="384"/>
      <c r="O9" s="754" t="s">
        <v>75</v>
      </c>
    </row>
    <row r="10" spans="1:15" ht="165.75" customHeight="1">
      <c r="A10" s="1035"/>
      <c r="B10" s="1287" t="s">
        <v>713</v>
      </c>
      <c r="C10" s="1290"/>
      <c r="D10" s="1290"/>
      <c r="E10" s="1290"/>
      <c r="F10" s="1290"/>
      <c r="G10" s="1290"/>
      <c r="H10" s="1290"/>
      <c r="I10" s="1290"/>
      <c r="J10" s="1290"/>
      <c r="K10" s="1290"/>
      <c r="L10" s="1291"/>
      <c r="M10" s="517"/>
    </row>
    <row r="11" spans="1:15" ht="12.75" customHeight="1">
      <c r="A11" s="1035"/>
      <c r="B11" s="1287" t="s">
        <v>627</v>
      </c>
      <c r="C11" s="1292"/>
      <c r="D11" s="1292"/>
      <c r="E11" s="1292"/>
      <c r="F11" s="1292"/>
      <c r="G11" s="1292"/>
      <c r="H11" s="1292"/>
      <c r="I11" s="1292"/>
      <c r="J11" s="1292"/>
      <c r="K11" s="1292"/>
      <c r="L11" s="1293"/>
      <c r="M11" s="517"/>
    </row>
    <row r="12" spans="1:15" ht="17.7" customHeight="1">
      <c r="A12" s="1035"/>
      <c r="B12" s="1287" t="s">
        <v>628</v>
      </c>
      <c r="C12" s="1288"/>
      <c r="D12" s="1288"/>
      <c r="E12" s="1288"/>
      <c r="F12" s="1288"/>
      <c r="G12" s="1288"/>
      <c r="H12" s="1288"/>
      <c r="I12" s="1288"/>
      <c r="J12" s="1288"/>
      <c r="K12" s="1288"/>
      <c r="L12" s="1289"/>
      <c r="M12" s="517"/>
    </row>
    <row r="13" spans="1:15" ht="12.75" customHeight="1">
      <c r="A13" s="1032">
        <v>4</v>
      </c>
      <c r="B13" s="1271" t="s">
        <v>765</v>
      </c>
      <c r="C13" s="1283"/>
      <c r="D13" s="1283"/>
      <c r="E13" s="1283"/>
      <c r="F13" s="1283"/>
      <c r="G13" s="1283"/>
      <c r="H13" s="1283"/>
      <c r="I13" s="1283"/>
      <c r="J13" s="1283"/>
      <c r="K13" s="1283"/>
      <c r="L13" s="1284"/>
      <c r="M13" s="517"/>
    </row>
    <row r="14" spans="1:15" ht="165.45" customHeight="1">
      <c r="A14" s="1033"/>
      <c r="B14" s="1274" t="s">
        <v>714</v>
      </c>
      <c r="C14" s="1278"/>
      <c r="D14" s="1278"/>
      <c r="E14" s="1278"/>
      <c r="F14" s="1278"/>
      <c r="G14" s="1278"/>
      <c r="H14" s="1278"/>
      <c r="I14" s="1278"/>
      <c r="J14" s="1278"/>
      <c r="K14" s="1278"/>
      <c r="L14" s="1279"/>
      <c r="M14" s="517"/>
      <c r="N14" s="1112" t="s">
        <v>686</v>
      </c>
    </row>
    <row r="15" spans="1:15" ht="12.75" customHeight="1">
      <c r="A15" s="1032">
        <v>5</v>
      </c>
      <c r="B15" s="1271" t="s">
        <v>766</v>
      </c>
      <c r="C15" s="1272"/>
      <c r="D15" s="1272"/>
      <c r="E15" s="1272"/>
      <c r="F15" s="1272"/>
      <c r="G15" s="1272"/>
      <c r="H15" s="1272"/>
      <c r="I15" s="1272"/>
      <c r="J15" s="1272"/>
      <c r="K15" s="1272"/>
      <c r="L15" s="1273"/>
      <c r="M15" s="517"/>
    </row>
    <row r="16" spans="1:15" ht="302.25" customHeight="1">
      <c r="A16" s="1033"/>
      <c r="B16" s="1274" t="s">
        <v>715</v>
      </c>
      <c r="C16" s="1278"/>
      <c r="D16" s="1278"/>
      <c r="E16" s="1278"/>
      <c r="F16" s="1278"/>
      <c r="G16" s="1278"/>
      <c r="H16" s="1278"/>
      <c r="I16" s="1278"/>
      <c r="J16" s="1278"/>
      <c r="K16" s="1278"/>
      <c r="L16" s="1279"/>
      <c r="M16" s="517"/>
    </row>
    <row r="17" spans="1:23" ht="12.75" customHeight="1">
      <c r="A17" s="1032">
        <v>6</v>
      </c>
      <c r="B17" s="1271" t="s">
        <v>78</v>
      </c>
      <c r="C17" s="1272"/>
      <c r="D17" s="1272"/>
      <c r="E17" s="1272"/>
      <c r="F17" s="1272"/>
      <c r="G17" s="1272"/>
      <c r="H17" s="1272"/>
      <c r="I17" s="1272"/>
      <c r="J17" s="1272"/>
      <c r="K17" s="1272"/>
      <c r="L17" s="1273"/>
      <c r="M17" s="517"/>
    </row>
    <row r="18" spans="1:23" ht="28.5" customHeight="1">
      <c r="A18" s="1033"/>
      <c r="B18" s="1274" t="s">
        <v>669</v>
      </c>
      <c r="C18" s="1276"/>
      <c r="D18" s="1276"/>
      <c r="E18" s="1276"/>
      <c r="F18" s="1276"/>
      <c r="G18" s="1276"/>
      <c r="H18" s="1276"/>
      <c r="I18" s="1276"/>
      <c r="J18" s="1276"/>
      <c r="K18" s="1276"/>
      <c r="L18" s="1277"/>
      <c r="M18" s="518"/>
      <c r="N18" s="516"/>
      <c r="O18" s="516"/>
      <c r="P18" s="516"/>
      <c r="Q18" s="516"/>
      <c r="R18" s="516"/>
      <c r="S18" s="516"/>
      <c r="T18" s="516"/>
      <c r="U18" s="516"/>
      <c r="V18" s="516"/>
      <c r="W18" s="516"/>
    </row>
    <row r="19" spans="1:23">
      <c r="A19" s="1032">
        <v>7</v>
      </c>
      <c r="B19" s="1271" t="s">
        <v>709</v>
      </c>
      <c r="C19" s="1272"/>
      <c r="D19" s="1272"/>
      <c r="E19" s="1272"/>
      <c r="F19" s="1272"/>
      <c r="G19" s="1272"/>
      <c r="H19" s="1272"/>
      <c r="I19" s="1272"/>
      <c r="J19" s="1272"/>
      <c r="K19" s="1272"/>
      <c r="L19" s="1273"/>
    </row>
    <row r="20" spans="1:23" ht="104.25" customHeight="1">
      <c r="A20" s="1033"/>
      <c r="B20" s="1274" t="s">
        <v>767</v>
      </c>
      <c r="C20" s="1274"/>
      <c r="D20" s="1274"/>
      <c r="E20" s="1274"/>
      <c r="F20" s="1274"/>
      <c r="G20" s="1274"/>
      <c r="H20" s="1274"/>
      <c r="I20" s="1274"/>
      <c r="J20" s="1274"/>
      <c r="K20" s="1274"/>
      <c r="L20" s="1275"/>
    </row>
    <row r="21" spans="1:23">
      <c r="B21" s="198"/>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9.7"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1.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4.4"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0"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2"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3.9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c r="B55" s="1168" t="s">
        <v>51</v>
      </c>
      <c r="C55" s="1169"/>
      <c r="D55" s="1169"/>
      <c r="E55" s="1170"/>
      <c r="F55" s="264"/>
      <c r="G55" s="264"/>
      <c r="H55" s="264"/>
      <c r="I55" s="264"/>
      <c r="J55" s="264"/>
    </row>
    <row r="56" spans="1:12" ht="31.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47" t="s">
        <v>71</v>
      </c>
      <c r="C1" s="1347"/>
      <c r="D1" s="1347"/>
      <c r="E1" s="1347"/>
    </row>
    <row r="2" spans="1:7" ht="15" customHeight="1">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c r="B58" s="1171"/>
      <c r="C58" s="1120"/>
      <c r="D58" s="1120"/>
      <c r="E58" s="1120"/>
    </row>
    <row r="59" spans="1:12" ht="13.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row r="67" spans="1:5">
      <c r="A67" s="889"/>
      <c r="B67" s="889"/>
      <c r="C67" s="889"/>
      <c r="D67" s="889"/>
      <c r="E67" s="889"/>
    </row>
    <row r="68" spans="1:5">
      <c r="A68" s="889"/>
      <c r="B68" s="889"/>
      <c r="C68" s="889"/>
      <c r="D68" s="889"/>
      <c r="E68"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3.9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election activeCell="D16" sqref="D16"/>
    </sheetView>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21" t="s">
        <v>71</v>
      </c>
      <c r="C1" s="1121"/>
      <c r="D1" s="1121"/>
    </row>
    <row r="2" spans="1:10" ht="15.6">
      <c r="B2" s="1121" t="s">
        <v>716</v>
      </c>
      <c r="C2" s="1121"/>
      <c r="D2" s="1121"/>
    </row>
    <row r="3" spans="1:10" ht="15.6">
      <c r="B3" s="1121" t="s">
        <v>717</v>
      </c>
      <c r="C3" s="1121"/>
      <c r="D3" s="1121"/>
    </row>
    <row r="4" spans="1:10" ht="7.5" customHeight="1"/>
    <row r="5" spans="1:10" ht="15.75" customHeight="1">
      <c r="A5" s="597"/>
      <c r="B5" s="294" t="s">
        <v>341</v>
      </c>
      <c r="C5" s="1294"/>
      <c r="D5" s="1295"/>
      <c r="E5" s="515" t="s">
        <v>75</v>
      </c>
      <c r="G5" s="101"/>
      <c r="H5" s="714"/>
      <c r="I5" s="101"/>
      <c r="J5" s="101"/>
    </row>
    <row r="6" spans="1:10" ht="36" customHeight="1">
      <c r="A6" s="1123"/>
      <c r="B6" s="598" t="s">
        <v>79</v>
      </c>
      <c r="C6" s="1122" t="s">
        <v>718</v>
      </c>
      <c r="D6" s="715" t="s">
        <v>111</v>
      </c>
      <c r="E6" s="744"/>
    </row>
    <row r="7" spans="1:10" ht="13.5" customHeight="1">
      <c r="A7" s="597"/>
      <c r="B7" s="1128" t="s">
        <v>719</v>
      </c>
      <c r="C7" s="205"/>
      <c r="D7" s="716"/>
      <c r="E7" s="745"/>
    </row>
    <row r="8" spans="1:10">
      <c r="A8" s="1124"/>
      <c r="B8" s="226" t="s">
        <v>132</v>
      </c>
      <c r="C8" s="228">
        <v>0</v>
      </c>
      <c r="D8" s="717"/>
      <c r="E8" s="746" t="s">
        <v>498</v>
      </c>
    </row>
    <row r="9" spans="1:10">
      <c r="A9" s="1124"/>
      <c r="B9" s="227" t="s">
        <v>133</v>
      </c>
      <c r="C9" s="232">
        <v>0</v>
      </c>
      <c r="D9" s="718"/>
      <c r="E9" s="746" t="s">
        <v>720</v>
      </c>
    </row>
    <row r="10" spans="1:10">
      <c r="A10" s="1124"/>
      <c r="B10" s="213" t="s">
        <v>721</v>
      </c>
      <c r="C10" s="311">
        <f>+C8+C9</f>
        <v>0</v>
      </c>
      <c r="D10" s="719" t="s">
        <v>211</v>
      </c>
      <c r="E10" s="745"/>
    </row>
    <row r="11" spans="1:10" ht="41.25" customHeight="1">
      <c r="A11" s="714"/>
      <c r="B11" s="203" t="s">
        <v>210</v>
      </c>
      <c r="C11" s="204"/>
      <c r="D11" s="720" t="s">
        <v>722</v>
      </c>
      <c r="E11" s="747"/>
      <c r="H11" s="312"/>
    </row>
    <row r="12" spans="1:10">
      <c r="A12" s="1125"/>
      <c r="B12" s="206" t="s">
        <v>80</v>
      </c>
      <c r="C12" s="229">
        <v>0</v>
      </c>
      <c r="D12" s="721"/>
      <c r="E12" s="747"/>
      <c r="F12" s="714"/>
      <c r="G12" s="714"/>
      <c r="H12" s="714"/>
    </row>
    <row r="13" spans="1:10">
      <c r="A13" s="1125"/>
      <c r="B13" s="207" t="s">
        <v>81</v>
      </c>
      <c r="C13" s="230">
        <v>0</v>
      </c>
      <c r="D13" s="722"/>
      <c r="E13" s="745"/>
    </row>
    <row r="14" spans="1:10">
      <c r="A14" s="1125"/>
      <c r="B14" s="207" t="s">
        <v>82</v>
      </c>
      <c r="C14" s="231">
        <v>0</v>
      </c>
      <c r="D14" s="722"/>
      <c r="E14" s="745"/>
    </row>
    <row r="15" spans="1:10">
      <c r="A15" s="1125"/>
      <c r="B15" s="207" t="s">
        <v>83</v>
      </c>
      <c r="C15" s="231">
        <v>0</v>
      </c>
      <c r="D15" s="722"/>
      <c r="E15" s="745"/>
      <c r="G15" s="397"/>
    </row>
    <row r="16" spans="1:10">
      <c r="A16" s="1125"/>
      <c r="B16" s="207" t="s">
        <v>84</v>
      </c>
      <c r="C16" s="231">
        <v>0</v>
      </c>
      <c r="D16" s="722"/>
      <c r="E16" s="745"/>
      <c r="G16" s="397"/>
    </row>
    <row r="17" spans="1:7">
      <c r="A17" s="1125"/>
      <c r="B17" s="208" t="s">
        <v>85</v>
      </c>
      <c r="C17" s="231">
        <v>0</v>
      </c>
      <c r="D17" s="722"/>
      <c r="E17" s="745"/>
      <c r="G17" s="397"/>
    </row>
    <row r="18" spans="1:7">
      <c r="A18" s="1125"/>
      <c r="B18" s="209" t="s">
        <v>86</v>
      </c>
      <c r="C18" s="231">
        <v>0</v>
      </c>
      <c r="D18" s="722"/>
      <c r="E18" s="745"/>
      <c r="G18" s="397"/>
    </row>
    <row r="19" spans="1:7">
      <c r="A19" s="1125"/>
      <c r="B19" s="233" t="s">
        <v>226</v>
      </c>
      <c r="C19" s="231">
        <v>0</v>
      </c>
      <c r="D19" s="722"/>
      <c r="E19" s="745"/>
      <c r="G19" s="397"/>
    </row>
    <row r="20" spans="1:7">
      <c r="A20" s="1125"/>
      <c r="B20" s="210" t="s">
        <v>277</v>
      </c>
      <c r="C20" s="231">
        <v>0</v>
      </c>
      <c r="D20" s="722"/>
      <c r="E20" s="745"/>
    </row>
    <row r="21" spans="1:7">
      <c r="A21" s="1125"/>
      <c r="B21" s="207" t="s">
        <v>87</v>
      </c>
      <c r="C21" s="231">
        <v>0</v>
      </c>
      <c r="D21" s="722"/>
      <c r="E21" s="745"/>
    </row>
    <row r="22" spans="1:7">
      <c r="A22" s="1125"/>
      <c r="B22" s="207" t="s">
        <v>88</v>
      </c>
      <c r="C22" s="231">
        <v>0</v>
      </c>
      <c r="D22" s="722"/>
      <c r="E22" s="745"/>
    </row>
    <row r="23" spans="1:7">
      <c r="A23" s="1125"/>
      <c r="B23" s="553" t="s">
        <v>89</v>
      </c>
      <c r="C23" s="554">
        <f>C72</f>
        <v>0</v>
      </c>
      <c r="D23" s="723" t="s">
        <v>688</v>
      </c>
      <c r="E23" s="745"/>
    </row>
    <row r="24" spans="1:7">
      <c r="A24" s="1125"/>
      <c r="B24" s="213" t="s">
        <v>90</v>
      </c>
      <c r="C24" s="313">
        <f>SUM(C12:C23)</f>
        <v>0</v>
      </c>
      <c r="D24" s="719" t="s">
        <v>211</v>
      </c>
      <c r="E24" s="745"/>
    </row>
    <row r="25" spans="1:7" ht="15" customHeight="1">
      <c r="A25" s="1125"/>
      <c r="B25" s="314" t="s">
        <v>212</v>
      </c>
      <c r="C25" s="315"/>
      <c r="D25" s="724" t="s">
        <v>213</v>
      </c>
      <c r="E25" s="746"/>
      <c r="F25" s="419"/>
      <c r="G25" s="419"/>
    </row>
    <row r="26" spans="1:7">
      <c r="A26" s="1125"/>
      <c r="B26" s="215" t="s">
        <v>353</v>
      </c>
      <c r="C26" s="398"/>
      <c r="D26" s="725"/>
      <c r="E26" s="746"/>
      <c r="F26" s="419"/>
      <c r="G26" s="419"/>
    </row>
    <row r="27" spans="1:7">
      <c r="A27" s="1125"/>
      <c r="B27" s="407" t="s">
        <v>682</v>
      </c>
      <c r="C27" s="400">
        <v>0</v>
      </c>
      <c r="D27" s="726"/>
      <c r="E27" s="746"/>
      <c r="F27" s="419"/>
      <c r="G27" s="419"/>
    </row>
    <row r="28" spans="1:7">
      <c r="A28" s="1125"/>
      <c r="B28" s="399" t="s">
        <v>354</v>
      </c>
      <c r="C28" s="401">
        <v>0</v>
      </c>
      <c r="D28" s="726"/>
      <c r="E28" s="746"/>
      <c r="F28" s="419"/>
      <c r="G28" s="419"/>
    </row>
    <row r="29" spans="1:7">
      <c r="A29" s="1125"/>
      <c r="B29" s="399" t="s">
        <v>355</v>
      </c>
      <c r="C29" s="401">
        <v>0</v>
      </c>
      <c r="D29" s="726"/>
      <c r="E29" s="746"/>
      <c r="F29" s="419"/>
      <c r="G29" s="419"/>
    </row>
    <row r="30" spans="1:7" ht="13.8" thickBot="1">
      <c r="A30" s="1125"/>
      <c r="B30" s="519" t="s">
        <v>356</v>
      </c>
      <c r="C30" s="520">
        <f>C95</f>
        <v>0</v>
      </c>
      <c r="D30" s="727" t="s">
        <v>689</v>
      </c>
      <c r="E30" s="746"/>
      <c r="F30" s="419"/>
      <c r="G30" s="419"/>
    </row>
    <row r="31" spans="1:7" ht="13.8" thickBot="1">
      <c r="A31" s="1125"/>
      <c r="B31" s="213" t="s">
        <v>357</v>
      </c>
      <c r="C31" s="214">
        <f>SUM(C27:C30)</f>
        <v>0</v>
      </c>
      <c r="D31" s="719" t="s">
        <v>211</v>
      </c>
      <c r="E31" s="746"/>
      <c r="F31" s="1048" t="s">
        <v>621</v>
      </c>
      <c r="G31" s="1047"/>
    </row>
    <row r="32" spans="1:7">
      <c r="A32" s="1125"/>
      <c r="B32" s="211" t="s">
        <v>281</v>
      </c>
      <c r="C32" s="398"/>
      <c r="D32" s="728"/>
      <c r="E32" s="745"/>
      <c r="F32" s="1045"/>
      <c r="G32" s="1079"/>
    </row>
    <row r="33" spans="1:9">
      <c r="A33" s="1125"/>
      <c r="B33" s="402" t="s">
        <v>91</v>
      </c>
      <c r="C33" s="400">
        <v>0</v>
      </c>
      <c r="D33" s="729"/>
      <c r="E33" s="745"/>
      <c r="F33" s="870"/>
      <c r="G33" s="1041"/>
    </row>
    <row r="34" spans="1:9">
      <c r="A34" s="1125"/>
      <c r="B34" s="207" t="s">
        <v>92</v>
      </c>
      <c r="C34" s="401">
        <v>0</v>
      </c>
      <c r="D34" s="730"/>
      <c r="E34" s="745"/>
      <c r="F34" s="1038"/>
      <c r="G34" s="843"/>
    </row>
    <row r="35" spans="1:9">
      <c r="A35" s="1125"/>
      <c r="B35" s="207" t="s">
        <v>93</v>
      </c>
      <c r="C35" s="401">
        <v>0</v>
      </c>
      <c r="D35" s="730"/>
      <c r="E35" s="745"/>
      <c r="F35" s="1038"/>
      <c r="G35" s="843"/>
    </row>
    <row r="36" spans="1:9" ht="12.75" customHeight="1">
      <c r="A36" s="1125"/>
      <c r="B36" s="519" t="s">
        <v>634</v>
      </c>
      <c r="C36" s="520">
        <f>G37</f>
        <v>0</v>
      </c>
      <c r="D36" s="727" t="s">
        <v>677</v>
      </c>
      <c r="E36" s="745"/>
      <c r="F36" s="1038"/>
      <c r="G36" s="843"/>
    </row>
    <row r="37" spans="1:9">
      <c r="A37" s="1125"/>
      <c r="B37" s="213" t="s">
        <v>214</v>
      </c>
      <c r="C37" s="214">
        <f>SUM(C33:C36)</f>
        <v>0</v>
      </c>
      <c r="D37" s="719" t="s">
        <v>211</v>
      </c>
      <c r="E37" s="745"/>
      <c r="F37" s="1043" t="s">
        <v>622</v>
      </c>
      <c r="G37" s="1044">
        <f>SUM(G32:G36)</f>
        <v>0</v>
      </c>
      <c r="H37" s="418"/>
      <c r="I37" s="418"/>
    </row>
    <row r="38" spans="1:9" ht="7.5" customHeight="1">
      <c r="A38" s="1125"/>
      <c r="B38" s="215"/>
      <c r="C38" s="216"/>
      <c r="D38" s="731"/>
      <c r="E38" s="745"/>
      <c r="F38" s="419"/>
      <c r="G38" s="419"/>
      <c r="H38" s="419"/>
      <c r="I38" s="419"/>
    </row>
    <row r="39" spans="1:9" ht="12.75" customHeight="1">
      <c r="A39" s="1125"/>
      <c r="B39" s="213" t="s">
        <v>282</v>
      </c>
      <c r="C39" s="214">
        <v>0</v>
      </c>
      <c r="D39" s="719"/>
      <c r="E39" s="745"/>
      <c r="F39" s="419"/>
      <c r="G39" s="419"/>
      <c r="H39" s="418"/>
      <c r="I39" s="418"/>
    </row>
    <row r="40" spans="1:9" ht="12.75" customHeight="1">
      <c r="A40" s="1125"/>
      <c r="B40" s="215" t="s">
        <v>283</v>
      </c>
      <c r="C40" s="403"/>
      <c r="D40" s="728"/>
      <c r="E40" s="745"/>
      <c r="F40" s="419"/>
      <c r="G40" s="419"/>
      <c r="H40" s="419"/>
      <c r="I40" s="419"/>
    </row>
    <row r="41" spans="1:9">
      <c r="A41" s="1125"/>
      <c r="B41" s="402" t="s">
        <v>358</v>
      </c>
      <c r="C41" s="404">
        <v>0</v>
      </c>
      <c r="D41" s="728"/>
      <c r="E41" s="745"/>
      <c r="F41" s="419"/>
      <c r="G41" s="419"/>
      <c r="H41" s="419"/>
      <c r="I41" s="419"/>
    </row>
    <row r="42" spans="1:9">
      <c r="A42" s="1125"/>
      <c r="B42" s="405" t="s">
        <v>359</v>
      </c>
      <c r="C42" s="404">
        <v>0</v>
      </c>
      <c r="D42" s="728"/>
      <c r="E42" s="745"/>
      <c r="F42" s="419"/>
      <c r="G42" s="419"/>
      <c r="H42" s="419"/>
      <c r="I42" s="419"/>
    </row>
    <row r="43" spans="1:9">
      <c r="A43" s="1125"/>
      <c r="B43" s="405" t="s">
        <v>360</v>
      </c>
      <c r="C43" s="404">
        <v>0</v>
      </c>
      <c r="D43" s="728"/>
      <c r="E43" s="745"/>
      <c r="F43" s="419"/>
      <c r="G43" s="419"/>
      <c r="H43" s="419"/>
      <c r="I43" s="419"/>
    </row>
    <row r="44" spans="1:9">
      <c r="A44" s="1125"/>
      <c r="B44" s="405" t="s">
        <v>361</v>
      </c>
      <c r="C44" s="404">
        <v>0</v>
      </c>
      <c r="D44" s="728"/>
      <c r="E44" s="745"/>
      <c r="F44" s="419"/>
      <c r="G44" s="419"/>
      <c r="H44" s="419"/>
      <c r="I44" s="419"/>
    </row>
    <row r="45" spans="1:9">
      <c r="A45" s="1125"/>
      <c r="B45" s="405" t="s">
        <v>683</v>
      </c>
      <c r="C45" s="403">
        <v>0</v>
      </c>
      <c r="D45" s="728"/>
      <c r="E45" s="745"/>
      <c r="F45" s="419"/>
      <c r="G45" s="419"/>
      <c r="H45" s="419"/>
      <c r="I45" s="419"/>
    </row>
    <row r="46" spans="1:9">
      <c r="A46" s="1125"/>
      <c r="B46" s="217" t="s">
        <v>215</v>
      </c>
      <c r="C46" s="401">
        <v>0</v>
      </c>
      <c r="D46" s="728"/>
      <c r="E46" s="745"/>
      <c r="F46" s="419"/>
      <c r="G46" s="419"/>
      <c r="H46" s="419"/>
      <c r="I46" s="419"/>
    </row>
    <row r="47" spans="1:9">
      <c r="A47" s="1125"/>
      <c r="B47" s="218" t="s">
        <v>216</v>
      </c>
      <c r="C47" s="401">
        <v>0</v>
      </c>
      <c r="D47" s="728"/>
      <c r="E47" s="745"/>
      <c r="F47" s="419"/>
      <c r="G47" s="419"/>
      <c r="H47" s="419"/>
      <c r="I47" s="419"/>
    </row>
    <row r="48" spans="1:9">
      <c r="A48" s="1125"/>
      <c r="B48" s="218" t="s">
        <v>217</v>
      </c>
      <c r="C48" s="401">
        <v>0</v>
      </c>
      <c r="D48" s="728"/>
      <c r="E48" s="745"/>
      <c r="F48" s="419"/>
      <c r="G48" s="419"/>
      <c r="H48" s="419"/>
      <c r="I48" s="419"/>
    </row>
    <row r="49" spans="1:9">
      <c r="A49" s="1125"/>
      <c r="B49" s="218" t="s">
        <v>218</v>
      </c>
      <c r="C49" s="401">
        <v>0</v>
      </c>
      <c r="D49" s="728"/>
      <c r="E49" s="745"/>
      <c r="F49" s="419"/>
      <c r="G49" s="419"/>
      <c r="H49" s="419"/>
      <c r="I49" s="419"/>
    </row>
    <row r="50" spans="1:9">
      <c r="A50" s="1125"/>
      <c r="B50" s="218" t="s">
        <v>219</v>
      </c>
      <c r="C50" s="401">
        <v>0</v>
      </c>
      <c r="D50" s="730"/>
      <c r="E50" s="745"/>
      <c r="F50" s="419"/>
      <c r="G50" s="419"/>
      <c r="H50" s="419"/>
      <c r="I50" s="419"/>
    </row>
    <row r="51" spans="1:9" ht="12.75" customHeight="1">
      <c r="A51" s="1125"/>
      <c r="B51" s="218" t="s">
        <v>220</v>
      </c>
      <c r="C51" s="406">
        <v>0</v>
      </c>
      <c r="D51" s="732"/>
      <c r="E51" s="745"/>
      <c r="F51" s="419"/>
      <c r="G51" s="419"/>
      <c r="H51" s="419"/>
      <c r="I51" s="419"/>
    </row>
    <row r="52" spans="1:9" ht="12.75" customHeight="1">
      <c r="A52" s="1125"/>
      <c r="B52" s="407" t="s">
        <v>684</v>
      </c>
      <c r="C52" s="408">
        <v>0</v>
      </c>
      <c r="D52" s="733"/>
      <c r="E52" s="745"/>
      <c r="F52" s="419"/>
      <c r="G52" s="419"/>
      <c r="H52" s="419"/>
      <c r="I52" s="419"/>
    </row>
    <row r="53" spans="1:9" ht="12.75" customHeight="1">
      <c r="A53" s="1125"/>
      <c r="B53" s="409" t="s">
        <v>685</v>
      </c>
      <c r="C53" s="410">
        <f>C80</f>
        <v>0</v>
      </c>
      <c r="D53" s="734" t="s">
        <v>690</v>
      </c>
      <c r="E53" s="745"/>
      <c r="F53" s="419"/>
      <c r="G53" s="419"/>
      <c r="H53" s="419"/>
      <c r="I53" s="419"/>
    </row>
    <row r="54" spans="1:9" ht="12.75" customHeight="1">
      <c r="A54" s="1125"/>
      <c r="B54" s="213" t="s">
        <v>221</v>
      </c>
      <c r="C54" s="214">
        <f>SUM(C41:C53)</f>
        <v>0</v>
      </c>
      <c r="D54" s="719" t="s">
        <v>211</v>
      </c>
      <c r="E54" s="745"/>
      <c r="F54" s="419"/>
      <c r="G54" s="419"/>
      <c r="H54" s="418"/>
      <c r="I54" s="418"/>
    </row>
    <row r="55" spans="1:9" ht="7.5" customHeight="1">
      <c r="A55" s="1125"/>
      <c r="B55" s="219"/>
      <c r="C55" s="406"/>
      <c r="D55" s="735"/>
      <c r="E55" s="745"/>
      <c r="F55" s="419"/>
      <c r="G55" s="419"/>
      <c r="H55" s="419"/>
      <c r="I55" s="419"/>
    </row>
    <row r="56" spans="1:9" ht="12.75" customHeight="1">
      <c r="A56" s="1125"/>
      <c r="B56" s="220" t="s">
        <v>284</v>
      </c>
      <c r="C56" s="411"/>
      <c r="D56" s="721"/>
      <c r="E56" s="745"/>
      <c r="F56" s="419"/>
      <c r="G56" s="419"/>
      <c r="H56" s="419"/>
      <c r="I56" s="419"/>
    </row>
    <row r="57" spans="1:9" ht="12.75" customHeight="1">
      <c r="A57" s="1125"/>
      <c r="B57" s="402" t="s">
        <v>365</v>
      </c>
      <c r="C57" s="401">
        <v>0</v>
      </c>
      <c r="D57" s="722"/>
      <c r="E57" s="745"/>
      <c r="F57" s="419"/>
      <c r="G57" s="419"/>
      <c r="H57" s="419"/>
      <c r="I57" s="419"/>
    </row>
    <row r="58" spans="1:9" ht="12.75" customHeight="1">
      <c r="A58" s="1125"/>
      <c r="B58" s="412" t="s">
        <v>366</v>
      </c>
      <c r="C58" s="410">
        <f>C86</f>
        <v>0</v>
      </c>
      <c r="D58" s="727" t="s">
        <v>691</v>
      </c>
      <c r="E58" s="745"/>
      <c r="F58" s="419"/>
      <c r="G58" s="419"/>
      <c r="H58" s="419"/>
      <c r="I58" s="419"/>
    </row>
    <row r="59" spans="1:9" ht="15" customHeight="1" thickBot="1">
      <c r="A59" s="1125"/>
      <c r="B59" s="213" t="s">
        <v>222</v>
      </c>
      <c r="C59" s="413">
        <f>SUM(C57:C58)</f>
        <v>0</v>
      </c>
      <c r="D59" s="719" t="s">
        <v>211</v>
      </c>
      <c r="E59" s="745"/>
      <c r="F59" s="419"/>
      <c r="G59" s="419"/>
      <c r="H59" s="418"/>
      <c r="I59" s="418"/>
    </row>
    <row r="60" spans="1:9" ht="15" customHeight="1" thickBot="1">
      <c r="A60" s="1125"/>
      <c r="B60" s="221" t="s">
        <v>442</v>
      </c>
      <c r="C60" s="214">
        <v>0</v>
      </c>
      <c r="D60" s="719"/>
      <c r="E60" s="761"/>
      <c r="F60" s="1048" t="s">
        <v>579</v>
      </c>
      <c r="G60" s="1047"/>
      <c r="H60" s="418"/>
      <c r="I60" s="418"/>
    </row>
    <row r="61" spans="1:9" ht="14.25" customHeight="1">
      <c r="A61" s="1125"/>
      <c r="B61" s="221" t="s">
        <v>285</v>
      </c>
      <c r="C61" s="214">
        <v>0</v>
      </c>
      <c r="D61" s="719"/>
      <c r="E61" s="745"/>
      <c r="F61" s="1045" t="s">
        <v>576</v>
      </c>
      <c r="G61" s="1046"/>
      <c r="H61" s="418"/>
      <c r="I61" s="418"/>
    </row>
    <row r="62" spans="1:9" ht="12.75" customHeight="1">
      <c r="A62" s="1125"/>
      <c r="B62" s="221" t="s">
        <v>286</v>
      </c>
      <c r="C62" s="214">
        <v>0</v>
      </c>
      <c r="D62" s="719" t="s">
        <v>530</v>
      </c>
      <c r="E62" s="745"/>
      <c r="F62" s="870"/>
      <c r="G62" s="1041"/>
      <c r="H62" s="418"/>
      <c r="I62" s="418"/>
    </row>
    <row r="63" spans="1:9" ht="12.75" customHeight="1">
      <c r="A63" s="1125"/>
      <c r="B63" s="414" t="s">
        <v>287</v>
      </c>
      <c r="C63" s="415">
        <f>+C31+C37+C39+C54+C59+C60+C61+C62</f>
        <v>0</v>
      </c>
      <c r="D63" s="736" t="s">
        <v>211</v>
      </c>
      <c r="E63" s="745"/>
      <c r="F63" s="1038"/>
      <c r="G63" s="843"/>
      <c r="H63" s="418"/>
      <c r="I63" s="418"/>
    </row>
    <row r="64" spans="1:9" ht="16.5" customHeight="1" thickBot="1">
      <c r="A64" s="1125"/>
      <c r="B64" s="522" t="s">
        <v>288</v>
      </c>
      <c r="C64" s="523">
        <f>+C10+C24+C63</f>
        <v>0</v>
      </c>
      <c r="D64" s="737" t="s">
        <v>211</v>
      </c>
      <c r="E64" s="745"/>
      <c r="F64" s="1038"/>
      <c r="G64" s="843"/>
      <c r="H64" s="418"/>
      <c r="I64" s="418"/>
    </row>
    <row r="65" spans="1:9" ht="7.5" customHeight="1">
      <c r="A65" s="1125"/>
      <c r="B65" s="599"/>
      <c r="C65" s="600"/>
      <c r="D65" s="601"/>
      <c r="E65" s="745"/>
      <c r="F65" s="1038"/>
      <c r="G65" s="843"/>
      <c r="H65" s="419"/>
      <c r="I65" s="419"/>
    </row>
    <row r="66" spans="1:9" ht="12.75" customHeight="1">
      <c r="A66" s="1136"/>
      <c r="B66" s="416" t="s">
        <v>675</v>
      </c>
      <c r="C66" s="482"/>
      <c r="D66" s="738"/>
      <c r="E66" s="745"/>
      <c r="F66" s="1038"/>
      <c r="G66" s="843"/>
      <c r="H66" s="419"/>
      <c r="I66" s="419"/>
    </row>
    <row r="67" spans="1:9" ht="12.75" customHeight="1">
      <c r="A67" s="1127"/>
      <c r="B67" s="318" t="s">
        <v>441</v>
      </c>
      <c r="C67" s="483">
        <v>0</v>
      </c>
      <c r="D67" s="1086"/>
      <c r="E67" s="745"/>
      <c r="F67" s="1038"/>
      <c r="G67" s="843"/>
      <c r="H67" s="419"/>
      <c r="I67" s="419"/>
    </row>
    <row r="68" spans="1:9" ht="12.75" customHeight="1">
      <c r="A68" s="1126"/>
      <c r="B68" s="318"/>
      <c r="C68" s="483">
        <v>0</v>
      </c>
      <c r="D68" s="722"/>
      <c r="E68" s="745"/>
      <c r="F68" s="1039"/>
      <c r="G68" s="1037"/>
      <c r="H68" s="419"/>
      <c r="I68" s="419"/>
    </row>
    <row r="69" spans="1:9" ht="12.75" customHeight="1">
      <c r="A69" s="1126"/>
      <c r="B69" s="222"/>
      <c r="C69" s="483">
        <v>0</v>
      </c>
      <c r="D69" s="722"/>
      <c r="E69" s="745"/>
      <c r="F69" s="1043" t="s">
        <v>687</v>
      </c>
      <c r="G69" s="1044">
        <f>SUM(G61:G68)</f>
        <v>0</v>
      </c>
      <c r="H69" s="419"/>
      <c r="I69" s="419"/>
    </row>
    <row r="70" spans="1:9">
      <c r="A70" s="1126"/>
      <c r="B70" s="222"/>
      <c r="C70" s="483">
        <v>0</v>
      </c>
      <c r="D70" s="722"/>
      <c r="E70" s="761"/>
      <c r="F70" s="1040" t="s">
        <v>573</v>
      </c>
      <c r="G70" s="1078"/>
      <c r="H70" s="419"/>
      <c r="I70" s="419"/>
    </row>
    <row r="71" spans="1:9">
      <c r="A71" s="1126"/>
      <c r="B71" s="1049" t="s">
        <v>578</v>
      </c>
      <c r="C71" s="488">
        <f>G69</f>
        <v>0</v>
      </c>
      <c r="D71" s="739"/>
      <c r="E71" s="761"/>
      <c r="F71" s="870"/>
      <c r="G71" s="1041"/>
      <c r="H71" s="419"/>
      <c r="I71" s="419"/>
    </row>
    <row r="72" spans="1:9">
      <c r="A72" s="1126"/>
      <c r="B72" s="316" t="s">
        <v>367</v>
      </c>
      <c r="C72" s="484">
        <f>SUM(C67:C71)</f>
        <v>0</v>
      </c>
      <c r="D72" s="740" t="s">
        <v>671</v>
      </c>
      <c r="E72" s="745"/>
      <c r="F72" s="1038"/>
      <c r="G72" s="843"/>
      <c r="H72" s="419"/>
      <c r="I72" s="419"/>
    </row>
    <row r="73" spans="1:9" ht="7.5" customHeight="1">
      <c r="A73" s="1127"/>
      <c r="B73" s="223"/>
      <c r="C73" s="485"/>
      <c r="D73" s="741"/>
      <c r="E73" s="745"/>
      <c r="F73" s="1038"/>
      <c r="G73" s="843"/>
      <c r="H73" s="419"/>
      <c r="I73" s="419"/>
    </row>
    <row r="74" spans="1:9">
      <c r="A74" s="1125"/>
      <c r="B74" s="417" t="s">
        <v>678</v>
      </c>
      <c r="C74" s="486"/>
      <c r="D74" s="742"/>
      <c r="E74" s="745"/>
      <c r="F74" s="1038"/>
      <c r="G74" s="843"/>
      <c r="H74" s="419"/>
      <c r="I74" s="419"/>
    </row>
    <row r="75" spans="1:9" ht="12.75" customHeight="1">
      <c r="A75" s="1125"/>
      <c r="B75" s="224" t="s">
        <v>223</v>
      </c>
      <c r="C75" s="487">
        <v>0</v>
      </c>
      <c r="D75" s="743"/>
      <c r="E75" s="745"/>
      <c r="F75" s="1038"/>
      <c r="G75" s="843"/>
      <c r="H75" s="419"/>
      <c r="I75" s="419"/>
    </row>
    <row r="76" spans="1:9" ht="14.25" customHeight="1">
      <c r="A76" s="1125"/>
      <c r="B76" s="225" t="s">
        <v>224</v>
      </c>
      <c r="C76" s="488">
        <v>0</v>
      </c>
      <c r="D76" s="730"/>
      <c r="E76" s="745"/>
      <c r="F76" s="1038"/>
      <c r="G76" s="843"/>
      <c r="H76" s="419"/>
      <c r="I76" s="419"/>
    </row>
    <row r="77" spans="1:9">
      <c r="A77" s="1125"/>
      <c r="B77" s="225" t="s">
        <v>225</v>
      </c>
      <c r="C77" s="488">
        <v>0</v>
      </c>
      <c r="D77" s="730"/>
      <c r="E77" s="745"/>
      <c r="F77" s="1039"/>
      <c r="G77" s="1037"/>
      <c r="H77" s="419"/>
      <c r="I77" s="419"/>
    </row>
    <row r="78" spans="1:9">
      <c r="A78" s="1125"/>
      <c r="B78" s="225"/>
      <c r="C78" s="488">
        <v>0</v>
      </c>
      <c r="D78" s="730"/>
      <c r="E78" s="745"/>
      <c r="F78" s="1043" t="s">
        <v>574</v>
      </c>
      <c r="G78" s="1044">
        <f>SUM(G70:G77)</f>
        <v>0</v>
      </c>
      <c r="H78" s="419"/>
      <c r="I78" s="419"/>
    </row>
    <row r="79" spans="1:9" ht="12.75" customHeight="1">
      <c r="A79" s="1125"/>
      <c r="B79" s="1050" t="s">
        <v>577</v>
      </c>
      <c r="C79" s="488">
        <f>G78</f>
        <v>0</v>
      </c>
      <c r="D79" s="730"/>
      <c r="E79" s="1036"/>
      <c r="F79" s="1042" t="s">
        <v>571</v>
      </c>
      <c r="G79" s="1078"/>
      <c r="H79" s="419"/>
      <c r="I79" s="419"/>
    </row>
    <row r="80" spans="1:9">
      <c r="A80" s="1125"/>
      <c r="B80" s="317" t="s">
        <v>368</v>
      </c>
      <c r="C80" s="489">
        <f>SUM(C75:C79)</f>
        <v>0</v>
      </c>
      <c r="D80" s="740" t="s">
        <v>672</v>
      </c>
      <c r="E80" s="1036"/>
      <c r="G80" s="1041"/>
      <c r="H80" s="419"/>
      <c r="I80" s="419"/>
    </row>
    <row r="81" spans="1:9" ht="7.5" customHeight="1">
      <c r="A81" s="1125"/>
      <c r="B81" s="202"/>
      <c r="C81" s="490"/>
      <c r="D81" s="202"/>
      <c r="E81" s="745"/>
      <c r="F81" s="1038"/>
      <c r="G81" s="843"/>
      <c r="H81" s="419"/>
      <c r="I81" s="419"/>
    </row>
    <row r="82" spans="1:9" ht="12.75" customHeight="1">
      <c r="A82" s="1125"/>
      <c r="B82" s="417" t="s">
        <v>679</v>
      </c>
      <c r="C82" s="486"/>
      <c r="D82" s="742"/>
      <c r="E82" s="745"/>
      <c r="F82" s="1038"/>
      <c r="G82" s="843"/>
      <c r="H82" s="419"/>
      <c r="I82" s="419"/>
    </row>
    <row r="83" spans="1:9">
      <c r="A83" s="1125"/>
      <c r="B83" s="224"/>
      <c r="C83" s="487">
        <v>0</v>
      </c>
      <c r="D83" s="743"/>
      <c r="E83" s="745"/>
      <c r="F83" s="1038"/>
      <c r="G83" s="843"/>
      <c r="H83" s="419"/>
      <c r="I83" s="419"/>
    </row>
    <row r="84" spans="1:9">
      <c r="A84" s="1125"/>
      <c r="B84" s="224"/>
      <c r="C84" s="487">
        <v>0</v>
      </c>
      <c r="D84" s="743"/>
      <c r="E84" s="745"/>
      <c r="F84" s="1038"/>
      <c r="G84" s="843"/>
      <c r="H84" s="419"/>
      <c r="I84" s="419"/>
    </row>
    <row r="85" spans="1:9">
      <c r="A85" s="1125"/>
      <c r="B85" s="1050" t="s">
        <v>670</v>
      </c>
      <c r="C85" s="488">
        <f>G87</f>
        <v>0</v>
      </c>
      <c r="D85" s="730"/>
      <c r="E85" s="745"/>
      <c r="F85" s="1038"/>
      <c r="G85" s="843"/>
      <c r="H85" s="419"/>
      <c r="I85" s="419"/>
    </row>
    <row r="86" spans="1:9">
      <c r="A86" s="1125"/>
      <c r="B86" s="317" t="s">
        <v>289</v>
      </c>
      <c r="C86" s="489">
        <f>SUM(C83:C85)</f>
        <v>0</v>
      </c>
      <c r="D86" s="740" t="s">
        <v>673</v>
      </c>
      <c r="E86" s="745"/>
      <c r="F86" s="1039"/>
      <c r="G86" s="1037"/>
      <c r="H86" s="419"/>
      <c r="I86" s="419"/>
    </row>
    <row r="87" spans="1:9" ht="13.5" customHeight="1">
      <c r="A87" s="1125"/>
      <c r="B87" s="202"/>
      <c r="C87" s="490"/>
      <c r="D87" s="202"/>
      <c r="E87" s="1036"/>
      <c r="F87" s="1043" t="s">
        <v>575</v>
      </c>
      <c r="G87" s="1044">
        <f>SUM(G79:G86)</f>
        <v>0</v>
      </c>
      <c r="H87" s="419"/>
      <c r="I87" s="419"/>
    </row>
    <row r="88" spans="1:9">
      <c r="A88" s="1125"/>
      <c r="B88" s="417" t="s">
        <v>676</v>
      </c>
      <c r="C88" s="486"/>
      <c r="D88" s="742"/>
      <c r="E88" s="761"/>
      <c r="F88" s="1040" t="s">
        <v>572</v>
      </c>
      <c r="G88" s="1078"/>
      <c r="H88" s="419"/>
      <c r="I88" s="419"/>
    </row>
    <row r="89" spans="1:9">
      <c r="A89" s="1125"/>
      <c r="B89" s="224"/>
      <c r="C89" s="487">
        <v>0</v>
      </c>
      <c r="D89" s="743"/>
      <c r="E89" s="761"/>
      <c r="F89" s="1038"/>
      <c r="G89" s="843"/>
      <c r="H89" s="419"/>
      <c r="I89" s="419"/>
    </row>
    <row r="90" spans="1:9">
      <c r="A90" s="1125"/>
      <c r="B90" s="521"/>
      <c r="C90" s="487">
        <v>0</v>
      </c>
      <c r="D90" s="743"/>
      <c r="E90" s="761"/>
      <c r="F90" s="1038"/>
      <c r="G90" s="843"/>
      <c r="H90" s="419"/>
      <c r="I90" s="419"/>
    </row>
    <row r="91" spans="1:9">
      <c r="A91" s="1125"/>
      <c r="B91" s="224"/>
      <c r="C91" s="487">
        <v>0</v>
      </c>
      <c r="D91" s="743"/>
      <c r="E91" s="761"/>
      <c r="F91" s="1038"/>
      <c r="G91" s="843"/>
      <c r="H91" s="419"/>
      <c r="I91" s="419"/>
    </row>
    <row r="92" spans="1:9">
      <c r="A92" s="1125"/>
      <c r="B92" s="225"/>
      <c r="C92" s="488">
        <v>0</v>
      </c>
      <c r="D92" s="730"/>
      <c r="E92" s="761"/>
      <c r="F92" s="1038"/>
      <c r="G92" s="843"/>
      <c r="H92" s="419"/>
      <c r="I92" s="419"/>
    </row>
    <row r="93" spans="1:9">
      <c r="A93" s="1125"/>
      <c r="B93" s="225"/>
      <c r="C93" s="488">
        <v>0</v>
      </c>
      <c r="D93" s="730"/>
      <c r="E93" s="761"/>
      <c r="F93" s="1038"/>
      <c r="G93" s="843"/>
      <c r="H93" s="419"/>
      <c r="I93" s="419"/>
    </row>
    <row r="94" spans="1:9">
      <c r="A94" s="1125"/>
      <c r="B94" s="1050" t="s">
        <v>570</v>
      </c>
      <c r="C94" s="488">
        <f>G95</f>
        <v>0</v>
      </c>
      <c r="D94" s="730"/>
      <c r="E94" s="761"/>
      <c r="F94" s="1039"/>
      <c r="G94" s="1037"/>
      <c r="H94" s="419"/>
      <c r="I94" s="419"/>
    </row>
    <row r="95" spans="1:9">
      <c r="A95" s="1125"/>
      <c r="B95" s="317" t="s">
        <v>416</v>
      </c>
      <c r="C95" s="489">
        <f>SUM(C89:C94)</f>
        <v>0</v>
      </c>
      <c r="D95" s="740" t="s">
        <v>674</v>
      </c>
      <c r="E95" s="865"/>
      <c r="F95" s="1043" t="s">
        <v>569</v>
      </c>
      <c r="G95" s="1044">
        <f>SUM(G88:G94)</f>
        <v>0</v>
      </c>
      <c r="H95" s="419"/>
      <c r="I95" s="419"/>
    </row>
    <row r="96" spans="1:9">
      <c r="A96" s="1137"/>
      <c r="G96" s="419"/>
      <c r="H96" s="419"/>
      <c r="I96" s="419"/>
    </row>
    <row r="97" spans="1:9">
      <c r="A97" s="1138"/>
      <c r="B97" s="1085" t="s">
        <v>644</v>
      </c>
      <c r="G97" s="419"/>
      <c r="H97" s="419"/>
      <c r="I97" s="419"/>
    </row>
    <row r="98" spans="1:9" ht="30" customHeight="1">
      <c r="A98" s="714"/>
      <c r="B98" s="1296" t="s">
        <v>625</v>
      </c>
      <c r="C98" s="1288"/>
      <c r="D98" s="1288"/>
      <c r="G98" s="419"/>
      <c r="H98" s="419"/>
      <c r="I98" s="419"/>
    </row>
    <row r="99" spans="1:9" ht="15.6">
      <c r="B99" s="1213" t="s">
        <v>626</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5" customHeight="1">
      <c r="A55" s="889"/>
      <c r="B55" s="1168" t="s">
        <v>51</v>
      </c>
      <c r="C55" s="1169"/>
      <c r="D55" s="1169"/>
      <c r="E55" s="1170"/>
      <c r="F55" s="264"/>
      <c r="G55" s="264"/>
      <c r="H55" s="264"/>
      <c r="I55" s="264"/>
      <c r="J55" s="264"/>
    </row>
    <row r="56" spans="1:12" ht="30.6"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723</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725</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87"/>
      <c r="B50" s="1193" t="s">
        <v>477</v>
      </c>
      <c r="C50" s="1188" t="s">
        <v>653</v>
      </c>
      <c r="D50" s="1189" t="s">
        <v>654</v>
      </c>
      <c r="E50" s="1190"/>
      <c r="F50" s="1198"/>
      <c r="G50" s="1191"/>
    </row>
    <row r="51" spans="1:8" ht="27" thickBot="1">
      <c r="A51" s="25"/>
      <c r="B51" s="1194" t="s">
        <v>478</v>
      </c>
      <c r="C51" s="1195" t="s">
        <v>666</v>
      </c>
      <c r="D51" s="1192"/>
      <c r="E51" s="1206">
        <v>0</v>
      </c>
      <c r="F51" s="21"/>
      <c r="G51" s="38"/>
    </row>
    <row r="52" spans="1:8" ht="17.399999999999999">
      <c r="A52" s="889"/>
      <c r="B52" s="889"/>
      <c r="C52" s="1178" t="s">
        <v>100</v>
      </c>
      <c r="D52" s="1166"/>
      <c r="E52" s="1166"/>
    </row>
    <row r="53" spans="1:8">
      <c r="A53" s="889"/>
      <c r="B53" s="889"/>
      <c r="C53" s="889"/>
      <c r="D53" s="889"/>
      <c r="E53" s="889"/>
    </row>
    <row r="54" spans="1:8">
      <c r="A54" s="889"/>
      <c r="B54" s="1167" t="s">
        <v>50</v>
      </c>
      <c r="C54" s="1167"/>
      <c r="D54" s="1167"/>
      <c r="E54" s="1167"/>
      <c r="F54" s="264"/>
      <c r="G54" s="264"/>
      <c r="H54" s="264"/>
    </row>
    <row r="55" spans="1:8" ht="13.95" customHeight="1">
      <c r="A55" s="889"/>
      <c r="B55" s="1168" t="s">
        <v>51</v>
      </c>
      <c r="C55" s="1169"/>
      <c r="D55" s="1169"/>
      <c r="E55" s="1170"/>
      <c r="F55" s="264"/>
      <c r="G55" s="264"/>
      <c r="H55" s="264"/>
    </row>
    <row r="56" spans="1:8" ht="28.2" customHeight="1">
      <c r="A56" s="889"/>
      <c r="B56" s="1344" t="s">
        <v>322</v>
      </c>
      <c r="C56" s="1345"/>
      <c r="D56" s="1345"/>
      <c r="E56" s="1346"/>
      <c r="F56" s="265"/>
      <c r="G56" s="265"/>
      <c r="H56" s="265"/>
    </row>
    <row r="57" spans="1:8" ht="79.95" customHeight="1">
      <c r="A57" s="889"/>
      <c r="B57" s="1341" t="s">
        <v>75</v>
      </c>
      <c r="C57" s="1342"/>
      <c r="D57" s="1342"/>
      <c r="E57" s="1343"/>
      <c r="F57" s="265"/>
      <c r="G57" s="265"/>
      <c r="H57" s="262"/>
    </row>
    <row r="58" spans="1:8" ht="10.5" customHeight="1">
      <c r="A58" s="889"/>
      <c r="B58" s="1171"/>
      <c r="C58" s="1120"/>
      <c r="D58" s="1120"/>
      <c r="E58" s="1120"/>
    </row>
    <row r="59" spans="1:8" ht="14.25" customHeight="1">
      <c r="A59" s="889"/>
      <c r="B59" s="1172" t="s">
        <v>22</v>
      </c>
      <c r="C59" s="1173"/>
      <c r="D59" s="1173"/>
      <c r="E59" s="1174"/>
    </row>
    <row r="60" spans="1:8" ht="79.95" customHeight="1">
      <c r="A60" s="889"/>
      <c r="B60" s="1363" t="s">
        <v>75</v>
      </c>
      <c r="C60" s="1364"/>
      <c r="D60" s="1364"/>
      <c r="E60" s="1365"/>
    </row>
    <row r="61" spans="1:8" ht="10.5" customHeight="1">
      <c r="A61" s="889"/>
      <c r="B61" s="889"/>
      <c r="C61" s="889"/>
      <c r="D61" s="889"/>
      <c r="E61" s="889"/>
      <c r="H61" s="267"/>
    </row>
    <row r="62" spans="1:8" ht="13.95" customHeight="1">
      <c r="A62" s="889"/>
      <c r="B62" s="1360" t="s">
        <v>23</v>
      </c>
      <c r="C62" s="1361"/>
      <c r="D62" s="1361"/>
      <c r="E62" s="1362"/>
      <c r="H62" s="266"/>
    </row>
    <row r="63" spans="1:8" ht="79.95" customHeight="1">
      <c r="A63" s="889"/>
      <c r="B63" s="1363" t="s">
        <v>75</v>
      </c>
      <c r="C63" s="1364"/>
      <c r="D63" s="1364"/>
      <c r="E63" s="1365"/>
      <c r="F63" s="266"/>
      <c r="G63" s="266"/>
    </row>
    <row r="64" spans="1:8" ht="10.5" customHeight="1">
      <c r="A64" s="889"/>
      <c r="B64" s="889"/>
      <c r="C64" s="889"/>
      <c r="D64" s="889"/>
      <c r="E64" s="889"/>
      <c r="H64" s="266"/>
    </row>
    <row r="65" spans="1:5" ht="42.6" customHeight="1">
      <c r="A65" s="889"/>
      <c r="B65" s="1371" t="s">
        <v>667</v>
      </c>
      <c r="C65" s="1372"/>
      <c r="D65" s="1372"/>
      <c r="E65" s="1373"/>
    </row>
    <row r="66" spans="1:5" ht="79.95" customHeight="1">
      <c r="A66" s="889"/>
      <c r="B66" s="1341"/>
      <c r="C66" s="1342"/>
      <c r="D66" s="1342"/>
      <c r="E66" s="1343"/>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79" t="s">
        <v>71</v>
      </c>
      <c r="C1" s="1379"/>
      <c r="D1" s="1379"/>
      <c r="E1" s="1379"/>
      <c r="F1" s="1379"/>
      <c r="G1" s="1380"/>
    </row>
    <row r="2" spans="1:19">
      <c r="B2" s="1379" t="s">
        <v>166</v>
      </c>
      <c r="C2" s="1379"/>
      <c r="D2" s="1379"/>
      <c r="E2" s="1379"/>
      <c r="F2" s="1379"/>
      <c r="G2" s="1380"/>
      <c r="I2" s="381" t="s">
        <v>391</v>
      </c>
      <c r="J2" s="101"/>
    </row>
    <row r="3" spans="1:19" ht="7.5" customHeight="1">
      <c r="B3" s="155"/>
      <c r="C3" s="156"/>
      <c r="D3" s="156"/>
      <c r="E3" s="156"/>
      <c r="F3" s="156"/>
      <c r="G3" s="156"/>
    </row>
    <row r="4" spans="1:19" ht="15.6">
      <c r="B4" s="157" t="s">
        <v>278</v>
      </c>
      <c r="C4" s="1384"/>
      <c r="D4" s="1385"/>
      <c r="E4" s="1385"/>
      <c r="F4" s="1385"/>
      <c r="G4" s="1386"/>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90" t="s">
        <v>318</v>
      </c>
      <c r="F7" s="1391"/>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c r="D9" s="1388"/>
      <c r="E9" s="1388"/>
      <c r="F9" s="1388"/>
      <c r="G9" s="1389"/>
      <c r="H9" s="31"/>
    </row>
    <row r="10" spans="1:19" ht="13.8">
      <c r="A10" s="30"/>
      <c r="B10" s="160" t="s">
        <v>320</v>
      </c>
      <c r="C10" s="1309"/>
      <c r="D10" s="1310"/>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309"/>
      <c r="F17" s="1393"/>
      <c r="G17" s="1333"/>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92"/>
      <c r="C31" s="1306"/>
      <c r="D31" s="1306"/>
      <c r="E31" s="1306"/>
      <c r="F31" s="1306"/>
      <c r="G31" s="1307"/>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81" t="s">
        <v>165</v>
      </c>
      <c r="C35" s="1382"/>
      <c r="D35" s="1382"/>
      <c r="E35" s="1382"/>
      <c r="F35" s="1382"/>
      <c r="G35" s="1383"/>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47" t="s">
        <v>71</v>
      </c>
      <c r="C1" s="1347"/>
      <c r="D1" s="1347"/>
      <c r="E1" s="1347"/>
    </row>
    <row r="2" spans="1:19" ht="15.6">
      <c r="B2" s="1347" t="s">
        <v>773</v>
      </c>
      <c r="C2" s="1347"/>
      <c r="D2" s="1347"/>
      <c r="E2" s="1347"/>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53"/>
      <c r="B5" s="1353"/>
      <c r="C5" s="1353"/>
      <c r="D5" s="1353"/>
      <c r="E5" s="1353"/>
      <c r="F5" s="1353"/>
      <c r="G5" s="1353"/>
    </row>
    <row r="6" spans="1:19" ht="4.5" customHeight="1">
      <c r="A6" s="30"/>
      <c r="B6" s="20"/>
      <c r="C6" s="4"/>
      <c r="D6" s="20"/>
      <c r="E6" s="20"/>
      <c r="F6" s="28"/>
      <c r="G6" s="62"/>
    </row>
    <row r="7" spans="1:19" ht="12.75" customHeight="1">
      <c r="A7" s="30"/>
      <c r="B7" s="1354" t="s">
        <v>95</v>
      </c>
      <c r="C7" s="1355"/>
      <c r="D7" s="182" t="s">
        <v>94</v>
      </c>
      <c r="E7" s="182" t="s">
        <v>129</v>
      </c>
      <c r="F7" s="3"/>
      <c r="G7" s="64"/>
    </row>
    <row r="8" spans="1:19" ht="24" customHeight="1">
      <c r="A8" s="30"/>
      <c r="B8" s="1392" t="s">
        <v>339</v>
      </c>
      <c r="C8" s="1306"/>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93" t="s">
        <v>75</v>
      </c>
      <c r="L10" s="889" t="s">
        <v>75</v>
      </c>
    </row>
    <row r="11" spans="1:19" ht="12.75" customHeight="1">
      <c r="A11" s="30"/>
      <c r="B11" s="138"/>
      <c r="C11" s="268" t="s">
        <v>98</v>
      </c>
      <c r="D11" s="137"/>
      <c r="E11" s="137"/>
      <c r="F11" s="3"/>
      <c r="G11" s="69"/>
      <c r="J11" s="909" t="s">
        <v>620</v>
      </c>
      <c r="K11" s="909"/>
    </row>
    <row r="12" spans="1:19" ht="24.75" customHeight="1">
      <c r="A12" s="71"/>
      <c r="B12" s="139" t="s">
        <v>134</v>
      </c>
      <c r="C12" s="122" t="s">
        <v>209</v>
      </c>
      <c r="D12" s="298" t="s">
        <v>107</v>
      </c>
      <c r="E12" s="296" t="s">
        <v>135</v>
      </c>
      <c r="F12" s="74"/>
      <c r="G12" s="70"/>
      <c r="J12" s="1069" t="s">
        <v>618</v>
      </c>
      <c r="K12" s="1088" t="s">
        <v>631</v>
      </c>
      <c r="L12" s="1070" t="s">
        <v>262</v>
      </c>
      <c r="M12" s="1070" t="s">
        <v>139</v>
      </c>
      <c r="N12" s="1070" t="s">
        <v>263</v>
      </c>
      <c r="O12" s="1070" t="s">
        <v>264</v>
      </c>
      <c r="P12" s="1070" t="s">
        <v>201</v>
      </c>
      <c r="Q12" s="1070" t="s">
        <v>202</v>
      </c>
      <c r="R12" s="1071"/>
      <c r="S12" s="1077"/>
    </row>
    <row r="13" spans="1:19" ht="12.75" customHeight="1">
      <c r="A13" s="71"/>
      <c r="B13" s="1351" t="s">
        <v>99</v>
      </c>
      <c r="C13" s="1352"/>
      <c r="D13" s="299"/>
      <c r="E13" s="121"/>
      <c r="F13" s="74"/>
      <c r="G13" s="70"/>
      <c r="J13" s="1067">
        <v>1</v>
      </c>
      <c r="K13" s="1090" t="e">
        <f>'Budget Priorities WS #1'!B8:C8</f>
        <v>#VALUE!</v>
      </c>
      <c r="L13" s="1068">
        <f>'Budget Priorities WS #1'!D14</f>
        <v>0</v>
      </c>
      <c r="M13" s="1068">
        <f>'Budget Priorities WS #1'!D15</f>
        <v>0</v>
      </c>
      <c r="N13" s="1068">
        <f>'Budget Priorities WS #1'!D16</f>
        <v>0</v>
      </c>
      <c r="O13" s="1068">
        <f>'Budget Priorities WS #1'!D17</f>
        <v>0</v>
      </c>
      <c r="P13" s="1068">
        <f>'Budget Priorities WS #1'!D18</f>
        <v>0</v>
      </c>
      <c r="Q13" s="1068">
        <f>'Budget Priorities WS #1'!D19</f>
        <v>0</v>
      </c>
      <c r="R13" s="50"/>
    </row>
    <row r="14" spans="1:19">
      <c r="A14" s="30"/>
      <c r="B14" s="66"/>
      <c r="C14" s="75" t="s">
        <v>262</v>
      </c>
      <c r="D14" s="1164"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65">
        <v>2</v>
      </c>
      <c r="K14" s="1091" t="e">
        <f>'Budget Priorities WS #2'!B8:C8</f>
        <v>#VALUE!</v>
      </c>
      <c r="L14" s="1066">
        <f>'Budget Priorities WS #2'!D14</f>
        <v>0</v>
      </c>
      <c r="M14" s="1066">
        <f>'Budget Priorities WS #2'!D15</f>
        <v>0</v>
      </c>
      <c r="N14" s="1066">
        <f>'Budget Priorities WS #2'!D16</f>
        <v>0</v>
      </c>
      <c r="O14" s="1066">
        <f>'Budget Priorities WS #2'!D17</f>
        <v>0</v>
      </c>
      <c r="P14" s="1066">
        <f>'Budget Priorities WS #2'!D18</f>
        <v>0</v>
      </c>
      <c r="Q14" s="1066">
        <f>'Budget Priorities WS #2'!D19</f>
        <v>0</v>
      </c>
      <c r="R14" s="52"/>
    </row>
    <row r="15" spans="1:19">
      <c r="A15" s="30"/>
      <c r="B15" s="66"/>
      <c r="C15" s="67" t="s">
        <v>139</v>
      </c>
      <c r="D15" s="1165"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65">
        <v>3</v>
      </c>
      <c r="K15" s="1091" t="e">
        <f>'Budget Priorities WS #3'!B8:C8</f>
        <v>#VALUE!</v>
      </c>
      <c r="L15" s="1066">
        <f>'Budget Priorities WS #3'!D14</f>
        <v>0</v>
      </c>
      <c r="M15" s="1066">
        <f>'Budget Priorities WS #3'!D15</f>
        <v>0</v>
      </c>
      <c r="N15" s="1066">
        <f>'Budget Priorities WS #3'!D16</f>
        <v>0</v>
      </c>
      <c r="O15" s="1066">
        <f>'Budget Priorities WS #3'!D17</f>
        <v>0</v>
      </c>
      <c r="P15" s="1066">
        <f>'Budget Priorities WS #3'!D18</f>
        <v>0</v>
      </c>
      <c r="Q15" s="1066">
        <f>'Budget Priorities WS #3'!D19</f>
        <v>0</v>
      </c>
      <c r="R15" s="52"/>
    </row>
    <row r="16" spans="1:19">
      <c r="A16" s="30"/>
      <c r="B16" s="66"/>
      <c r="C16" s="67" t="s">
        <v>263</v>
      </c>
      <c r="D16" s="1165"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65">
        <v>4</v>
      </c>
      <c r="K16" s="1091" t="e">
        <f>'Budget Priorities WS #4'!B8:C8</f>
        <v>#VALUE!</v>
      </c>
      <c r="L16" s="1066">
        <f>'Budget Priorities WS #4'!D14</f>
        <v>0</v>
      </c>
      <c r="M16" s="1066">
        <f>'Budget Priorities WS #4'!D15</f>
        <v>0</v>
      </c>
      <c r="N16" s="1066">
        <f>'Budget Priorities WS #4'!D16</f>
        <v>0</v>
      </c>
      <c r="O16" s="1066">
        <f>'Budget Priorities WS #4'!D17</f>
        <v>0</v>
      </c>
      <c r="P16" s="1066">
        <f>'Budget Priorities WS #4'!D18</f>
        <v>0</v>
      </c>
      <c r="Q16" s="1066">
        <f>'Budget Priorities WS #4'!D19</f>
        <v>0</v>
      </c>
      <c r="R16" s="52"/>
    </row>
    <row r="17" spans="1:18">
      <c r="A17" s="30"/>
      <c r="B17" s="66"/>
      <c r="C17" s="67" t="s">
        <v>264</v>
      </c>
      <c r="D17" s="1165"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65">
        <v>5</v>
      </c>
      <c r="K17" s="1215" t="e">
        <f>'Budget Priorities WS #5'!B8:C8</f>
        <v>#VALUE!</v>
      </c>
      <c r="L17" s="1066">
        <f>'Budget Priorities WS #5'!D14</f>
        <v>0</v>
      </c>
      <c r="M17" s="1066">
        <f>'Budget Priorities WS #5'!D15</f>
        <v>0</v>
      </c>
      <c r="N17" s="1066">
        <f>'Budget Priorities WS #5'!D16</f>
        <v>0</v>
      </c>
      <c r="O17" s="1066">
        <f>'Budget Priorities WS #5'!D17</f>
        <v>0</v>
      </c>
      <c r="P17" s="1066">
        <f>'Budget Priorities WS #5'!D18</f>
        <v>0</v>
      </c>
      <c r="Q17" s="1066">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65">
        <v>6</v>
      </c>
      <c r="K18" s="1091" t="e">
        <f>'Budget Priorities WS #6'!B8:C8</f>
        <v>#VALUE!</v>
      </c>
      <c r="L18" s="1066">
        <f>'Budget Priorities WS #6'!D14</f>
        <v>0</v>
      </c>
      <c r="M18" s="1066">
        <f>'Budget Priorities WS #6'!D15</f>
        <v>0</v>
      </c>
      <c r="N18" s="1066">
        <f>'Budget Priorities WS #6'!D16</f>
        <v>0</v>
      </c>
      <c r="O18" s="1066">
        <f>'Budget Priorities WS #6'!D17</f>
        <v>0</v>
      </c>
      <c r="P18" s="1066">
        <f>'Budget Priorities WS #6'!D18</f>
        <v>0</v>
      </c>
      <c r="Q18" s="1066">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65">
        <v>7</v>
      </c>
      <c r="K19" s="1091" t="e">
        <f>'Budget Priorities WS #7'!B8:C8</f>
        <v>#VALUE!</v>
      </c>
      <c r="L19" s="1066">
        <f>'Budget Priorities WS #7'!D14</f>
        <v>0</v>
      </c>
      <c r="M19" s="1066">
        <f>'Budget Priorities WS #7'!D15</f>
        <v>0</v>
      </c>
      <c r="N19" s="1066">
        <f>'Budget Priorities WS #7'!D16</f>
        <v>0</v>
      </c>
      <c r="O19" s="1066">
        <f>'Budget Priorities WS #7'!D17</f>
        <v>0</v>
      </c>
      <c r="P19" s="1066">
        <f>'Budget Priorities WS #7'!D18</f>
        <v>0</v>
      </c>
      <c r="Q19" s="1066">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65">
        <v>8</v>
      </c>
      <c r="K20" s="1091" t="e">
        <f>'Budget Priorities WS #8'!B8:C8</f>
        <v>#VALUE!</v>
      </c>
      <c r="L20" s="1066">
        <f>'Budget Priorities WS #8'!D14</f>
        <v>0</v>
      </c>
      <c r="M20" s="1066">
        <f>'Budget Priorities WS #8'!D15</f>
        <v>0</v>
      </c>
      <c r="N20" s="1066">
        <f>'Budget Priorities WS #8'!D16</f>
        <v>0</v>
      </c>
      <c r="O20" s="1066">
        <f>'Budget Priorities WS #8'!D17</f>
        <v>0</v>
      </c>
      <c r="P20" s="1066">
        <f>'Budget Priorities WS #8'!D18</f>
        <v>0</v>
      </c>
      <c r="Q20" s="1066">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65">
        <v>9</v>
      </c>
      <c r="K21" s="1091" t="e">
        <f>'Budget Priorities WS #9'!B8:C8</f>
        <v>#VALUE!</v>
      </c>
      <c r="L21" s="1066">
        <f>'Budget Priorities WS #9'!D14</f>
        <v>0</v>
      </c>
      <c r="M21" s="1066">
        <f>'Budget Priorities WS #9'!D15</f>
        <v>0</v>
      </c>
      <c r="N21" s="1066">
        <f>'Budget Priorities WS #9'!D16</f>
        <v>0</v>
      </c>
      <c r="O21" s="1066">
        <f>'Budget Priorities WS #9'!D17</f>
        <v>0</v>
      </c>
      <c r="P21" s="1066">
        <f>'Budget Priorities WS #9'!D18</f>
        <v>0</v>
      </c>
      <c r="Q21" s="1066">
        <f>'Budget Priorities WS #9'!D19</f>
        <v>0</v>
      </c>
      <c r="R21" s="52"/>
    </row>
    <row r="22" spans="1:18">
      <c r="A22" s="30"/>
      <c r="B22" s="66"/>
      <c r="C22" s="128" t="s">
        <v>203</v>
      </c>
      <c r="D22" s="324" t="s">
        <v>266</v>
      </c>
      <c r="E22" s="133">
        <f>SUM(E14:E21)</f>
        <v>0</v>
      </c>
      <c r="F22" s="81"/>
      <c r="G22" s="69"/>
      <c r="J22" s="1065">
        <v>10</v>
      </c>
      <c r="K22" s="1091" t="e">
        <f>'Budget Priorities WS #10'!B8:C8</f>
        <v>#VALUE!</v>
      </c>
      <c r="L22" s="1066">
        <f>'Budget Priorities WS #10'!D14</f>
        <v>0</v>
      </c>
      <c r="M22" s="1066">
        <f>'Budget Priorities WS #10'!D15</f>
        <v>0</v>
      </c>
      <c r="N22" s="1066">
        <f>'Budget Priorities WS #10'!D16</f>
        <v>0</v>
      </c>
      <c r="O22" s="1066">
        <f>'Budget Priorities WS #10'!D17</f>
        <v>0</v>
      </c>
      <c r="P22" s="1066">
        <f>'Budget Priorities WS #10'!D18</f>
        <v>0</v>
      </c>
      <c r="Q22" s="1066">
        <f>'Budget Priorities WS #10'!D19</f>
        <v>0</v>
      </c>
      <c r="R22" s="52"/>
    </row>
    <row r="23" spans="1:18" ht="12.75" customHeight="1">
      <c r="A23" s="30"/>
      <c r="B23" s="66"/>
      <c r="C23" s="3"/>
      <c r="D23" s="106"/>
      <c r="E23" s="123"/>
      <c r="F23" s="3"/>
      <c r="G23" s="31"/>
      <c r="J23" s="1065">
        <v>11</v>
      </c>
      <c r="K23" s="1091" t="e">
        <f>'Budget Priorities WS #11'!B8:C8</f>
        <v>#VALUE!</v>
      </c>
      <c r="L23" s="1066">
        <f>'Budget Priorities WS #11'!D14</f>
        <v>0</v>
      </c>
      <c r="M23" s="1066">
        <f>'Budget Priorities WS #11'!D15</f>
        <v>0</v>
      </c>
      <c r="N23" s="1066">
        <f>'Budget Priorities WS #11'!D16</f>
        <v>0</v>
      </c>
      <c r="O23" s="1066">
        <f>'Budget Priorities WS #11'!D17</f>
        <v>0</v>
      </c>
      <c r="P23" s="1066">
        <f>'Budget Priorities WS #11'!D18</f>
        <v>0</v>
      </c>
      <c r="Q23" s="1066">
        <f>'Budget Priorities WS #11'!D19</f>
        <v>0</v>
      </c>
      <c r="R23" s="52"/>
    </row>
    <row r="24" spans="1:18" ht="12.75" customHeight="1">
      <c r="A24" s="30"/>
      <c r="B24" s="33" t="s">
        <v>204</v>
      </c>
      <c r="C24" s="20"/>
      <c r="D24" s="298" t="s">
        <v>208</v>
      </c>
      <c r="E24" s="297" t="s">
        <v>279</v>
      </c>
      <c r="F24" s="3"/>
      <c r="G24" s="31"/>
      <c r="I24" s="1062" t="s">
        <v>185</v>
      </c>
      <c r="J24" s="1065">
        <v>12</v>
      </c>
      <c r="K24" s="1091" t="e">
        <f>'Budget Priorities WS #12'!B8:C8</f>
        <v>#VALUE!</v>
      </c>
      <c r="L24" s="1066">
        <f>'Budget Priorities WS #12'!D14</f>
        <v>0</v>
      </c>
      <c r="M24" s="1066">
        <f>'Budget Priorities WS #12'!D15</f>
        <v>0</v>
      </c>
      <c r="N24" s="1066">
        <f>'Budget Priorities WS #12'!D16</f>
        <v>0</v>
      </c>
      <c r="O24" s="1066">
        <f>'Budget Priorities WS #12'!D17</f>
        <v>0</v>
      </c>
      <c r="P24" s="1066">
        <f>'Budget Priorities WS #12'!D18</f>
        <v>0</v>
      </c>
      <c r="Q24" s="1066">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63" t="e">
        <f>+E25/D25</f>
        <v>#DIV/0!</v>
      </c>
      <c r="J25" s="1065">
        <v>13</v>
      </c>
      <c r="K25" s="1091" t="e">
        <f>'Budget Priorities WS #13'!B8:C8</f>
        <v>#VALUE!</v>
      </c>
      <c r="L25" s="1066">
        <f>'Budget Priorities WS #13'!D14</f>
        <v>0</v>
      </c>
      <c r="M25" s="1066">
        <f>'Budget Priorities WS #13'!D15</f>
        <v>0</v>
      </c>
      <c r="N25" s="1066">
        <f>'Budget Priorities WS #13'!D16</f>
        <v>0</v>
      </c>
      <c r="O25" s="1066">
        <f>'Budget Priorities WS #13'!D17</f>
        <v>0</v>
      </c>
      <c r="P25" s="1066">
        <f>'Budget Priorities WS #13'!D18</f>
        <v>0</v>
      </c>
      <c r="Q25" s="1066">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63" t="e">
        <f t="shared" ref="I26:I31" si="0">+E26/D26</f>
        <v>#DIV/0!</v>
      </c>
      <c r="J26" s="1065">
        <v>14</v>
      </c>
      <c r="K26" s="1091" t="e">
        <f>'Budget Priorities WS #14'!B8:C8</f>
        <v>#VALUE!</v>
      </c>
      <c r="L26" s="1066">
        <f>'Budget Priorities WS #14'!D14</f>
        <v>0</v>
      </c>
      <c r="M26" s="1066">
        <f>'Budget Priorities WS #14'!D15</f>
        <v>0</v>
      </c>
      <c r="N26" s="1066">
        <f>'Budget Priorities WS #14'!D16</f>
        <v>0</v>
      </c>
      <c r="O26" s="1066">
        <f>'Budget Priorities WS #14'!D17</f>
        <v>0</v>
      </c>
      <c r="P26" s="1066">
        <f>'Budget Priorities WS #14'!D18</f>
        <v>0</v>
      </c>
      <c r="Q26" s="1066">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63" t="e">
        <f t="shared" si="0"/>
        <v>#DIV/0!</v>
      </c>
      <c r="J27" s="1065">
        <v>15</v>
      </c>
      <c r="K27" s="1091" t="e">
        <f>'Budget Priorities WS #15'!B8:C8</f>
        <v>#VALUE!</v>
      </c>
      <c r="L27" s="1066">
        <f>'Budget Priorities WS #15'!D14</f>
        <v>0</v>
      </c>
      <c r="M27" s="1066">
        <f>'Budget Priorities WS #15'!D15</f>
        <v>0</v>
      </c>
      <c r="N27" s="1066">
        <f>'Budget Priorities WS #15'!D16</f>
        <v>0</v>
      </c>
      <c r="O27" s="1066">
        <f>'Budget Priorities WS #15'!D17</f>
        <v>0</v>
      </c>
      <c r="P27" s="1066">
        <f>'Budget Priorities WS #15'!D18</f>
        <v>0</v>
      </c>
      <c r="Q27" s="1066">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63" t="e">
        <f t="shared" si="0"/>
        <v>#DIV/0!</v>
      </c>
      <c r="J28" s="1065">
        <v>16</v>
      </c>
      <c r="K28" s="1091" t="e">
        <f>'Budget Priorities WS #16'!B8:C8</f>
        <v>#VALUE!</v>
      </c>
      <c r="L28" s="1066">
        <f>'Budget Priorities WS #16'!D14</f>
        <v>0</v>
      </c>
      <c r="M28" s="1066">
        <f>'Budget Priorities WS #16'!D15</f>
        <v>0</v>
      </c>
      <c r="N28" s="1066">
        <f>'Budget Priorities WS #16'!D16</f>
        <v>0</v>
      </c>
      <c r="O28" s="1066">
        <f>'Budget Priorities WS #16'!D17</f>
        <v>0</v>
      </c>
      <c r="P28" s="1066">
        <f>'Budget Priorities WS #16'!D18</f>
        <v>0</v>
      </c>
      <c r="Q28" s="1066">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63" t="e">
        <f t="shared" si="0"/>
        <v>#DIV/0!</v>
      </c>
      <c r="J29" s="1065">
        <v>17</v>
      </c>
      <c r="K29" s="1091" t="e">
        <f>'Budget Priorities WS #17'!B8:C8</f>
        <v>#VALUE!</v>
      </c>
      <c r="L29" s="1066">
        <f>'Budget Priorities WS #17'!D14</f>
        <v>0</v>
      </c>
      <c r="M29" s="1066">
        <f>'Budget Priorities WS #17'!D15</f>
        <v>0</v>
      </c>
      <c r="N29" s="1066">
        <f>'Budget Priorities WS #17'!D16</f>
        <v>0</v>
      </c>
      <c r="O29" s="1066">
        <f>'Budget Priorities WS #17'!D17</f>
        <v>0</v>
      </c>
      <c r="P29" s="1066">
        <f>'Budget Priorities WS #17'!D18</f>
        <v>0</v>
      </c>
      <c r="Q29" s="1066">
        <f>'Budget Priorities WS #17'!D19</f>
        <v>0</v>
      </c>
      <c r="R29" s="52"/>
    </row>
    <row r="30" spans="1:18" ht="12.75" customHeight="1">
      <c r="A30" s="30"/>
      <c r="B30" s="66"/>
      <c r="C30" s="67" t="s">
        <v>200</v>
      </c>
      <c r="D30" s="1255">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56">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63" t="e">
        <f t="shared" si="0"/>
        <v>#DIV/0!</v>
      </c>
      <c r="J30" s="1065">
        <v>18</v>
      </c>
      <c r="K30" s="1091" t="e">
        <f>'Budget Priorities WS #18'!B8:C8</f>
        <v>#VALUE!</v>
      </c>
      <c r="L30" s="1066">
        <f>'Budget Priorities WS #18'!D14</f>
        <v>0</v>
      </c>
      <c r="M30" s="1066">
        <f>'Budget Priorities WS #18'!D15</f>
        <v>0</v>
      </c>
      <c r="N30" s="1066">
        <f>'Budget Priorities WS #18'!D16</f>
        <v>0</v>
      </c>
      <c r="O30" s="1066">
        <f>'Budget Priorities WS #18'!D17</f>
        <v>0</v>
      </c>
      <c r="P30" s="1066">
        <f>'Budget Priorities WS #18'!D18</f>
        <v>0</v>
      </c>
      <c r="Q30" s="1066">
        <f>'Budget Priorities WS #18'!D19</f>
        <v>0</v>
      </c>
      <c r="R30" s="52"/>
    </row>
    <row r="31" spans="1:18" ht="12.75" customHeight="1">
      <c r="A31" s="30"/>
      <c r="B31" s="66"/>
      <c r="C31" s="128" t="s">
        <v>205</v>
      </c>
      <c r="D31" s="1257">
        <f>SUM(D25:D30)</f>
        <v>0</v>
      </c>
      <c r="E31" s="133">
        <f>SUM(E25:E30)</f>
        <v>0</v>
      </c>
      <c r="F31" s="3"/>
      <c r="G31" s="31"/>
      <c r="I31" s="1064" t="e">
        <f t="shared" si="0"/>
        <v>#DIV/0!</v>
      </c>
      <c r="J31" s="1065">
        <v>19</v>
      </c>
      <c r="K31" s="1091" t="e">
        <f>'Budget Priorities WS #19'!B8:C8</f>
        <v>#VALUE!</v>
      </c>
      <c r="L31" s="1066">
        <f>'Budget Priorities WS #19'!D14</f>
        <v>0</v>
      </c>
      <c r="M31" s="1066">
        <f>'Budget Priorities WS #19'!D15</f>
        <v>0</v>
      </c>
      <c r="N31" s="1066">
        <f>'Budget Priorities WS #19'!D16</f>
        <v>0</v>
      </c>
      <c r="O31" s="1066">
        <f>'Budget Priorities WS #19'!D17</f>
        <v>0</v>
      </c>
      <c r="P31" s="1066">
        <f>'Budget Priorities WS #19'!D18</f>
        <v>0</v>
      </c>
      <c r="Q31" s="1066">
        <f>'Budget Priorities WS #19'!D19</f>
        <v>0</v>
      </c>
      <c r="R31" s="52"/>
    </row>
    <row r="32" spans="1:18" ht="12.75" customHeight="1">
      <c r="A32" s="30"/>
      <c r="B32" s="66"/>
      <c r="C32" s="3"/>
      <c r="D32" s="302"/>
      <c r="E32" s="123"/>
      <c r="F32" s="3"/>
      <c r="G32" s="31"/>
      <c r="J32" s="1072">
        <v>20</v>
      </c>
      <c r="K32" s="1092" t="e">
        <f>'Budget Priorities WS #20'!B8:C8</f>
        <v>#VALUE!</v>
      </c>
      <c r="L32" s="1073">
        <f>'Budget Priorities WS #20'!D14</f>
        <v>0</v>
      </c>
      <c r="M32" s="1073">
        <f>'Budget Priorities WS #20'!D15</f>
        <v>0</v>
      </c>
      <c r="N32" s="1073">
        <f>'Budget Priorities WS #20'!D16</f>
        <v>0</v>
      </c>
      <c r="O32" s="1073">
        <f>'Budget Priorities WS #20'!D17</f>
        <v>0</v>
      </c>
      <c r="P32" s="1073">
        <f>'Budget Priorities WS #20'!D18</f>
        <v>0</v>
      </c>
      <c r="Q32" s="1073">
        <f>'Budget Priorities WS #20'!D19</f>
        <v>0</v>
      </c>
      <c r="R32" s="1074"/>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69" t="s">
        <v>619</v>
      </c>
      <c r="K33" s="1089"/>
      <c r="L33" s="1075" t="e">
        <f>AVERAGEIF(L13:L32,"&lt;&gt;0")</f>
        <v>#DIV/0!</v>
      </c>
      <c r="M33" s="1075" t="e">
        <f t="shared" ref="M33:Q33" si="1">AVERAGEIF(M13:M32,"&lt;&gt;0")</f>
        <v>#DIV/0!</v>
      </c>
      <c r="N33" s="1075" t="e">
        <f t="shared" si="1"/>
        <v>#DIV/0!</v>
      </c>
      <c r="O33" s="1075" t="e">
        <f t="shared" si="1"/>
        <v>#DIV/0!</v>
      </c>
      <c r="P33" s="1075" t="e">
        <f t="shared" si="1"/>
        <v>#DIV/0!</v>
      </c>
      <c r="Q33" s="1075" t="e">
        <f t="shared" si="1"/>
        <v>#DIV/0!</v>
      </c>
      <c r="R33" s="1076"/>
    </row>
    <row r="34" spans="1:18" ht="6.75" customHeight="1">
      <c r="A34" s="30"/>
      <c r="B34" s="33"/>
      <c r="C34" s="3"/>
      <c r="D34" s="304"/>
      <c r="E34" s="106"/>
      <c r="F34" s="3"/>
      <c r="G34" s="31"/>
    </row>
    <row r="35" spans="1:18" ht="12.75" customHeight="1" thickBot="1">
      <c r="A35" s="30"/>
      <c r="B35" s="47"/>
      <c r="C35" s="100" t="s">
        <v>725</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726</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63">
        <f>+E47-D48</f>
        <v>0</v>
      </c>
      <c r="E49" s="253"/>
      <c r="F49" s="68"/>
      <c r="G49" s="69"/>
    </row>
    <row r="50" spans="1:7" ht="16.5" customHeight="1">
      <c r="A50" s="1187"/>
      <c r="B50" s="1193" t="s">
        <v>477</v>
      </c>
      <c r="C50" s="1188" t="s">
        <v>653</v>
      </c>
      <c r="D50" s="1189" t="s">
        <v>654</v>
      </c>
      <c r="E50" s="1190"/>
      <c r="F50" s="1198"/>
      <c r="G50" s="1191"/>
    </row>
    <row r="51" spans="1:7" ht="27" thickBot="1">
      <c r="A51" s="25"/>
      <c r="B51" s="1194" t="s">
        <v>478</v>
      </c>
      <c r="C51" s="1195" t="s">
        <v>666</v>
      </c>
      <c r="D51" s="1192"/>
      <c r="E51" s="1211">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election activeCell="D35" sqref="D35"/>
    </sheetView>
  </sheetViews>
  <sheetFormatPr defaultRowHeight="13.2"/>
  <cols>
    <col min="1" max="1" width="13" customWidth="1"/>
    <col min="2" max="2" width="99.6640625" customWidth="1"/>
    <col min="3" max="3" width="18.33203125" customWidth="1"/>
    <col min="4" max="4" width="18" customWidth="1"/>
  </cols>
  <sheetData>
    <row r="1" spans="1:11" ht="15.6">
      <c r="A1" s="686" t="s">
        <v>71</v>
      </c>
      <c r="B1" s="687"/>
      <c r="C1" s="687"/>
      <c r="D1" s="687"/>
    </row>
    <row r="2" spans="1:11" ht="15.6">
      <c r="A2" s="686" t="s">
        <v>716</v>
      </c>
      <c r="B2" s="687"/>
      <c r="C2" s="687"/>
      <c r="D2" s="687"/>
    </row>
    <row r="3" spans="1:11" ht="15.6">
      <c r="A3" s="686" t="s">
        <v>500</v>
      </c>
      <c r="B3" s="687"/>
      <c r="C3" s="687"/>
      <c r="D3" s="687"/>
    </row>
    <row r="4" spans="1:11" ht="15.6">
      <c r="A4" s="1233"/>
      <c r="B4" s="1233"/>
      <c r="C4" s="1233"/>
      <c r="D4" s="1233"/>
    </row>
    <row r="5" spans="1:11" ht="15.6">
      <c r="A5" s="1239" t="s">
        <v>697</v>
      </c>
      <c r="B5" s="1233"/>
      <c r="C5" s="1233"/>
      <c r="D5" s="1233"/>
    </row>
    <row r="6" spans="1:11" ht="15.6">
      <c r="A6" s="557"/>
      <c r="B6" s="1233"/>
      <c r="C6" s="1233"/>
      <c r="D6" s="1233"/>
    </row>
    <row r="7" spans="1:11" ht="18">
      <c r="A7" s="936" t="s">
        <v>183</v>
      </c>
      <c r="B7" s="937"/>
      <c r="C7" s="1236"/>
      <c r="D7" s="1236"/>
    </row>
    <row r="8" spans="1:11" ht="18" customHeight="1">
      <c r="A8" s="1234" t="s">
        <v>181</v>
      </c>
      <c r="B8" s="1235" t="str">
        <f>'Budget Priorities WS #1'!C4</f>
        <v>The University</v>
      </c>
      <c r="C8" s="59"/>
      <c r="D8" s="80"/>
    </row>
    <row r="9" spans="1:11" ht="16.2" customHeight="1">
      <c r="A9" s="698" t="s">
        <v>94</v>
      </c>
      <c r="B9" s="699" t="s">
        <v>95</v>
      </c>
      <c r="C9" s="700" t="s">
        <v>129</v>
      </c>
      <c r="D9" s="701" t="s">
        <v>182</v>
      </c>
      <c r="H9" s="690"/>
      <c r="I9" s="690"/>
      <c r="J9" s="690"/>
      <c r="K9" s="690"/>
    </row>
    <row r="10" spans="1:11" ht="15.75" customHeight="1">
      <c r="A10" s="696">
        <f>'Budget Priorities WS #1'!D8</f>
        <v>1</v>
      </c>
      <c r="B10" s="704">
        <f>'Budget Priorities WS #1'!B8:C8</f>
        <v>0</v>
      </c>
      <c r="C10" s="692">
        <f>'Budget Priorities WS #1'!E8</f>
        <v>0</v>
      </c>
      <c r="D10" s="692">
        <f>'Budget Priorities WS #1'!E47</f>
        <v>0</v>
      </c>
      <c r="H10" s="690"/>
      <c r="I10" s="690"/>
      <c r="J10" s="690"/>
      <c r="K10" s="690"/>
    </row>
    <row r="11" spans="1:11" ht="54" customHeight="1">
      <c r="A11" s="697" t="s">
        <v>184</v>
      </c>
      <c r="B11" s="705" t="str">
        <f>'Budget Priorities WS #1'!B57:E57</f>
        <v xml:space="preserve"> </v>
      </c>
      <c r="C11" s="966"/>
      <c r="D11" s="974"/>
      <c r="E11" s="889" t="s">
        <v>75</v>
      </c>
      <c r="H11" s="3"/>
      <c r="I11" s="3"/>
      <c r="J11" s="3"/>
      <c r="K11" s="3"/>
    </row>
    <row r="12" spans="1:11" ht="15.75" customHeight="1">
      <c r="A12" s="693">
        <f>'Budget Priorities WS #2'!D8</f>
        <v>2</v>
      </c>
      <c r="B12" s="706">
        <f>'Budget Priorities WS #2'!B8:C8</f>
        <v>0</v>
      </c>
      <c r="C12" s="692">
        <f>'Budget Priorities WS #2'!E8</f>
        <v>0</v>
      </c>
      <c r="D12" s="692">
        <f>'Budget Priorities WS #2'!E47</f>
        <v>0</v>
      </c>
      <c r="H12" s="691"/>
      <c r="I12" s="691"/>
      <c r="J12" s="691"/>
      <c r="K12" s="691"/>
    </row>
    <row r="13" spans="1:11" ht="45" customHeight="1">
      <c r="A13" s="697" t="s">
        <v>184</v>
      </c>
      <c r="B13" s="705" t="str">
        <f>'Budget Priorities WS #2'!B57:E57</f>
        <v xml:space="preserve"> </v>
      </c>
      <c r="C13" s="968"/>
      <c r="D13" s="976"/>
      <c r="H13" s="3"/>
      <c r="I13" s="3"/>
      <c r="J13" s="3"/>
      <c r="K13" s="3"/>
    </row>
    <row r="14" spans="1:11" ht="15.75" customHeight="1">
      <c r="A14" s="693">
        <f>'Budget Priorities WS #3'!D8</f>
        <v>3</v>
      </c>
      <c r="B14" s="706">
        <f>'Budget Priorities WS #3'!B8:C8</f>
        <v>0</v>
      </c>
      <c r="C14" s="692">
        <f>'Budget Priorities WS #3'!E8</f>
        <v>0</v>
      </c>
      <c r="D14" s="692">
        <f>'Budget Priorities WS #3'!E47</f>
        <v>0</v>
      </c>
    </row>
    <row r="15" spans="1:11" ht="47.25" customHeight="1">
      <c r="A15" s="697" t="s">
        <v>184</v>
      </c>
      <c r="B15" s="707" t="str">
        <f>'Budget Priorities WS #3'!B57:E57</f>
        <v xml:space="preserve"> </v>
      </c>
      <c r="C15" s="966"/>
      <c r="D15" s="974"/>
    </row>
    <row r="16" spans="1:11" ht="15.75" customHeight="1">
      <c r="A16" s="693">
        <f>'Budget Priorities WS #4'!D8</f>
        <v>4</v>
      </c>
      <c r="B16" s="706">
        <f>'Budget Priorities WS #4'!B8:C8</f>
        <v>0</v>
      </c>
      <c r="C16" s="692">
        <f>'Budget Priorities WS #4'!E8</f>
        <v>0</v>
      </c>
      <c r="D16" s="692">
        <f>'Budget Priorities WS #4'!E47</f>
        <v>0</v>
      </c>
    </row>
    <row r="17" spans="1:4" ht="47.25" customHeight="1">
      <c r="A17" s="697" t="s">
        <v>184</v>
      </c>
      <c r="B17" s="707" t="str">
        <f>'Budget Priorities WS #4'!B57:E57</f>
        <v xml:space="preserve"> </v>
      </c>
      <c r="C17" s="966"/>
      <c r="D17" s="974"/>
    </row>
    <row r="18" spans="1:4" ht="15.75" customHeight="1">
      <c r="A18" s="693">
        <f>'Budget Priorities WS #5'!D8</f>
        <v>5</v>
      </c>
      <c r="B18" s="706">
        <f>'Budget Priorities WS #5'!B8:C8</f>
        <v>0</v>
      </c>
      <c r="C18" s="692">
        <f>'Budget Priorities WS #5'!E8</f>
        <v>0</v>
      </c>
      <c r="D18" s="692">
        <f>'Budget Priorities WS #5'!E47</f>
        <v>0</v>
      </c>
    </row>
    <row r="19" spans="1:4" ht="47.25" customHeight="1">
      <c r="A19" s="697" t="s">
        <v>184</v>
      </c>
      <c r="B19" s="705" t="str">
        <f>'Budget Priorities WS #5'!B57:E57</f>
        <v xml:space="preserve"> </v>
      </c>
      <c r="C19" s="968"/>
      <c r="D19" s="976"/>
    </row>
    <row r="20" spans="1:4" ht="15.75" customHeight="1">
      <c r="A20" s="693">
        <f>'Budget Priorities WS #6'!D8</f>
        <v>6</v>
      </c>
      <c r="B20" s="706">
        <f>'Budget Priorities WS #6'!B8:C8</f>
        <v>0</v>
      </c>
      <c r="C20" s="692">
        <f>'Budget Priorities WS #6'!E8</f>
        <v>0</v>
      </c>
      <c r="D20" s="692">
        <f>'Budget Priorities WS #6'!E47</f>
        <v>0</v>
      </c>
    </row>
    <row r="21" spans="1:4" ht="46.5" customHeight="1">
      <c r="A21" s="697" t="s">
        <v>184</v>
      </c>
      <c r="B21" s="705" t="str">
        <f>'Budget Priorities WS #6'!B57:E57</f>
        <v xml:space="preserve"> </v>
      </c>
      <c r="C21" s="966"/>
      <c r="D21" s="974"/>
    </row>
    <row r="22" spans="1:4" ht="15.75" customHeight="1">
      <c r="A22" s="693">
        <f>'Budget Priorities WS #7'!D8</f>
        <v>7</v>
      </c>
      <c r="B22" s="706">
        <f>'Budget Priorities WS #7'!B8:C8</f>
        <v>0</v>
      </c>
      <c r="C22" s="692">
        <f>'Budget Priorities WS #7'!E8</f>
        <v>0</v>
      </c>
      <c r="D22" s="692">
        <f>'Budget Priorities WS #7'!E47</f>
        <v>0</v>
      </c>
    </row>
    <row r="23" spans="1:4" ht="47.25" customHeight="1">
      <c r="A23" s="697" t="s">
        <v>184</v>
      </c>
      <c r="B23" s="705" t="str">
        <f>'Budget Priorities WS #7'!B57:E57</f>
        <v xml:space="preserve"> </v>
      </c>
      <c r="C23" s="968"/>
      <c r="D23" s="976"/>
    </row>
    <row r="24" spans="1:4" ht="15.75" customHeight="1">
      <c r="A24" s="693">
        <f>'Budget Priorities WS #8'!D8</f>
        <v>8</v>
      </c>
      <c r="B24" s="706">
        <f>'Budget Priorities WS #8'!B8:C8</f>
        <v>0</v>
      </c>
      <c r="C24" s="692">
        <f>'Budget Priorities WS #8'!E8</f>
        <v>0</v>
      </c>
      <c r="D24" s="692">
        <f>'Budget Priorities WS #8'!E47</f>
        <v>0</v>
      </c>
    </row>
    <row r="25" spans="1:4" ht="49.5" customHeight="1">
      <c r="A25" s="697" t="s">
        <v>184</v>
      </c>
      <c r="B25" s="705" t="str">
        <f>'Budget Priorities WS #8'!B57:E57</f>
        <v xml:space="preserve"> </v>
      </c>
      <c r="C25" s="966"/>
      <c r="D25" s="974"/>
    </row>
    <row r="26" spans="1:4" ht="15.75" customHeight="1">
      <c r="A26" s="693">
        <f>'Budget Priorities WS #9'!D8</f>
        <v>9</v>
      </c>
      <c r="B26" s="706">
        <f>'Budget Priorities WS #9'!B8:C8</f>
        <v>0</v>
      </c>
      <c r="C26" s="692">
        <f>'Budget Priorities WS #9'!E8</f>
        <v>0</v>
      </c>
      <c r="D26" s="692">
        <f>'Budget Priorities WS #9'!E47</f>
        <v>0</v>
      </c>
    </row>
    <row r="27" spans="1:4" ht="63" customHeight="1">
      <c r="A27" s="697" t="s">
        <v>184</v>
      </c>
      <c r="B27" s="705" t="str">
        <f>'Budget Priorities WS #9'!B57:E57</f>
        <v xml:space="preserve"> </v>
      </c>
      <c r="C27" s="968"/>
      <c r="D27" s="976"/>
    </row>
    <row r="28" spans="1:4" ht="15.75" customHeight="1">
      <c r="A28" s="693">
        <f>'Budget Priorities WS #10'!D8</f>
        <v>10</v>
      </c>
      <c r="B28" s="706">
        <f>'Budget Priorities WS #10'!B8:C8</f>
        <v>0</v>
      </c>
      <c r="C28" s="692">
        <f>'Budget Priorities WS #10'!E8</f>
        <v>0</v>
      </c>
      <c r="D28" s="692">
        <f>'Budget Priorities WS #10'!E47</f>
        <v>0</v>
      </c>
    </row>
    <row r="29" spans="1:4" ht="45.75" customHeight="1">
      <c r="A29" s="697" t="s">
        <v>184</v>
      </c>
      <c r="B29" s="705" t="str">
        <f>'Budget Priorities WS #10'!B57:E57</f>
        <v xml:space="preserve"> </v>
      </c>
      <c r="C29" s="966"/>
      <c r="D29" s="974"/>
    </row>
    <row r="30" spans="1:4" ht="15.75" customHeight="1">
      <c r="A30" s="693">
        <f>'Budget Priorities WS #11'!D8</f>
        <v>11</v>
      </c>
      <c r="B30" s="706">
        <f>'Budget Priorities WS #11'!B8:C8</f>
        <v>0</v>
      </c>
      <c r="C30" s="692">
        <f>'Budget Priorities WS #11'!E8</f>
        <v>0</v>
      </c>
      <c r="D30" s="692">
        <f>'Budget Priorities WS #11'!E47</f>
        <v>0</v>
      </c>
    </row>
    <row r="31" spans="1:4" ht="48" customHeight="1">
      <c r="A31" s="697" t="s">
        <v>184</v>
      </c>
      <c r="B31" s="705" t="str">
        <f>'Budget Priorities WS #11'!B57:E57</f>
        <v xml:space="preserve"> </v>
      </c>
      <c r="C31" s="966"/>
      <c r="D31" s="974"/>
    </row>
    <row r="32" spans="1:4" ht="15.75" customHeight="1">
      <c r="A32" s="693">
        <f>'Budget Priorities WS #12'!D8</f>
        <v>12</v>
      </c>
      <c r="B32" s="706">
        <f>'Budget Priorities WS #12'!B8:C8</f>
        <v>0</v>
      </c>
      <c r="C32" s="692">
        <f>'Budget Priorities WS #12'!E8</f>
        <v>0</v>
      </c>
      <c r="D32" s="692">
        <f>'Budget Priorities WS #12'!E47</f>
        <v>0</v>
      </c>
    </row>
    <row r="33" spans="1:4" ht="48" customHeight="1">
      <c r="A33" s="697" t="s">
        <v>184</v>
      </c>
      <c r="B33" s="705" t="str">
        <f>'Budget Priorities WS #12'!B57:E57</f>
        <v xml:space="preserve"> </v>
      </c>
      <c r="C33" s="968"/>
      <c r="D33" s="976"/>
    </row>
    <row r="34" spans="1:4" ht="15.75" customHeight="1">
      <c r="A34" s="693">
        <f>'Budget Priorities WS #13'!D8</f>
        <v>13</v>
      </c>
      <c r="B34" s="706">
        <f>'Budget Priorities WS #13'!B8:C8</f>
        <v>0</v>
      </c>
      <c r="C34" s="692">
        <f>'Budget Priorities WS #13'!E8</f>
        <v>0</v>
      </c>
      <c r="D34" s="692">
        <f>'Budget Priorities WS #13'!E47</f>
        <v>0</v>
      </c>
    </row>
    <row r="35" spans="1:4" ht="48.75" customHeight="1">
      <c r="A35" s="697" t="s">
        <v>184</v>
      </c>
      <c r="B35" s="705" t="str">
        <f>'Budget Priorities WS #13'!B57:E57</f>
        <v xml:space="preserve"> </v>
      </c>
      <c r="C35" s="966"/>
      <c r="D35" s="974"/>
    </row>
    <row r="36" spans="1:4" ht="15.75" customHeight="1">
      <c r="A36" s="693">
        <f>'Budget Priorities WS #14'!D8</f>
        <v>14</v>
      </c>
      <c r="B36" s="706">
        <f>'Budget Priorities WS #14'!B8:C8</f>
        <v>0</v>
      </c>
      <c r="C36" s="692">
        <f>'Budget Priorities WS #14'!E8</f>
        <v>0</v>
      </c>
      <c r="D36" s="692">
        <f>'Budget Priorities WS #14'!E47</f>
        <v>0</v>
      </c>
    </row>
    <row r="37" spans="1:4" ht="48" customHeight="1">
      <c r="A37" s="697" t="s">
        <v>184</v>
      </c>
      <c r="B37" s="705" t="str">
        <f>'Budget Priorities WS #14'!B57:E57</f>
        <v xml:space="preserve"> </v>
      </c>
      <c r="C37" s="968"/>
      <c r="D37" s="976"/>
    </row>
    <row r="38" spans="1:4" ht="15.75" customHeight="1">
      <c r="A38" s="693">
        <f>'Budget Priorities WS #15'!D8</f>
        <v>15</v>
      </c>
      <c r="B38" s="706">
        <f>'Budget Priorities WS #15'!B8:C8</f>
        <v>0</v>
      </c>
      <c r="C38" s="692">
        <f>'Budget Priorities WS #15'!E8</f>
        <v>0</v>
      </c>
      <c r="D38" s="692">
        <f>'Budget Priorities WS #15'!E47</f>
        <v>0</v>
      </c>
    </row>
    <row r="39" spans="1:4" ht="48.75" customHeight="1">
      <c r="A39" s="697" t="s">
        <v>184</v>
      </c>
      <c r="B39" s="705" t="str">
        <f>'Budget Priorities WS #15'!B57:E57</f>
        <v xml:space="preserve"> </v>
      </c>
      <c r="C39" s="966"/>
      <c r="D39" s="974"/>
    </row>
    <row r="40" spans="1:4" ht="15.75" customHeight="1">
      <c r="A40" s="693">
        <f>'Budget Priorities WS #16'!D8</f>
        <v>16</v>
      </c>
      <c r="B40" s="706">
        <f>'Budget Priorities WS #16'!B8:C8</f>
        <v>0</v>
      </c>
      <c r="C40" s="692">
        <f>'Budget Priorities WS #16'!E8</f>
        <v>0</v>
      </c>
      <c r="D40" s="692">
        <f>'Budget Priorities WS #16'!E47</f>
        <v>0</v>
      </c>
    </row>
    <row r="41" spans="1:4" ht="48.75" customHeight="1">
      <c r="A41" s="697" t="s">
        <v>184</v>
      </c>
      <c r="B41" s="705" t="str">
        <f>'Budget Priorities WS #16'!B57:E57</f>
        <v xml:space="preserve"> </v>
      </c>
      <c r="C41" s="968"/>
      <c r="D41" s="976"/>
    </row>
    <row r="42" spans="1:4" ht="15.75" customHeight="1">
      <c r="A42" s="693">
        <f>'Budget Priorities WS #17'!D8</f>
        <v>17</v>
      </c>
      <c r="B42" s="706">
        <f>'Budget Priorities WS #17'!B8:C8</f>
        <v>0</v>
      </c>
      <c r="C42" s="692">
        <f>'Budget Priorities WS #17'!E8</f>
        <v>0</v>
      </c>
      <c r="D42" s="692">
        <f>'Budget Priorities WS #17'!E47</f>
        <v>0</v>
      </c>
    </row>
    <row r="43" spans="1:4" ht="46.5" customHeight="1">
      <c r="A43" s="697" t="s">
        <v>184</v>
      </c>
      <c r="B43" s="705" t="str">
        <f>'Budget Priorities WS #17'!B57:E57</f>
        <v xml:space="preserve"> </v>
      </c>
      <c r="C43" s="966"/>
      <c r="D43" s="974"/>
    </row>
    <row r="44" spans="1:4" ht="15.75" customHeight="1">
      <c r="A44" s="693">
        <f>'Budget Priorities WS #18'!D8</f>
        <v>18</v>
      </c>
      <c r="B44" s="706">
        <f>'Budget Priorities WS #18'!B8:C8</f>
        <v>0</v>
      </c>
      <c r="C44" s="692">
        <f>'Budget Priorities WS #18'!E8</f>
        <v>0</v>
      </c>
      <c r="D44" s="692">
        <f>'Budget Priorities WS #18'!E47</f>
        <v>0</v>
      </c>
    </row>
    <row r="45" spans="1:4" ht="62.25" customHeight="1">
      <c r="A45" s="697" t="s">
        <v>184</v>
      </c>
      <c r="B45" s="705" t="str">
        <f>'Budget Priorities WS #18'!B57:E57</f>
        <v xml:space="preserve"> </v>
      </c>
      <c r="C45" s="966"/>
      <c r="D45" s="974"/>
    </row>
    <row r="46" spans="1:4" ht="15.75" customHeight="1">
      <c r="A46" s="693">
        <f>'Budget Priorities WS #19'!D8</f>
        <v>19</v>
      </c>
      <c r="B46" s="706">
        <f>'Budget Priorities WS #19'!B8:C8</f>
        <v>0</v>
      </c>
      <c r="C46" s="692">
        <f>'Budget Priorities WS #19'!E8</f>
        <v>0</v>
      </c>
      <c r="D46" s="692">
        <f>'Budget Priorities WS #19'!E47</f>
        <v>0</v>
      </c>
    </row>
    <row r="47" spans="1:4" ht="45.75" customHeight="1">
      <c r="A47" s="697" t="s">
        <v>184</v>
      </c>
      <c r="B47" s="705" t="str">
        <f>'Budget Priorities WS #19'!B57:E57</f>
        <v xml:space="preserve"> </v>
      </c>
      <c r="C47" s="968"/>
      <c r="D47" s="976"/>
    </row>
    <row r="48" spans="1:4" ht="15.75" customHeight="1">
      <c r="A48" s="693">
        <f>'Budget Priorities WS #20'!D8</f>
        <v>20</v>
      </c>
      <c r="B48" s="706">
        <f>'Budget Priorities WS #20'!B8:C8</f>
        <v>0</v>
      </c>
      <c r="C48" s="692">
        <f>'Budget Priorities WS #20'!E8</f>
        <v>0</v>
      </c>
      <c r="D48" s="692">
        <f>'Budget Priorities WS #20'!E47</f>
        <v>0</v>
      </c>
    </row>
    <row r="49" spans="1:4" ht="45.75" customHeight="1">
      <c r="A49" s="697" t="s">
        <v>184</v>
      </c>
      <c r="B49" s="705" t="str">
        <f>'Budget Priorities WS #20'!B57:E57</f>
        <v xml:space="preserve"> </v>
      </c>
      <c r="C49" s="968"/>
      <c r="D49" s="976"/>
    </row>
    <row r="50" spans="1:4" ht="15.75" customHeight="1" thickBot="1">
      <c r="A50" s="1245"/>
      <c r="B50" s="1242" t="s">
        <v>542</v>
      </c>
      <c r="C50" s="1246"/>
      <c r="D50" s="1247">
        <f>SUM(D10:D48)</f>
        <v>0</v>
      </c>
    </row>
    <row r="51" spans="1:4" ht="15.75" customHeight="1">
      <c r="A51" s="694"/>
      <c r="B51" s="83"/>
      <c r="C51" s="1087"/>
      <c r="D51" s="981"/>
    </row>
    <row r="52" spans="1:4" ht="15.75" customHeight="1">
      <c r="A52" s="1060"/>
      <c r="B52" s="1250" t="s">
        <v>774</v>
      </c>
      <c r="C52" s="1252"/>
      <c r="D52" s="1253">
        <f>'Summary-Priorities Funding FY27'!G34</f>
        <v>0</v>
      </c>
    </row>
    <row r="53" spans="1:4" ht="15.75" customHeight="1">
      <c r="A53" s="1061"/>
      <c r="B53" s="939" t="s">
        <v>544</v>
      </c>
      <c r="C53" s="1254"/>
      <c r="D53" s="1249">
        <f>+D50-D52</f>
        <v>0</v>
      </c>
    </row>
    <row r="54" spans="1:4" ht="15.75" customHeight="1">
      <c r="A54" s="694"/>
      <c r="B54" s="83"/>
      <c r="C54" s="973"/>
      <c r="D54" s="695"/>
    </row>
    <row r="55" spans="1:4" ht="15.75" customHeight="1">
      <c r="A55" s="694"/>
      <c r="B55" s="83"/>
      <c r="C55" s="695"/>
      <c r="D55" s="695"/>
    </row>
    <row r="56" spans="1:4" ht="15.75" customHeight="1">
      <c r="A56" s="694"/>
      <c r="B56" s="83"/>
      <c r="C56" s="695"/>
      <c r="D56" s="695"/>
    </row>
    <row r="57" spans="1:4" ht="15.75" customHeight="1">
      <c r="A57" s="694"/>
      <c r="B57" s="83"/>
      <c r="C57" s="695"/>
      <c r="D57" s="695"/>
    </row>
    <row r="58" spans="1:4" ht="15.75" customHeight="1">
      <c r="A58" s="694"/>
      <c r="B58" s="83"/>
      <c r="C58" s="695"/>
      <c r="D58" s="695"/>
    </row>
    <row r="59" spans="1:4" ht="15.75" customHeight="1">
      <c r="A59" s="694"/>
      <c r="B59" s="83"/>
      <c r="C59" s="695"/>
      <c r="D59" s="695"/>
    </row>
    <row r="60" spans="1:4" ht="15.75" customHeight="1">
      <c r="A60" s="83"/>
      <c r="B60" s="83"/>
      <c r="C60" s="695"/>
      <c r="D60" s="695"/>
    </row>
    <row r="61" spans="1:4" ht="15.75" customHeight="1">
      <c r="A61" s="83"/>
      <c r="B61" s="83"/>
      <c r="C61" s="695"/>
      <c r="D61" s="695"/>
    </row>
    <row r="62" spans="1:4" ht="15.75" customHeight="1">
      <c r="A62" s="83"/>
      <c r="B62" s="83"/>
      <c r="C62" s="695"/>
      <c r="D62" s="695"/>
    </row>
    <row r="63" spans="1:4" ht="15.75" customHeight="1">
      <c r="A63" s="83"/>
      <c r="B63" s="83"/>
      <c r="C63" s="695"/>
      <c r="D63" s="695"/>
    </row>
    <row r="64" spans="1:4" ht="15.75" customHeight="1">
      <c r="A64" s="882"/>
      <c r="B64" s="882"/>
      <c r="C64" s="688"/>
      <c r="D64" s="688"/>
    </row>
    <row r="65" spans="1:4" ht="15.75" customHeight="1">
      <c r="A65" s="882"/>
      <c r="B65" s="882"/>
      <c r="C65" s="688"/>
      <c r="D65" s="688"/>
    </row>
    <row r="66" spans="1:4" ht="15.75" customHeight="1">
      <c r="A66" s="882"/>
      <c r="B66" s="882"/>
      <c r="C66" s="688"/>
      <c r="D66" s="688"/>
    </row>
    <row r="67" spans="1:4" ht="15.75" customHeight="1">
      <c r="C67" s="689"/>
      <c r="D67" s="689"/>
    </row>
    <row r="68" spans="1:4">
      <c r="C68" s="689"/>
      <c r="D68" s="689"/>
    </row>
    <row r="69" spans="1:4">
      <c r="C69" s="689"/>
      <c r="D69" s="689"/>
    </row>
    <row r="70" spans="1:4">
      <c r="C70" s="689"/>
      <c r="D70" s="689"/>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79" t="s">
        <v>71</v>
      </c>
      <c r="C1" s="1379"/>
      <c r="D1" s="1379"/>
      <c r="E1" s="1379"/>
      <c r="F1" s="1379"/>
      <c r="G1" s="1380"/>
    </row>
    <row r="2" spans="1:19">
      <c r="B2" s="1379" t="s">
        <v>485</v>
      </c>
      <c r="C2" s="1379"/>
      <c r="D2" s="1379"/>
      <c r="E2" s="1379"/>
      <c r="F2" s="1379"/>
      <c r="G2" s="1380"/>
      <c r="I2" s="381" t="s">
        <v>233</v>
      </c>
      <c r="J2" s="101"/>
    </row>
    <row r="3" spans="1:19" ht="7.5" customHeight="1">
      <c r="B3" s="155"/>
      <c r="C3" s="156"/>
      <c r="D3" s="156"/>
      <c r="E3" s="156"/>
      <c r="F3" s="156"/>
      <c r="G3" s="156"/>
    </row>
    <row r="4" spans="1:19" ht="15.6">
      <c r="B4" s="157" t="s">
        <v>278</v>
      </c>
      <c r="C4" s="1384" t="s">
        <v>435</v>
      </c>
      <c r="D4" s="1385"/>
      <c r="E4" s="1385"/>
      <c r="F4" s="1385"/>
      <c r="G4" s="1386"/>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90" t="s">
        <v>318</v>
      </c>
      <c r="F7" s="1391"/>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t="s">
        <v>436</v>
      </c>
      <c r="D9" s="1388"/>
      <c r="E9" s="1388"/>
      <c r="F9" s="1388"/>
      <c r="G9" s="1389"/>
      <c r="H9" s="31"/>
    </row>
    <row r="10" spans="1:19" ht="13.8">
      <c r="A10" s="30"/>
      <c r="B10" s="160" t="s">
        <v>320</v>
      </c>
      <c r="C10" s="1309">
        <v>655501</v>
      </c>
      <c r="D10" s="1310"/>
      <c r="F10" s="6"/>
      <c r="G10" s="26"/>
      <c r="H10" s="31"/>
      <c r="I10" s="908" t="s">
        <v>505</v>
      </c>
    </row>
    <row r="11" spans="1:19" ht="6" customHeight="1">
      <c r="A11" s="30"/>
      <c r="B11" s="160"/>
      <c r="C11" s="19"/>
      <c r="D11" s="19"/>
      <c r="F11" s="6"/>
      <c r="G11" s="6"/>
      <c r="H11" s="31"/>
    </row>
    <row r="12" spans="1:19" ht="13.8">
      <c r="A12" s="30"/>
      <c r="B12" s="382" t="s">
        <v>52</v>
      </c>
      <c r="C12" s="375"/>
      <c r="D12" s="375"/>
      <c r="E12" s="191" t="s">
        <v>351</v>
      </c>
      <c r="F12" s="6"/>
      <c r="G12" s="6"/>
      <c r="H12" s="31"/>
      <c r="I12" s="908" t="s">
        <v>506</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309" t="s">
        <v>438</v>
      </c>
      <c r="F17" s="1393"/>
      <c r="G17" s="1333"/>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2"/>
      <c r="C31" s="1306"/>
      <c r="D31" s="1306"/>
      <c r="E31" s="1306"/>
      <c r="F31" s="1306"/>
      <c r="G31" s="1307"/>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1" t="s">
        <v>486</v>
      </c>
      <c r="C35" s="1382"/>
      <c r="D35" s="1382"/>
      <c r="E35" s="1382"/>
      <c r="F35" s="1382"/>
      <c r="G35" s="1383"/>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504</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activeCell="A3" sqref="A3:E3"/>
    </sheetView>
  </sheetViews>
  <sheetFormatPr defaultRowHeight="13.2"/>
  <cols>
    <col min="1" max="1" width="13" customWidth="1"/>
    <col min="2" max="2" width="97.44140625" customWidth="1"/>
    <col min="3" max="3" width="15.77734375" customWidth="1"/>
    <col min="4" max="4" width="13.44140625" customWidth="1"/>
    <col min="5" max="5" width="15.6640625" customWidth="1"/>
  </cols>
  <sheetData>
    <row r="1" spans="1:12" ht="15.6">
      <c r="A1" s="1394" t="s">
        <v>71</v>
      </c>
      <c r="B1" s="1394"/>
      <c r="C1" s="1394"/>
      <c r="D1" s="1394"/>
      <c r="E1" s="1394"/>
    </row>
    <row r="2" spans="1:12" ht="15.6">
      <c r="A2" s="1394" t="s">
        <v>716</v>
      </c>
      <c r="B2" s="1394"/>
      <c r="C2" s="1394"/>
      <c r="D2" s="1394"/>
      <c r="E2" s="1394"/>
    </row>
    <row r="3" spans="1:12" ht="15.6">
      <c r="A3" s="1394" t="s">
        <v>776</v>
      </c>
      <c r="B3" s="1394"/>
      <c r="C3" s="1394"/>
      <c r="D3" s="1394"/>
      <c r="E3" s="1394"/>
    </row>
    <row r="4" spans="1:12" ht="15.6">
      <c r="A4" s="1233"/>
      <c r="B4" s="1233"/>
      <c r="C4" s="1233"/>
      <c r="D4" s="1233"/>
      <c r="E4" s="1233"/>
    </row>
    <row r="5" spans="1:12" ht="15.6">
      <c r="A5" s="1239" t="s">
        <v>696</v>
      </c>
      <c r="B5" s="1233"/>
      <c r="C5" s="1233"/>
      <c r="D5" s="1233"/>
      <c r="E5" s="1233"/>
    </row>
    <row r="6" spans="1:12" ht="15.6">
      <c r="A6" s="557"/>
      <c r="B6" s="1233"/>
      <c r="C6" s="1233"/>
      <c r="D6" s="1233"/>
      <c r="E6" s="1233"/>
    </row>
    <row r="7" spans="1:12" ht="18">
      <c r="A7" s="936" t="s">
        <v>183</v>
      </c>
      <c r="B7" s="937"/>
      <c r="C7" s="1236"/>
      <c r="D7" s="1236"/>
      <c r="E7" s="1237"/>
    </row>
    <row r="8" spans="1:12" ht="18" customHeight="1">
      <c r="A8" s="1238" t="s">
        <v>181</v>
      </c>
      <c r="B8" s="1240" t="str">
        <f>'Budget Priorities WS #1'!C4</f>
        <v>The University</v>
      </c>
      <c r="C8" s="59"/>
      <c r="D8" s="59"/>
      <c r="E8" s="80"/>
    </row>
    <row r="9" spans="1:12" ht="16.2" customHeight="1">
      <c r="A9" s="698" t="s">
        <v>94</v>
      </c>
      <c r="B9" s="1248" t="s">
        <v>95</v>
      </c>
      <c r="C9" s="700" t="s">
        <v>129</v>
      </c>
      <c r="D9" s="700" t="s">
        <v>668</v>
      </c>
      <c r="E9" s="701" t="s">
        <v>182</v>
      </c>
      <c r="I9" s="690"/>
      <c r="J9" s="690"/>
      <c r="K9" s="690"/>
      <c r="L9" s="690"/>
    </row>
    <row r="10" spans="1:12" ht="16.2" customHeight="1">
      <c r="A10" s="696">
        <f>'Budget Priorities WS #1'!D8</f>
        <v>1</v>
      </c>
      <c r="B10" s="704">
        <f>'Budget Priorities WS #1'!B8:C8</f>
        <v>0</v>
      </c>
      <c r="C10" s="967">
        <f>'Budget Priorities WS #1'!E8</f>
        <v>0</v>
      </c>
      <c r="D10" s="975">
        <f>'Budget Priorities WS #1'!E51</f>
        <v>0</v>
      </c>
      <c r="E10" s="975">
        <f>'Budget Priorities WS #1'!E47</f>
        <v>0</v>
      </c>
      <c r="I10" s="690"/>
      <c r="J10" s="690"/>
      <c r="K10" s="690"/>
      <c r="L10" s="690"/>
    </row>
    <row r="11" spans="1:12" ht="54" customHeight="1">
      <c r="A11" s="697" t="s">
        <v>184</v>
      </c>
      <c r="B11" s="705">
        <f>'Budget Priorities WS #1'!B66:E66</f>
        <v>0</v>
      </c>
      <c r="C11" s="966"/>
      <c r="D11" s="966"/>
      <c r="E11" s="974"/>
      <c r="I11" s="3"/>
      <c r="J11" s="3"/>
      <c r="K11" s="3"/>
      <c r="L11" s="3"/>
    </row>
    <row r="12" spans="1:12" ht="15.75" customHeight="1">
      <c r="A12" s="693">
        <f>'Budget Priorities WS #2'!D8</f>
        <v>2</v>
      </c>
      <c r="B12" s="706">
        <f>'Budget Priorities WS #2'!B8:C8</f>
        <v>0</v>
      </c>
      <c r="C12" s="967">
        <f>'Budget Priorities WS #2'!E8</f>
        <v>0</v>
      </c>
      <c r="D12" s="975">
        <f>'Budget Priorities WS #2'!E51</f>
        <v>0</v>
      </c>
      <c r="E12" s="975">
        <f>'Budget Priorities WS #2'!E47</f>
        <v>0</v>
      </c>
      <c r="I12" s="691"/>
      <c r="J12" s="691"/>
      <c r="K12" s="691"/>
      <c r="L12" s="691"/>
    </row>
    <row r="13" spans="1:12" ht="45" customHeight="1">
      <c r="A13" s="697" t="s">
        <v>184</v>
      </c>
      <c r="B13" s="705">
        <f>'Budget Priorities WS #2'!B66:E66</f>
        <v>0</v>
      </c>
      <c r="C13" s="968"/>
      <c r="D13" s="968"/>
      <c r="E13" s="976"/>
      <c r="I13" s="3"/>
      <c r="J13" s="3"/>
      <c r="K13" s="3"/>
      <c r="L13" s="3"/>
    </row>
    <row r="14" spans="1:12" ht="15.75" customHeight="1">
      <c r="A14" s="693">
        <f>'Budget Priorities WS #3'!D8</f>
        <v>3</v>
      </c>
      <c r="B14" s="706">
        <f>'Budget Priorities WS #3'!B8:C8</f>
        <v>0</v>
      </c>
      <c r="C14" s="967">
        <f>'Budget Priorities WS #3'!E8</f>
        <v>0</v>
      </c>
      <c r="D14" s="975">
        <f>'Budget Priorities WS #3'!E51</f>
        <v>0</v>
      </c>
      <c r="E14" s="975">
        <f>'Budget Priorities WS #3'!E47</f>
        <v>0</v>
      </c>
    </row>
    <row r="15" spans="1:12" ht="47.25" customHeight="1">
      <c r="A15" s="697" t="s">
        <v>184</v>
      </c>
      <c r="B15" s="707">
        <f>'Budget Priorities WS #3'!B66:E66</f>
        <v>0</v>
      </c>
      <c r="C15" s="969"/>
      <c r="D15" s="977"/>
      <c r="E15" s="977"/>
    </row>
    <row r="16" spans="1:12" ht="15.75" customHeight="1">
      <c r="A16" s="693">
        <f>'Budget Priorities WS #4'!D8</f>
        <v>4</v>
      </c>
      <c r="B16" s="706">
        <f>'Budget Priorities WS #4'!B8:C8</f>
        <v>0</v>
      </c>
      <c r="C16" s="967">
        <f>'Budget Priorities WS #4'!E8</f>
        <v>0</v>
      </c>
      <c r="D16" s="975">
        <f>'Budget Priorities WS #4'!E51</f>
        <v>0</v>
      </c>
      <c r="E16" s="975">
        <f>'Budget Priorities WS #4'!E47</f>
        <v>0</v>
      </c>
    </row>
    <row r="17" spans="1:5" ht="47.25" customHeight="1">
      <c r="A17" s="697" t="s">
        <v>184</v>
      </c>
      <c r="B17" s="707">
        <f>'Budget Priorities WS #4'!B66:E66</f>
        <v>0</v>
      </c>
      <c r="C17" s="969"/>
      <c r="D17" s="977"/>
      <c r="E17" s="977"/>
    </row>
    <row r="18" spans="1:5" ht="15.75" customHeight="1">
      <c r="A18" s="693">
        <f>'Budget Priorities WS #5'!D8</f>
        <v>5</v>
      </c>
      <c r="B18" s="706">
        <f>'Budget Priorities WS #5'!B8:C8</f>
        <v>0</v>
      </c>
      <c r="C18" s="967">
        <f>'Budget Priorities WS #5'!E8</f>
        <v>0</v>
      </c>
      <c r="D18" s="975">
        <f>'Budget Priorities WS #5'!E51</f>
        <v>0</v>
      </c>
      <c r="E18" s="975">
        <f>'Budget Priorities WS #5'!E47</f>
        <v>0</v>
      </c>
    </row>
    <row r="19" spans="1:5" ht="47.25" customHeight="1">
      <c r="A19" s="697" t="s">
        <v>184</v>
      </c>
      <c r="B19" s="705">
        <f>'Budget Priorities WS #5'!B66:E66</f>
        <v>0</v>
      </c>
      <c r="C19" s="968"/>
      <c r="D19" s="976"/>
      <c r="E19" s="976"/>
    </row>
    <row r="20" spans="1:5" ht="15.75" customHeight="1">
      <c r="A20" s="693">
        <f>'Budget Priorities WS #6'!D8</f>
        <v>6</v>
      </c>
      <c r="B20" s="706">
        <f>'Budget Priorities WS #6'!B8:C8</f>
        <v>0</v>
      </c>
      <c r="C20" s="967">
        <f>'Budget Priorities WS #6'!E8</f>
        <v>0</v>
      </c>
      <c r="D20" s="975">
        <f>'Budget Priorities WS #6'!E51</f>
        <v>0</v>
      </c>
      <c r="E20" s="975">
        <f>'Budget Priorities WS #6'!E47</f>
        <v>0</v>
      </c>
    </row>
    <row r="21" spans="1:5" ht="46.5" customHeight="1">
      <c r="A21" s="697" t="s">
        <v>184</v>
      </c>
      <c r="B21" s="705">
        <f>'Budget Priorities WS #6'!B66:E66</f>
        <v>0</v>
      </c>
      <c r="C21" s="968"/>
      <c r="D21" s="976"/>
      <c r="E21" s="976"/>
    </row>
    <row r="22" spans="1:5" ht="15.75" customHeight="1">
      <c r="A22" s="693">
        <f>'Budget Priorities WS #7'!D8</f>
        <v>7</v>
      </c>
      <c r="B22" s="706">
        <f>'Budget Priorities WS #7'!B8:C8</f>
        <v>0</v>
      </c>
      <c r="C22" s="967">
        <f>'Budget Priorities WS #7'!E8</f>
        <v>0</v>
      </c>
      <c r="D22" s="975">
        <f>'Budget Priorities WS #7'!E51</f>
        <v>0</v>
      </c>
      <c r="E22" s="975">
        <f>'Budget Priorities WS #7'!E47</f>
        <v>0</v>
      </c>
    </row>
    <row r="23" spans="1:5" ht="47.25" customHeight="1">
      <c r="A23" s="697" t="s">
        <v>184</v>
      </c>
      <c r="B23" s="705">
        <f>'Budget Priorities WS #7'!B66:E66</f>
        <v>0</v>
      </c>
      <c r="C23" s="968"/>
      <c r="D23" s="976"/>
      <c r="E23" s="976"/>
    </row>
    <row r="24" spans="1:5" ht="15.75" customHeight="1">
      <c r="A24" s="693">
        <f>'Budget Priorities WS #8'!D8</f>
        <v>8</v>
      </c>
      <c r="B24" s="706">
        <f>'Budget Priorities WS #8'!B8:C8</f>
        <v>0</v>
      </c>
      <c r="C24" s="967">
        <f>'Budget Priorities WS #8'!E8</f>
        <v>0</v>
      </c>
      <c r="D24" s="975">
        <f>'Budget Priorities WS #8'!E51</f>
        <v>0</v>
      </c>
      <c r="E24" s="975">
        <f>'Budget Priorities WS #8'!E47</f>
        <v>0</v>
      </c>
    </row>
    <row r="25" spans="1:5" ht="49.5" customHeight="1">
      <c r="A25" s="697" t="s">
        <v>184</v>
      </c>
      <c r="B25" s="705">
        <f>'Budget Priorities WS #8'!B66:E66</f>
        <v>0</v>
      </c>
      <c r="C25" s="968"/>
      <c r="D25" s="976"/>
      <c r="E25" s="976"/>
    </row>
    <row r="26" spans="1:5" ht="15.75" customHeight="1">
      <c r="A26" s="693">
        <f>'Budget Priorities WS #9'!D8</f>
        <v>9</v>
      </c>
      <c r="B26" s="706">
        <f>'Budget Priorities WS #9'!B8:C8</f>
        <v>0</v>
      </c>
      <c r="C26" s="967">
        <f>'Budget Priorities WS #9'!E8</f>
        <v>0</v>
      </c>
      <c r="D26" s="975">
        <f>'Budget Priorities WS #9'!E51</f>
        <v>0</v>
      </c>
      <c r="E26" s="975">
        <f>'Budget Priorities WS #9'!E47</f>
        <v>0</v>
      </c>
    </row>
    <row r="27" spans="1:5" ht="63" customHeight="1">
      <c r="A27" s="697" t="s">
        <v>184</v>
      </c>
      <c r="B27" s="705">
        <f>'Budget Priorities WS #9'!B66:E66</f>
        <v>0</v>
      </c>
      <c r="C27" s="968"/>
      <c r="D27" s="976"/>
      <c r="E27" s="976"/>
    </row>
    <row r="28" spans="1:5" ht="15.75" customHeight="1">
      <c r="A28" s="693">
        <f>'Budget Priorities WS #10'!D8</f>
        <v>10</v>
      </c>
      <c r="B28" s="706">
        <f>'Budget Priorities WS #10'!B8:C8</f>
        <v>0</v>
      </c>
      <c r="C28" s="967">
        <f>'Budget Priorities WS #10'!E8</f>
        <v>0</v>
      </c>
      <c r="D28" s="975">
        <f>'Budget Priorities WS #10'!E51</f>
        <v>0</v>
      </c>
      <c r="E28" s="975">
        <f>'Budget Priorities WS #10'!E47</f>
        <v>0</v>
      </c>
    </row>
    <row r="29" spans="1:5" ht="45.75" customHeight="1">
      <c r="A29" s="697" t="s">
        <v>184</v>
      </c>
      <c r="B29" s="705">
        <f>'Budget Priorities WS #10'!B66:E66</f>
        <v>0</v>
      </c>
      <c r="C29" s="968"/>
      <c r="D29" s="976"/>
      <c r="E29" s="976"/>
    </row>
    <row r="30" spans="1:5" ht="15.75" customHeight="1">
      <c r="A30" s="693">
        <f>'Budget Priorities WS #11'!D8</f>
        <v>11</v>
      </c>
      <c r="B30" s="706">
        <f>'Budget Priorities WS #11'!B8:C8</f>
        <v>0</v>
      </c>
      <c r="C30" s="967">
        <f>'Budget Priorities WS #11'!E8</f>
        <v>0</v>
      </c>
      <c r="D30" s="975">
        <f>'Budget Priorities WS #11'!E51</f>
        <v>0</v>
      </c>
      <c r="E30" s="975">
        <f>'Budget Priorities WS #11'!E47</f>
        <v>0</v>
      </c>
    </row>
    <row r="31" spans="1:5" ht="48" customHeight="1">
      <c r="A31" s="697" t="s">
        <v>184</v>
      </c>
      <c r="B31" s="705">
        <f>'Budget Priorities WS #11'!B66:E66</f>
        <v>0</v>
      </c>
      <c r="C31" s="968"/>
      <c r="D31" s="976"/>
      <c r="E31" s="976"/>
    </row>
    <row r="32" spans="1:5" ht="15.75" customHeight="1">
      <c r="A32" s="693">
        <f>'Budget Priorities WS #12'!D8</f>
        <v>12</v>
      </c>
      <c r="B32" s="706">
        <f>'Budget Priorities WS #12'!B8:C8</f>
        <v>0</v>
      </c>
      <c r="C32" s="967">
        <f>'Budget Priorities WS #12'!E8</f>
        <v>0</v>
      </c>
      <c r="D32" s="975">
        <f>'Budget Priorities WS #12'!E51</f>
        <v>0</v>
      </c>
      <c r="E32" s="975">
        <f>'Budget Priorities WS #12'!E47</f>
        <v>0</v>
      </c>
    </row>
    <row r="33" spans="1:5" ht="48" customHeight="1">
      <c r="A33" s="697" t="s">
        <v>184</v>
      </c>
      <c r="B33" s="705">
        <f>'Budget Priorities WS #12'!B66:E66</f>
        <v>0</v>
      </c>
      <c r="C33" s="970"/>
      <c r="D33" s="978"/>
      <c r="E33" s="978"/>
    </row>
    <row r="34" spans="1:5" ht="15.75" customHeight="1">
      <c r="A34" s="693">
        <f>'Budget Priorities WS #13'!D8</f>
        <v>13</v>
      </c>
      <c r="B34" s="706">
        <f>'Budget Priorities WS #13'!B8:C8</f>
        <v>0</v>
      </c>
      <c r="C34" s="971">
        <f>'Budget Priorities WS #13'!E8</f>
        <v>0</v>
      </c>
      <c r="D34" s="979">
        <f>'Budget Priorities WS #13'!E51</f>
        <v>0</v>
      </c>
      <c r="E34" s="979">
        <f>'Budget Priorities WS #13'!E47</f>
        <v>0</v>
      </c>
    </row>
    <row r="35" spans="1:5" ht="48.75" customHeight="1">
      <c r="A35" s="697" t="s">
        <v>184</v>
      </c>
      <c r="B35" s="705">
        <f>'Budget Priorities WS #13'!B66:E66</f>
        <v>0</v>
      </c>
      <c r="C35" s="972"/>
      <c r="D35" s="980"/>
      <c r="E35" s="980"/>
    </row>
    <row r="36" spans="1:5" ht="15.75" customHeight="1">
      <c r="A36" s="693">
        <f>'Budget Priorities WS #14'!D8</f>
        <v>14</v>
      </c>
      <c r="B36" s="706">
        <f>'Budget Priorities WS #14'!B8:C8</f>
        <v>0</v>
      </c>
      <c r="C36" s="971">
        <f>'Budget Priorities WS #14'!E8</f>
        <v>0</v>
      </c>
      <c r="D36" s="979">
        <f>'Budget Priorities WS #14'!E51</f>
        <v>0</v>
      </c>
      <c r="E36" s="979">
        <f>'Budget Priorities WS #14'!E47</f>
        <v>0</v>
      </c>
    </row>
    <row r="37" spans="1:5" ht="48" customHeight="1">
      <c r="A37" s="697" t="s">
        <v>184</v>
      </c>
      <c r="B37" s="705">
        <f>'Budget Priorities WS #14'!B66:E66</f>
        <v>0</v>
      </c>
      <c r="C37" s="972"/>
      <c r="D37" s="980"/>
      <c r="E37" s="980"/>
    </row>
    <row r="38" spans="1:5" ht="15.75" customHeight="1">
      <c r="A38" s="693">
        <f>'Budget Priorities WS #15'!D8</f>
        <v>15</v>
      </c>
      <c r="B38" s="706">
        <f>'Budget Priorities WS #15'!B8:C8</f>
        <v>0</v>
      </c>
      <c r="C38" s="971">
        <f>'Budget Priorities WS #15'!E8</f>
        <v>0</v>
      </c>
      <c r="D38" s="979">
        <f>'Budget Priorities WS #15'!E51</f>
        <v>0</v>
      </c>
      <c r="E38" s="979">
        <f>'Budget Priorities WS #15'!E47</f>
        <v>0</v>
      </c>
    </row>
    <row r="39" spans="1:5" ht="48.75" customHeight="1">
      <c r="A39" s="697" t="s">
        <v>184</v>
      </c>
      <c r="B39" s="705">
        <f>'Budget Priorities WS #15'!B66:E66</f>
        <v>0</v>
      </c>
      <c r="C39" s="972"/>
      <c r="D39" s="980"/>
      <c r="E39" s="980"/>
    </row>
    <row r="40" spans="1:5" ht="15.75" customHeight="1">
      <c r="A40" s="693">
        <f>'Budget Priorities WS #16'!D8</f>
        <v>16</v>
      </c>
      <c r="B40" s="706">
        <f>'Budget Priorities WS #16'!B8:C8</f>
        <v>0</v>
      </c>
      <c r="C40" s="971">
        <f>'Budget Priorities WS #16'!E8</f>
        <v>0</v>
      </c>
      <c r="D40" s="979">
        <f>'Budget Priorities WS #16'!E51</f>
        <v>0</v>
      </c>
      <c r="E40" s="979">
        <f>'Budget Priorities WS #16'!E47</f>
        <v>0</v>
      </c>
    </row>
    <row r="41" spans="1:5" ht="48.75" customHeight="1">
      <c r="A41" s="697" t="s">
        <v>184</v>
      </c>
      <c r="B41" s="705">
        <f>'Budget Priorities WS #16'!B66:E66</f>
        <v>0</v>
      </c>
      <c r="C41" s="972"/>
      <c r="D41" s="980"/>
      <c r="E41" s="980"/>
    </row>
    <row r="42" spans="1:5" ht="15.75" customHeight="1">
      <c r="A42" s="693">
        <f>'Budget Priorities WS #17'!D8</f>
        <v>17</v>
      </c>
      <c r="B42" s="706">
        <f>'Budget Priorities WS #17'!B8:C8</f>
        <v>0</v>
      </c>
      <c r="C42" s="971">
        <f>'Budget Priorities WS #17'!E8</f>
        <v>0</v>
      </c>
      <c r="D42" s="979">
        <f>'Budget Priorities WS #17'!E51</f>
        <v>0</v>
      </c>
      <c r="E42" s="979">
        <f>'Budget Priorities WS #17'!E47</f>
        <v>0</v>
      </c>
    </row>
    <row r="43" spans="1:5" ht="46.5" customHeight="1">
      <c r="A43" s="697" t="s">
        <v>184</v>
      </c>
      <c r="B43" s="705">
        <f>'Budget Priorities WS #17'!B66:E66</f>
        <v>0</v>
      </c>
      <c r="C43" s="972"/>
      <c r="D43" s="980"/>
      <c r="E43" s="980"/>
    </row>
    <row r="44" spans="1:5" ht="15.75" customHeight="1">
      <c r="A44" s="693">
        <f>'Budget Priorities WS #18'!D8</f>
        <v>18</v>
      </c>
      <c r="B44" s="706">
        <f>'Budget Priorities WS #18'!B8:C8</f>
        <v>0</v>
      </c>
      <c r="C44" s="971">
        <f>'Budget Priorities WS #18'!E8</f>
        <v>0</v>
      </c>
      <c r="D44" s="979">
        <f>'Budget Priorities WS #18'!E51</f>
        <v>0</v>
      </c>
      <c r="E44" s="979">
        <f>'Budget Priorities WS #18'!E47</f>
        <v>0</v>
      </c>
    </row>
    <row r="45" spans="1:5" ht="62.25" customHeight="1">
      <c r="A45" s="697" t="s">
        <v>184</v>
      </c>
      <c r="B45" s="705">
        <f>'Budget Priorities WS #18'!B66:E66</f>
        <v>0</v>
      </c>
      <c r="C45" s="972"/>
      <c r="D45" s="980"/>
      <c r="E45" s="980"/>
    </row>
    <row r="46" spans="1:5" ht="15.75" customHeight="1">
      <c r="A46" s="693">
        <f>'Budget Priorities WS #19'!D8</f>
        <v>19</v>
      </c>
      <c r="B46" s="706">
        <f>'Budget Priorities WS #19'!B8:C8</f>
        <v>0</v>
      </c>
      <c r="C46" s="971">
        <f>'Budget Priorities WS #19'!E8</f>
        <v>0</v>
      </c>
      <c r="D46" s="979">
        <f>'Budget Priorities WS #19'!E51</f>
        <v>0</v>
      </c>
      <c r="E46" s="979">
        <f>'Budget Priorities WS #19'!E47</f>
        <v>0</v>
      </c>
    </row>
    <row r="47" spans="1:5" ht="45.75" customHeight="1">
      <c r="A47" s="697" t="s">
        <v>184</v>
      </c>
      <c r="B47" s="705">
        <f>'Budget Priorities WS #19'!B66:E66</f>
        <v>0</v>
      </c>
      <c r="C47" s="972"/>
      <c r="D47" s="972"/>
      <c r="E47" s="980"/>
    </row>
    <row r="48" spans="1:5" ht="15.75" customHeight="1">
      <c r="A48" s="693">
        <f>'Budget Priorities WS #20'!D8</f>
        <v>20</v>
      </c>
      <c r="B48" s="706">
        <f>'Budget Priorities WS #20'!B8:C8</f>
        <v>0</v>
      </c>
      <c r="C48" s="971">
        <f>'Budget Priorities WS #20'!E8</f>
        <v>0</v>
      </c>
      <c r="D48" s="979">
        <f>'Budget Priorities WS #20'!E51</f>
        <v>0</v>
      </c>
      <c r="E48" s="979">
        <f>'Budget Priorities WS #20'!E47</f>
        <v>0</v>
      </c>
    </row>
    <row r="49" spans="1:5" ht="45.75" customHeight="1">
      <c r="A49" s="697" t="s">
        <v>184</v>
      </c>
      <c r="B49" s="705">
        <f>'Budget Priorities WS #20'!B66:E66</f>
        <v>0</v>
      </c>
      <c r="C49" s="972"/>
      <c r="D49" s="972"/>
      <c r="E49" s="980"/>
    </row>
    <row r="50" spans="1:5" ht="15.75" customHeight="1" thickBot="1">
      <c r="A50" s="1241"/>
      <c r="B50" s="1242" t="s">
        <v>645</v>
      </c>
      <c r="C50" s="1243"/>
      <c r="D50" s="1244">
        <f>SUM(D10:D48)</f>
        <v>0</v>
      </c>
      <c r="E50" s="1244">
        <f>SUM(E10:E48)</f>
        <v>0</v>
      </c>
    </row>
    <row r="51" spans="1:5" ht="15.75" customHeight="1">
      <c r="A51" s="694"/>
      <c r="B51" s="83"/>
      <c r="C51" s="1087"/>
      <c r="D51" s="973"/>
      <c r="E51" s="981"/>
    </row>
    <row r="52" spans="1:5" ht="15.75" customHeight="1">
      <c r="A52" s="1060"/>
      <c r="B52" s="1250" t="s">
        <v>774</v>
      </c>
      <c r="C52" s="1205"/>
      <c r="D52" s="1251">
        <f>'Summary-Priorities Funding FY27'!H34</f>
        <v>0</v>
      </c>
      <c r="E52" s="1251">
        <f>'Summary-Priorities Funding FY27'!G34</f>
        <v>0</v>
      </c>
    </row>
    <row r="53" spans="1:5" ht="15.75" customHeight="1">
      <c r="A53" s="1061"/>
      <c r="B53" s="939" t="s">
        <v>544</v>
      </c>
      <c r="C53" s="1059"/>
      <c r="D53" s="1249">
        <f>+D50-D52</f>
        <v>0</v>
      </c>
      <c r="E53" s="1249">
        <f>+E50-E52</f>
        <v>0</v>
      </c>
    </row>
    <row r="54" spans="1:5" ht="15.75" customHeight="1">
      <c r="A54" s="694"/>
      <c r="B54" s="83"/>
      <c r="C54" s="973"/>
      <c r="D54" s="973"/>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1132"/>
      <c r="B64" s="1132"/>
      <c r="C64" s="688"/>
      <c r="D64" s="688"/>
      <c r="E64" s="688"/>
    </row>
    <row r="65" spans="1:5" ht="15.75" customHeight="1">
      <c r="A65" s="1132"/>
      <c r="B65" s="1132"/>
      <c r="C65" s="688"/>
      <c r="D65" s="688"/>
      <c r="E65" s="688"/>
    </row>
    <row r="66" spans="1:5" ht="15.75" customHeight="1">
      <c r="A66" s="1132"/>
      <c r="B66" s="113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79" t="s">
        <v>71</v>
      </c>
      <c r="C1" s="1379"/>
      <c r="D1" s="1379"/>
      <c r="E1" s="1379"/>
      <c r="F1" s="1379"/>
      <c r="G1" s="1380"/>
      <c r="H1" s="576" t="s">
        <v>448</v>
      </c>
    </row>
    <row r="2" spans="1:19">
      <c r="B2" s="1379" t="s">
        <v>642</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c r="D9" s="1388"/>
      <c r="E9" s="1388"/>
      <c r="F9" s="1388"/>
      <c r="G9" s="1389"/>
      <c r="H9" s="565"/>
    </row>
    <row r="10" spans="1:19" ht="13.8">
      <c r="A10" s="66"/>
      <c r="B10" s="160" t="s">
        <v>320</v>
      </c>
      <c r="C10" s="1309"/>
      <c r="D10" s="1310"/>
      <c r="E10" s="3"/>
      <c r="F10" s="6"/>
      <c r="G10" s="549"/>
      <c r="H10" s="565"/>
    </row>
    <row r="11" spans="1:19" ht="10.5" customHeight="1">
      <c r="A11" s="66"/>
      <c r="B11" s="246"/>
      <c r="C11" s="183"/>
      <c r="D11" s="183"/>
      <c r="E11" s="577"/>
      <c r="F11" s="577"/>
      <c r="G11" s="578"/>
      <c r="H11" s="565"/>
    </row>
    <row r="12" spans="1:19" ht="13.8">
      <c r="A12" s="66"/>
      <c r="B12" s="1054" t="s">
        <v>52</v>
      </c>
      <c r="C12" s="901"/>
      <c r="D12" s="901"/>
      <c r="E12" s="902"/>
      <c r="F12" s="1055" t="s">
        <v>508</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5" t="s">
        <v>624</v>
      </c>
      <c r="C35" s="1396"/>
      <c r="D35" s="1397"/>
      <c r="E35" s="1397"/>
      <c r="F35" s="1397"/>
      <c r="G35" s="1398"/>
      <c r="H35" s="565"/>
      <c r="I35" s="440"/>
      <c r="J35" s="441"/>
      <c r="K35" s="441"/>
      <c r="L35" s="441"/>
      <c r="M35" s="441"/>
      <c r="N35" s="441"/>
    </row>
    <row r="36" spans="1:14" ht="12.75" customHeight="1">
      <c r="A36" s="66"/>
      <c r="B36" s="159"/>
      <c r="C36" s="915" t="s">
        <v>512</v>
      </c>
      <c r="D36" s="536" t="s">
        <v>127</v>
      </c>
      <c r="E36" s="875" t="s">
        <v>331</v>
      </c>
      <c r="F36" s="875" t="s">
        <v>558</v>
      </c>
      <c r="G36" s="559" t="s">
        <v>121</v>
      </c>
      <c r="H36" s="565"/>
      <c r="I36" s="110" t="s">
        <v>595</v>
      </c>
      <c r="J36" s="3"/>
      <c r="K36" s="3"/>
      <c r="L36" s="3"/>
      <c r="M36" s="3"/>
      <c r="N36" s="3"/>
    </row>
    <row r="37" spans="1:14">
      <c r="A37" s="66"/>
      <c r="B37" s="32" t="s">
        <v>509</v>
      </c>
      <c r="C37" s="916">
        <v>41275</v>
      </c>
      <c r="D37" s="162"/>
      <c r="E37" s="259"/>
      <c r="F37" s="256"/>
      <c r="G37" s="256"/>
      <c r="H37" s="565"/>
    </row>
    <row r="38" spans="1:14">
      <c r="A38" s="66"/>
      <c r="B38" s="33" t="s">
        <v>510</v>
      </c>
      <c r="C38" s="1084">
        <v>41395</v>
      </c>
      <c r="D38" s="162"/>
      <c r="E38" s="259"/>
      <c r="F38" s="256"/>
      <c r="G38" s="256"/>
      <c r="H38" s="565"/>
    </row>
    <row r="39" spans="1:14">
      <c r="A39" s="66"/>
      <c r="B39" s="710" t="s">
        <v>511</v>
      </c>
      <c r="C39" s="527"/>
      <c r="D39" s="527"/>
      <c r="E39" s="165">
        <v>8</v>
      </c>
      <c r="F39" s="165">
        <v>4</v>
      </c>
      <c r="G39" s="165">
        <f>+E39+F39</f>
        <v>12</v>
      </c>
      <c r="H39" s="565"/>
      <c r="I39" s="912" t="s">
        <v>591</v>
      </c>
    </row>
    <row r="40" spans="1:14">
      <c r="A40" s="66"/>
      <c r="B40" s="711" t="s">
        <v>337</v>
      </c>
      <c r="C40" s="712"/>
      <c r="D40" s="712"/>
      <c r="E40" s="556">
        <f>+E39/12</f>
        <v>0.66666666666666663</v>
      </c>
      <c r="F40" s="556">
        <f>+F39/12</f>
        <v>0.33333333333333331</v>
      </c>
      <c r="G40" s="556">
        <f>+G39/12</f>
        <v>1</v>
      </c>
      <c r="H40" s="565"/>
      <c r="I40" s="912" t="s">
        <v>592</v>
      </c>
    </row>
    <row r="41" spans="1:14" ht="12.75" customHeight="1">
      <c r="A41" s="66"/>
      <c r="B41" s="389" t="s">
        <v>383</v>
      </c>
      <c r="C41" s="390"/>
      <c r="D41" s="391"/>
      <c r="E41" s="392">
        <f>$E$58*E40</f>
        <v>121999.99999999997</v>
      </c>
      <c r="F41" s="392">
        <f>$E$58*F40</f>
        <v>60999.999999999985</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501</v>
      </c>
      <c r="G49" s="36" t="s">
        <v>502</v>
      </c>
      <c r="H49" s="564" t="s">
        <v>445</v>
      </c>
      <c r="I49" s="1056" t="s">
        <v>503</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596</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590</v>
      </c>
    </row>
    <row r="55" spans="1:9">
      <c r="A55" s="66"/>
      <c r="B55" s="349" t="s">
        <v>315</v>
      </c>
      <c r="C55" s="526">
        <v>0.3</v>
      </c>
      <c r="D55" s="363">
        <f t="shared" si="0"/>
        <v>25000</v>
      </c>
      <c r="E55" s="351">
        <f t="shared" si="1"/>
        <v>7500</v>
      </c>
      <c r="F55" s="540">
        <f t="shared" si="4"/>
        <v>5000</v>
      </c>
      <c r="G55" s="544">
        <f t="shared" si="2"/>
        <v>2500</v>
      </c>
      <c r="H55" s="567">
        <f t="shared" si="3"/>
        <v>7500</v>
      </c>
      <c r="I55" s="930" t="s">
        <v>589</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515</v>
      </c>
      <c r="C59" s="13"/>
      <c r="D59" s="13"/>
      <c r="E59" s="257">
        <f>+F28/D47</f>
        <v>122.22222222222223</v>
      </c>
      <c r="F59" s="13"/>
      <c r="G59" s="546">
        <f>+F58+G58</f>
        <v>182999.99999999994</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79" t="s">
        <v>71</v>
      </c>
      <c r="C1" s="1379"/>
      <c r="D1" s="1379"/>
      <c r="E1" s="1379"/>
      <c r="F1" s="1379"/>
      <c r="G1" s="1380"/>
      <c r="H1" s="576" t="s">
        <v>448</v>
      </c>
    </row>
    <row r="2" spans="1:19">
      <c r="B2" s="1379" t="s">
        <v>636</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c r="D9" s="1388"/>
      <c r="E9" s="1388"/>
      <c r="F9" s="1388"/>
      <c r="G9" s="1389"/>
      <c r="H9" s="565"/>
    </row>
    <row r="10" spans="1:19" ht="13.8">
      <c r="A10" s="66"/>
      <c r="B10" s="160" t="s">
        <v>320</v>
      </c>
      <c r="C10" s="1309"/>
      <c r="D10" s="1310"/>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1" t="s">
        <v>637</v>
      </c>
      <c r="C35" s="1382"/>
      <c r="D35" s="1382"/>
      <c r="E35" s="1382"/>
      <c r="F35" s="1382"/>
      <c r="G35" s="1383"/>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79" t="s">
        <v>71</v>
      </c>
      <c r="C1" s="1379"/>
      <c r="D1" s="1379"/>
      <c r="E1" s="1379"/>
      <c r="F1" s="1379"/>
      <c r="G1" s="1380"/>
    </row>
    <row r="2" spans="1:19">
      <c r="B2" s="1379" t="s">
        <v>446</v>
      </c>
      <c r="C2" s="1379"/>
      <c r="D2" s="1379"/>
      <c r="E2" s="1379"/>
      <c r="F2" s="1379"/>
      <c r="G2" s="1380"/>
      <c r="I2" s="381" t="s">
        <v>233</v>
      </c>
      <c r="J2" s="101"/>
    </row>
    <row r="3" spans="1:19" ht="7.5" customHeight="1">
      <c r="B3" s="155"/>
      <c r="C3" s="156"/>
      <c r="D3" s="156"/>
      <c r="E3" s="156"/>
      <c r="F3" s="156"/>
      <c r="G3" s="156"/>
    </row>
    <row r="4" spans="1:19" ht="15.6">
      <c r="B4" s="157" t="s">
        <v>278</v>
      </c>
      <c r="C4" s="1384"/>
      <c r="D4" s="1385"/>
      <c r="E4" s="1385"/>
      <c r="F4" s="1385"/>
      <c r="G4" s="1386"/>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90" t="s">
        <v>318</v>
      </c>
      <c r="F7" s="1391"/>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c r="D9" s="1388"/>
      <c r="E9" s="1388"/>
      <c r="F9" s="1388"/>
      <c r="G9" s="1389"/>
      <c r="H9" s="31"/>
    </row>
    <row r="10" spans="1:19" ht="13.8">
      <c r="A10" s="30"/>
      <c r="B10" s="160" t="s">
        <v>320</v>
      </c>
      <c r="C10" s="1309"/>
      <c r="D10" s="1310"/>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309"/>
      <c r="F17" s="1393"/>
      <c r="G17" s="1333"/>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2"/>
      <c r="C31" s="1306"/>
      <c r="D31" s="1306"/>
      <c r="E31" s="1306"/>
      <c r="F31" s="1306"/>
      <c r="G31" s="1307"/>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1" t="s">
        <v>189</v>
      </c>
      <c r="C35" s="1382"/>
      <c r="D35" s="1382"/>
      <c r="E35" s="1382"/>
      <c r="F35" s="1382"/>
      <c r="G35" s="1383"/>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97"/>
      <c r="D5" s="1297"/>
      <c r="E5" s="1297"/>
      <c r="F5" s="1297"/>
      <c r="G5" s="760"/>
      <c r="H5" s="201"/>
      <c r="I5" s="201"/>
      <c r="J5" s="201"/>
    </row>
    <row r="6" spans="1:10" ht="5.25" customHeight="1">
      <c r="A6" s="761"/>
      <c r="B6" s="202"/>
      <c r="C6" s="1298"/>
      <c r="D6" s="1298"/>
      <c r="E6" s="1298"/>
      <c r="F6" s="1298"/>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79" t="s">
        <v>71</v>
      </c>
      <c r="C1" s="1379"/>
      <c r="D1" s="1379"/>
      <c r="E1" s="1379"/>
      <c r="F1" s="1379"/>
      <c r="G1" s="1380"/>
      <c r="H1" s="576" t="s">
        <v>448</v>
      </c>
    </row>
    <row r="2" spans="1:19">
      <c r="B2" s="1379" t="s">
        <v>643</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c r="D9" s="1388"/>
      <c r="E9" s="1388"/>
      <c r="F9" s="1388"/>
      <c r="G9" s="1389"/>
      <c r="H9" s="565"/>
    </row>
    <row r="10" spans="1:19" ht="13.8">
      <c r="A10" s="66"/>
      <c r="B10" s="160" t="s">
        <v>320</v>
      </c>
      <c r="C10" s="1309"/>
      <c r="D10" s="1310"/>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400" t="s">
        <v>637</v>
      </c>
      <c r="C35" s="1401"/>
      <c r="D35" s="1401"/>
      <c r="E35" s="1401"/>
      <c r="F35" s="1401"/>
      <c r="G35" s="1402"/>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79" t="s">
        <v>71</v>
      </c>
      <c r="C1" s="1379"/>
      <c r="D1" s="1379"/>
      <c r="E1" s="1379"/>
      <c r="F1" s="1379"/>
      <c r="G1" s="1380"/>
      <c r="H1" s="576" t="s">
        <v>448</v>
      </c>
    </row>
    <row r="2" spans="1:19">
      <c r="B2" s="1379" t="s">
        <v>636</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t="s">
        <v>404</v>
      </c>
      <c r="D9" s="1388"/>
      <c r="E9" s="1388"/>
      <c r="F9" s="1388"/>
      <c r="G9" s="1389"/>
      <c r="H9" s="565"/>
    </row>
    <row r="10" spans="1:19" ht="13.8">
      <c r="A10" s="66"/>
      <c r="B10" s="160" t="s">
        <v>320</v>
      </c>
      <c r="C10" s="1403">
        <v>111111</v>
      </c>
      <c r="D10" s="1404"/>
      <c r="E10" s="3"/>
      <c r="F10" s="6"/>
      <c r="G10" s="549"/>
      <c r="H10" s="565"/>
    </row>
    <row r="11" spans="1:19" ht="8.25" customHeight="1">
      <c r="A11" s="66"/>
      <c r="B11" s="246"/>
      <c r="C11" s="183"/>
      <c r="D11" s="183"/>
      <c r="E11" s="577"/>
      <c r="F11" s="577"/>
      <c r="G11" s="578"/>
      <c r="H11" s="565"/>
    </row>
    <row r="12" spans="1:19" ht="13.8">
      <c r="A12" s="66"/>
      <c r="B12" s="1053"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400" t="s">
        <v>637</v>
      </c>
      <c r="C35" s="1401"/>
      <c r="D35" s="1401"/>
      <c r="E35" s="1401"/>
      <c r="F35" s="1401"/>
      <c r="G35" s="1402"/>
      <c r="H35" s="565"/>
      <c r="I35" s="440"/>
      <c r="J35" s="441"/>
      <c r="K35" s="441"/>
      <c r="L35" s="441"/>
      <c r="M35" s="441"/>
      <c r="N35" s="441"/>
    </row>
    <row r="36" spans="1:14" ht="12.75" customHeight="1">
      <c r="A36" s="66"/>
      <c r="B36" s="159"/>
      <c r="C36" s="536"/>
      <c r="D36" s="536" t="s">
        <v>127</v>
      </c>
      <c r="E36" s="959" t="s">
        <v>331</v>
      </c>
      <c r="F36" s="959" t="s">
        <v>558</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584</v>
      </c>
      <c r="C39" s="955"/>
      <c r="D39" s="955"/>
      <c r="E39" s="165">
        <v>5</v>
      </c>
      <c r="F39" s="165">
        <v>7</v>
      </c>
      <c r="G39" s="165">
        <f>+E39+F39</f>
        <v>12</v>
      </c>
      <c r="H39" s="565"/>
      <c r="I39" s="394" t="s">
        <v>385</v>
      </c>
    </row>
    <row r="40" spans="1:14">
      <c r="A40" s="66"/>
      <c r="B40" s="958" t="s">
        <v>585</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587</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79" t="s">
        <v>71</v>
      </c>
      <c r="C1" s="1379"/>
      <c r="D1" s="1379"/>
      <c r="E1" s="1379"/>
      <c r="F1" s="1379"/>
      <c r="G1" s="1380"/>
      <c r="H1" s="576" t="s">
        <v>448</v>
      </c>
    </row>
    <row r="2" spans="1:19">
      <c r="B2" s="1379" t="s">
        <v>642</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t="s">
        <v>527</v>
      </c>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87" t="s">
        <v>659</v>
      </c>
      <c r="D9" s="1388"/>
      <c r="E9" s="1388"/>
      <c r="F9" s="1388"/>
      <c r="G9" s="1389"/>
      <c r="H9" s="565"/>
    </row>
    <row r="10" spans="1:19" ht="13.8">
      <c r="A10" s="66"/>
      <c r="B10" s="160" t="s">
        <v>320</v>
      </c>
      <c r="C10" s="1309">
        <v>10456786</v>
      </c>
      <c r="D10" s="1310"/>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508</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405" t="s">
        <v>660</v>
      </c>
      <c r="C31" s="1406"/>
      <c r="D31" s="1406"/>
      <c r="E31" s="1406"/>
      <c r="F31" s="1406"/>
      <c r="G31" s="14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5" t="s">
        <v>561</v>
      </c>
      <c r="C35" s="1396"/>
      <c r="D35" s="1397"/>
      <c r="E35" s="1397"/>
      <c r="F35" s="1397"/>
      <c r="G35" s="1398"/>
      <c r="H35" s="565"/>
      <c r="I35" s="440"/>
      <c r="J35" s="441"/>
      <c r="K35" s="441"/>
      <c r="L35" s="441"/>
      <c r="M35" s="441"/>
      <c r="N35" s="441"/>
    </row>
    <row r="36" spans="1:14" ht="12.75" customHeight="1">
      <c r="A36" s="66"/>
      <c r="B36" s="159"/>
      <c r="C36" s="915" t="s">
        <v>512</v>
      </c>
      <c r="D36" s="536" t="s">
        <v>127</v>
      </c>
      <c r="E36" s="875" t="s">
        <v>190</v>
      </c>
      <c r="F36" s="875" t="s">
        <v>331</v>
      </c>
      <c r="G36" s="559" t="s">
        <v>121</v>
      </c>
      <c r="H36" s="565"/>
      <c r="I36" s="110" t="s">
        <v>595</v>
      </c>
      <c r="J36" s="3"/>
      <c r="K36" s="3"/>
      <c r="L36" s="3"/>
      <c r="M36" s="3"/>
      <c r="N36" s="3"/>
    </row>
    <row r="37" spans="1:14">
      <c r="A37" s="66"/>
      <c r="B37" s="32" t="s">
        <v>509</v>
      </c>
      <c r="C37" s="916">
        <v>40909</v>
      </c>
      <c r="D37" s="162"/>
      <c r="E37" s="259"/>
      <c r="F37" s="256"/>
      <c r="G37" s="256"/>
      <c r="H37" s="565"/>
    </row>
    <row r="38" spans="1:14">
      <c r="A38" s="66"/>
      <c r="B38" s="33" t="s">
        <v>510</v>
      </c>
      <c r="C38" s="917">
        <v>40940</v>
      </c>
      <c r="D38" s="162"/>
      <c r="E38" s="259"/>
      <c r="F38" s="256"/>
      <c r="G38" s="256"/>
      <c r="H38" s="565"/>
    </row>
    <row r="39" spans="1:14">
      <c r="A39" s="66"/>
      <c r="B39" s="710" t="s">
        <v>588</v>
      </c>
      <c r="C39" s="527"/>
      <c r="D39" s="527"/>
      <c r="E39" s="165">
        <v>5</v>
      </c>
      <c r="F39" s="165">
        <v>7</v>
      </c>
      <c r="G39" s="165">
        <f>+E39+F39</f>
        <v>12</v>
      </c>
      <c r="H39" s="565"/>
      <c r="I39" s="912" t="s">
        <v>591</v>
      </c>
    </row>
    <row r="40" spans="1:14">
      <c r="A40" s="66"/>
      <c r="B40" s="711" t="s">
        <v>337</v>
      </c>
      <c r="C40" s="712"/>
      <c r="D40" s="712"/>
      <c r="E40" s="556">
        <f>+E39/12</f>
        <v>0.41666666666666669</v>
      </c>
      <c r="F40" s="556">
        <f>+F39/12</f>
        <v>0.58333333333333337</v>
      </c>
      <c r="G40" s="556">
        <f>+G39/12</f>
        <v>1</v>
      </c>
      <c r="H40" s="565"/>
      <c r="I40" s="912" t="s">
        <v>592</v>
      </c>
    </row>
    <row r="41" spans="1:14" ht="12.75" customHeight="1">
      <c r="A41" s="66"/>
      <c r="B41" s="389" t="s">
        <v>383</v>
      </c>
      <c r="C41" s="390"/>
      <c r="D41" s="391"/>
      <c r="E41" s="392">
        <f>$E$58*E40</f>
        <v>76249.999999999985</v>
      </c>
      <c r="F41" s="392">
        <f>$E$58*F40</f>
        <v>106749.99999999999</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521</v>
      </c>
      <c r="D49" s="36" t="s">
        <v>526</v>
      </c>
      <c r="E49" s="36" t="s">
        <v>311</v>
      </c>
      <c r="F49" s="538" t="s">
        <v>501</v>
      </c>
      <c r="G49" s="36" t="s">
        <v>502</v>
      </c>
      <c r="H49" s="564" t="s">
        <v>445</v>
      </c>
      <c r="I49" s="1056" t="s">
        <v>503</v>
      </c>
    </row>
    <row r="50" spans="1:9" ht="4.5" customHeight="1">
      <c r="A50" s="66"/>
      <c r="B50" s="33"/>
      <c r="C50" s="932"/>
      <c r="D50" s="352"/>
      <c r="E50" s="352"/>
      <c r="F50" s="539"/>
      <c r="G50" s="543"/>
      <c r="H50" s="565"/>
    </row>
    <row r="51" spans="1:9">
      <c r="A51" s="66"/>
      <c r="B51" s="349" t="s">
        <v>312</v>
      </c>
      <c r="C51" s="1021">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22">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22">
        <v>2.64</v>
      </c>
      <c r="D53" s="363">
        <f t="shared" si="0"/>
        <v>25000</v>
      </c>
      <c r="E53" s="351">
        <f t="shared" si="1"/>
        <v>66000</v>
      </c>
      <c r="F53" s="540">
        <f t="shared" ref="F53:F58" si="4">+E53*E$40</f>
        <v>27500</v>
      </c>
      <c r="G53" s="544">
        <f t="shared" si="2"/>
        <v>38500</v>
      </c>
      <c r="H53" s="567">
        <f t="shared" si="3"/>
        <v>66000</v>
      </c>
    </row>
    <row r="54" spans="1:9">
      <c r="A54" s="66"/>
      <c r="B54" s="349" t="s">
        <v>314</v>
      </c>
      <c r="C54" s="1022">
        <v>0.25</v>
      </c>
      <c r="D54" s="363">
        <f t="shared" si="0"/>
        <v>25000</v>
      </c>
      <c r="E54" s="351">
        <f t="shared" si="1"/>
        <v>6250</v>
      </c>
      <c r="F54" s="540">
        <f t="shared" si="4"/>
        <v>2604.166666666667</v>
      </c>
      <c r="G54" s="544">
        <f t="shared" si="2"/>
        <v>3645.8333333333335</v>
      </c>
      <c r="H54" s="567">
        <f t="shared" si="3"/>
        <v>6250</v>
      </c>
      <c r="I54" s="930" t="s">
        <v>590</v>
      </c>
    </row>
    <row r="55" spans="1:9">
      <c r="A55" s="66"/>
      <c r="B55" s="349" t="s">
        <v>315</v>
      </c>
      <c r="C55" s="1023">
        <v>0.3</v>
      </c>
      <c r="D55" s="363">
        <f t="shared" si="0"/>
        <v>25000</v>
      </c>
      <c r="E55" s="351">
        <f t="shared" si="1"/>
        <v>7500</v>
      </c>
      <c r="F55" s="540">
        <f t="shared" si="4"/>
        <v>3125</v>
      </c>
      <c r="G55" s="544">
        <f t="shared" si="2"/>
        <v>4375</v>
      </c>
      <c r="H55" s="567">
        <f t="shared" si="3"/>
        <v>7500</v>
      </c>
      <c r="I55" s="930" t="s">
        <v>589</v>
      </c>
    </row>
    <row r="56" spans="1:9">
      <c r="A56" s="66"/>
      <c r="B56" s="349" t="s">
        <v>197</v>
      </c>
      <c r="C56" s="1022">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515</v>
      </c>
      <c r="C59" s="13"/>
      <c r="D59" s="13"/>
      <c r="E59" s="257">
        <f>+F28/D47</f>
        <v>122.22222222222223</v>
      </c>
      <c r="F59" s="13"/>
      <c r="G59" s="546">
        <f>+F58+G58</f>
        <v>182999.99999999997</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89" t="s">
        <v>553</v>
      </c>
    </row>
    <row r="2" spans="1:13" ht="15.6">
      <c r="A2" s="686" t="s">
        <v>635</v>
      </c>
      <c r="B2" s="136"/>
      <c r="C2" s="136"/>
      <c r="D2" s="136"/>
      <c r="E2" s="136"/>
      <c r="F2" s="136"/>
      <c r="G2" s="136"/>
      <c r="H2" s="136"/>
      <c r="I2" s="136"/>
      <c r="J2" s="136"/>
    </row>
    <row r="3" spans="1:13" ht="15.6">
      <c r="A3" s="686" t="s">
        <v>525</v>
      </c>
      <c r="B3" s="136"/>
      <c r="C3" s="136"/>
      <c r="D3" s="136"/>
      <c r="E3" s="136"/>
      <c r="F3" s="136"/>
      <c r="G3" s="136"/>
      <c r="H3" s="136"/>
      <c r="I3" s="136"/>
      <c r="J3" s="136"/>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929" t="s">
        <v>541</v>
      </c>
      <c r="M7" s="929" t="s">
        <v>563</v>
      </c>
    </row>
    <row r="8" spans="1:13" ht="3.75" customHeight="1">
      <c r="A8" s="923"/>
      <c r="B8" s="924"/>
      <c r="C8" s="924"/>
      <c r="D8" s="924"/>
      <c r="E8" s="924"/>
      <c r="F8" s="924"/>
      <c r="G8" s="924"/>
      <c r="H8" s="924"/>
      <c r="I8" s="924"/>
      <c r="J8" s="924"/>
      <c r="K8" s="932"/>
      <c r="M8" s="1029"/>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545</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547</v>
      </c>
      <c r="M14" s="545"/>
    </row>
    <row r="15" spans="1:13">
      <c r="A15" s="361"/>
      <c r="B15" s="927"/>
      <c r="C15" s="927"/>
      <c r="D15" s="927"/>
      <c r="E15" s="927"/>
      <c r="F15" s="927"/>
      <c r="G15" s="928"/>
      <c r="H15" s="928"/>
      <c r="I15" s="928"/>
      <c r="J15" s="928"/>
      <c r="K15" s="962"/>
      <c r="L15" t="s">
        <v>548</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30"/>
    </row>
    <row r="18" spans="9:12">
      <c r="I18" s="1024" t="s">
        <v>562</v>
      </c>
      <c r="J18" s="28"/>
      <c r="K18" s="1025">
        <v>7.54</v>
      </c>
      <c r="L18" s="66"/>
    </row>
    <row r="19" spans="9:12">
      <c r="I19" s="543" t="s">
        <v>549</v>
      </c>
      <c r="J19" s="3"/>
      <c r="K19" s="1026">
        <v>-0.5</v>
      </c>
      <c r="L19" s="66"/>
    </row>
    <row r="20" spans="9:12">
      <c r="I20" s="543" t="s">
        <v>550</v>
      </c>
      <c r="J20" s="3"/>
      <c r="K20" s="1026">
        <v>-0.63</v>
      </c>
      <c r="L20" s="66"/>
    </row>
    <row r="21" spans="9:12" ht="13.8" thickBot="1">
      <c r="I21" s="543" t="s">
        <v>551</v>
      </c>
      <c r="J21" s="3"/>
      <c r="K21" s="1027">
        <f>SUM(K18:K20)</f>
        <v>6.41</v>
      </c>
      <c r="L21" s="66"/>
    </row>
    <row r="22" spans="9:12">
      <c r="I22" s="63"/>
      <c r="J22" s="20"/>
      <c r="K22" s="102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79" t="s">
        <v>71</v>
      </c>
      <c r="C1" s="1379"/>
      <c r="D1" s="1379"/>
      <c r="E1" s="1379"/>
      <c r="F1" s="1379"/>
      <c r="G1" s="1380"/>
      <c r="I1" s="525" t="s">
        <v>125</v>
      </c>
    </row>
    <row r="2" spans="1:19">
      <c r="B2" s="1379" t="s">
        <v>34</v>
      </c>
      <c r="C2" s="1379"/>
      <c r="D2" s="1379"/>
      <c r="E2" s="1379"/>
      <c r="F2" s="1379"/>
      <c r="G2" s="1380"/>
      <c r="I2" s="381" t="s">
        <v>233</v>
      </c>
      <c r="J2" s="101"/>
    </row>
    <row r="3" spans="1:19" ht="7.5" customHeight="1">
      <c r="B3" s="155"/>
      <c r="C3" s="156"/>
      <c r="D3" s="156"/>
      <c r="E3" s="156"/>
      <c r="F3" s="156"/>
      <c r="G3" s="156"/>
    </row>
    <row r="4" spans="1:19" ht="15.6">
      <c r="B4" s="157" t="s">
        <v>278</v>
      </c>
      <c r="C4" s="1384"/>
      <c r="D4" s="1385"/>
      <c r="E4" s="1385"/>
      <c r="F4" s="1385"/>
      <c r="G4" s="1386"/>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90" t="s">
        <v>318</v>
      </c>
      <c r="F7" s="1391"/>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87" t="s">
        <v>380</v>
      </c>
      <c r="D9" s="1388"/>
      <c r="E9" s="1388"/>
      <c r="F9" s="1388"/>
      <c r="G9" s="1389"/>
      <c r="H9" s="31"/>
      <c r="I9" s="394" t="s">
        <v>377</v>
      </c>
    </row>
    <row r="10" spans="1:19" ht="13.8">
      <c r="A10" s="30"/>
      <c r="B10" s="160" t="s">
        <v>320</v>
      </c>
      <c r="C10" s="1309">
        <v>123456</v>
      </c>
      <c r="D10" s="1310"/>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309" t="s">
        <v>438</v>
      </c>
      <c r="F17" s="1393"/>
      <c r="G17" s="1333"/>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92" t="s">
        <v>382</v>
      </c>
      <c r="C31" s="1306"/>
      <c r="D31" s="1306"/>
      <c r="E31" s="1306"/>
      <c r="F31" s="1306"/>
      <c r="G31" s="1307"/>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81" t="s">
        <v>443</v>
      </c>
      <c r="C35" s="1382"/>
      <c r="D35" s="1382"/>
      <c r="E35" s="1382"/>
      <c r="F35" s="1382"/>
      <c r="G35" s="1383"/>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408" t="s">
        <v>36</v>
      </c>
      <c r="E4" s="1409"/>
      <c r="F4" s="1409"/>
      <c r="G4" s="1409"/>
      <c r="H4" s="1409"/>
      <c r="I4" s="1409"/>
      <c r="J4" s="1409"/>
      <c r="K4" s="1410"/>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564</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79" t="s">
        <v>71</v>
      </c>
      <c r="C1" s="1379"/>
      <c r="D1" s="1379"/>
      <c r="E1" s="1379"/>
      <c r="F1" s="1379"/>
      <c r="G1" s="1380"/>
    </row>
    <row r="2" spans="1:19">
      <c r="B2" s="1379" t="s">
        <v>239</v>
      </c>
      <c r="C2" s="1379"/>
      <c r="D2" s="1379"/>
      <c r="E2" s="1379"/>
      <c r="F2" s="1379"/>
      <c r="G2" s="1380"/>
    </row>
    <row r="3" spans="1:19" ht="7.5" customHeight="1">
      <c r="B3" s="155"/>
      <c r="C3" s="156"/>
      <c r="D3" s="156"/>
      <c r="E3" s="156"/>
      <c r="F3" s="156"/>
      <c r="G3" s="156"/>
    </row>
    <row r="4" spans="1:19" ht="15.6">
      <c r="B4" s="157" t="s">
        <v>278</v>
      </c>
      <c r="C4" s="1384" t="s">
        <v>62</v>
      </c>
      <c r="D4" s="1385"/>
      <c r="E4" s="1385"/>
      <c r="F4" s="1385"/>
      <c r="G4" s="1386"/>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90" t="s">
        <v>318</v>
      </c>
      <c r="F7" s="1391"/>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c r="D9" s="1388"/>
      <c r="E9" s="1388"/>
      <c r="F9" s="1388"/>
      <c r="G9" s="1389"/>
      <c r="H9" s="31"/>
    </row>
    <row r="10" spans="1:19" ht="13.8">
      <c r="A10" s="30"/>
      <c r="B10" s="160" t="s">
        <v>320</v>
      </c>
      <c r="C10" s="1309"/>
      <c r="D10" s="1310"/>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309"/>
      <c r="F15" s="1393"/>
      <c r="G15" s="1333"/>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92"/>
      <c r="C29" s="1306"/>
      <c r="D29" s="1306"/>
      <c r="E29" s="1306"/>
      <c r="F29" s="1306"/>
      <c r="G29" s="1307"/>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411"/>
      <c r="C33" s="1412"/>
      <c r="D33" s="1412"/>
      <c r="E33" s="1412"/>
      <c r="F33" s="1412"/>
      <c r="G33" s="1413"/>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election activeCell="B3" sqref="B3"/>
    </sheetView>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769</v>
      </c>
      <c r="C3" s="136"/>
      <c r="D3" s="136"/>
      <c r="E3" s="136"/>
      <c r="G3" s="101"/>
      <c r="H3" s="101"/>
      <c r="I3" s="101"/>
    </row>
    <row r="4" spans="1:9">
      <c r="A4" s="293"/>
      <c r="B4" s="1150"/>
      <c r="C4" s="293" t="s">
        <v>324</v>
      </c>
      <c r="D4" s="59"/>
      <c r="E4" s="80"/>
      <c r="F4" s="3"/>
      <c r="G4" s="101"/>
      <c r="H4" s="101"/>
      <c r="I4" s="101"/>
    </row>
    <row r="5" spans="1:9">
      <c r="A5" s="84" t="s">
        <v>117</v>
      </c>
      <c r="B5" s="2" t="s">
        <v>768</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68"/>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539</v>
      </c>
      <c r="B20" s="114" t="s">
        <v>736</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737</v>
      </c>
      <c r="D22" s="602" t="s">
        <v>113</v>
      </c>
      <c r="E22" s="603"/>
      <c r="F22" s="112"/>
      <c r="H22" s="640" t="s">
        <v>449</v>
      </c>
      <c r="I22" s="641" t="s">
        <v>449</v>
      </c>
      <c r="J22" s="642" t="s">
        <v>449</v>
      </c>
      <c r="K22" s="954"/>
    </row>
    <row r="23" spans="1:12" ht="12.75" customHeight="1">
      <c r="A23" s="110"/>
      <c r="B23" s="111" t="s">
        <v>638</v>
      </c>
      <c r="D23" s="3"/>
      <c r="E23" s="650"/>
      <c r="F23" s="112"/>
      <c r="H23" s="631" t="s">
        <v>452</v>
      </c>
      <c r="I23" s="1133" t="s">
        <v>641</v>
      </c>
      <c r="J23" s="632" t="s">
        <v>453</v>
      </c>
      <c r="K23" s="613"/>
    </row>
    <row r="24" spans="1:12" ht="12.75" customHeight="1">
      <c r="A24" s="110"/>
      <c r="B24" s="111" t="s">
        <v>450</v>
      </c>
      <c r="C24" s="639" t="s">
        <v>0</v>
      </c>
      <c r="D24" s="80"/>
      <c r="E24" s="1083"/>
      <c r="F24" s="112"/>
      <c r="H24" s="633">
        <v>0.03</v>
      </c>
      <c r="I24" s="646">
        <v>1500</v>
      </c>
      <c r="J24" s="636" t="s">
        <v>454</v>
      </c>
      <c r="K24" s="954" t="s">
        <v>649</v>
      </c>
      <c r="L24" t="s">
        <v>75</v>
      </c>
    </row>
    <row r="25" spans="1:12" ht="12.75" customHeight="1">
      <c r="A25" s="110"/>
      <c r="B25" s="111" t="s">
        <v>451</v>
      </c>
      <c r="C25" s="639" t="s">
        <v>1</v>
      </c>
      <c r="D25" s="80"/>
      <c r="E25" s="1083"/>
      <c r="F25" s="112"/>
      <c r="H25" s="634">
        <v>2.5000000000000001E-2</v>
      </c>
      <c r="I25" s="646">
        <v>1200</v>
      </c>
      <c r="J25" s="636" t="s">
        <v>455</v>
      </c>
      <c r="K25" s="613"/>
    </row>
    <row r="26" spans="1:12" ht="12.75" customHeight="1">
      <c r="A26" s="110"/>
      <c r="B26" s="111"/>
      <c r="C26" s="63" t="s">
        <v>2</v>
      </c>
      <c r="D26" s="638"/>
      <c r="E26" s="1083"/>
      <c r="F26" s="112"/>
      <c r="H26" s="635">
        <v>0.02</v>
      </c>
      <c r="I26" s="647">
        <v>500</v>
      </c>
      <c r="J26" s="637" t="s">
        <v>456</v>
      </c>
      <c r="K26" s="613"/>
    </row>
    <row r="27" spans="1:12" ht="12.75" customHeight="1">
      <c r="A27" s="110"/>
      <c r="B27" s="114" t="s">
        <v>4</v>
      </c>
      <c r="D27" s="3"/>
      <c r="E27" s="643"/>
      <c r="F27" s="112"/>
      <c r="H27" s="1129">
        <v>126000</v>
      </c>
      <c r="I27" s="648"/>
      <c r="J27" s="612"/>
      <c r="K27" s="613"/>
    </row>
    <row r="28" spans="1:12" ht="12.75" customHeight="1">
      <c r="A28" s="110"/>
      <c r="B28" s="1130"/>
      <c r="C28" s="101"/>
      <c r="D28" s="3"/>
      <c r="E28" s="644"/>
      <c r="F28" s="112"/>
      <c r="H28" s="610"/>
      <c r="I28" s="648"/>
      <c r="J28" s="612"/>
      <c r="K28" s="613"/>
    </row>
    <row r="29" spans="1:12" ht="12.75" customHeight="1">
      <c r="A29" s="110"/>
      <c r="B29" s="114" t="s">
        <v>738</v>
      </c>
      <c r="D29" s="602" t="s">
        <v>113</v>
      </c>
      <c r="E29" s="645"/>
      <c r="F29" s="112"/>
      <c r="H29" s="640" t="s">
        <v>449</v>
      </c>
      <c r="I29" s="649" t="s">
        <v>449</v>
      </c>
      <c r="J29" s="642" t="s">
        <v>449</v>
      </c>
      <c r="K29" s="613"/>
    </row>
    <row r="30" spans="1:12" ht="12.75" customHeight="1">
      <c r="A30" s="110"/>
      <c r="B30" s="111" t="s">
        <v>639</v>
      </c>
      <c r="D30" s="3"/>
      <c r="E30" s="650"/>
      <c r="F30" s="112"/>
      <c r="H30" s="631" t="s">
        <v>452</v>
      </c>
      <c r="I30" s="1134" t="s">
        <v>641</v>
      </c>
      <c r="J30" s="632" t="s">
        <v>453</v>
      </c>
      <c r="K30" s="613"/>
    </row>
    <row r="31" spans="1:12" ht="12.75" customHeight="1">
      <c r="A31" s="110"/>
      <c r="B31" s="111" t="s">
        <v>450</v>
      </c>
      <c r="C31" s="639" t="s">
        <v>0</v>
      </c>
      <c r="D31" s="80"/>
      <c r="E31" s="1083"/>
      <c r="F31" s="112"/>
      <c r="H31" s="633">
        <v>0.03</v>
      </c>
      <c r="I31" s="646">
        <v>1500</v>
      </c>
      <c r="J31" s="636" t="s">
        <v>454</v>
      </c>
      <c r="K31" s="613"/>
    </row>
    <row r="32" spans="1:12" ht="12.75" customHeight="1">
      <c r="A32" s="110"/>
      <c r="B32" s="111" t="s">
        <v>5</v>
      </c>
      <c r="C32" s="639" t="s">
        <v>1</v>
      </c>
      <c r="D32" s="80"/>
      <c r="E32" s="1083"/>
      <c r="F32" s="112"/>
      <c r="H32" s="634">
        <v>2.5000000000000001E-2</v>
      </c>
      <c r="I32" s="646">
        <v>1200</v>
      </c>
      <c r="J32" s="636" t="s">
        <v>455</v>
      </c>
      <c r="K32" s="613"/>
    </row>
    <row r="33" spans="1:20" ht="12.75" customHeight="1">
      <c r="A33" s="110"/>
      <c r="B33" s="111"/>
      <c r="C33" s="63" t="s">
        <v>2</v>
      </c>
      <c r="D33" s="638"/>
      <c r="E33" s="1083"/>
      <c r="F33" s="112"/>
      <c r="H33" s="635">
        <v>0.02</v>
      </c>
      <c r="I33" s="647">
        <v>500</v>
      </c>
      <c r="J33" s="637" t="s">
        <v>456</v>
      </c>
      <c r="K33" s="613"/>
    </row>
    <row r="34" spans="1:20" ht="12.75" customHeight="1">
      <c r="A34" s="110"/>
      <c r="B34" s="114" t="s">
        <v>4</v>
      </c>
      <c r="D34" s="3"/>
      <c r="E34" s="643"/>
      <c r="F34" s="112"/>
      <c r="H34" s="1129">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731</v>
      </c>
      <c r="D38" s="3"/>
      <c r="E38" s="112"/>
      <c r="F38" s="112"/>
      <c r="H38" s="610"/>
      <c r="I38" s="611"/>
      <c r="J38" s="612"/>
      <c r="K38" s="613"/>
    </row>
    <row r="39" spans="1:20" ht="19.5" customHeight="1">
      <c r="A39" s="110"/>
      <c r="B39" s="1299"/>
      <c r="C39" s="1300"/>
      <c r="D39" s="1300"/>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540</v>
      </c>
      <c r="B42" s="114" t="s">
        <v>739</v>
      </c>
      <c r="D42" s="3"/>
      <c r="E42" s="112"/>
      <c r="F42" s="112"/>
      <c r="H42" s="604"/>
      <c r="I42" s="605"/>
      <c r="J42" s="606"/>
    </row>
    <row r="43" spans="1:20" ht="5.25" customHeight="1">
      <c r="A43" s="110"/>
      <c r="B43" s="111"/>
      <c r="D43" s="3"/>
      <c r="E43" s="112"/>
      <c r="F43" s="112"/>
      <c r="H43" s="604"/>
      <c r="I43" s="605"/>
      <c r="J43" s="606"/>
    </row>
    <row r="44" spans="1:20">
      <c r="A44" s="110"/>
      <c r="B44" s="114" t="s">
        <v>740</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638</v>
      </c>
      <c r="D45" s="3"/>
      <c r="E45" s="650"/>
      <c r="F45" s="112"/>
      <c r="H45" s="631" t="s">
        <v>452</v>
      </c>
      <c r="I45" s="1133" t="s">
        <v>641</v>
      </c>
      <c r="J45" s="632" t="s">
        <v>453</v>
      </c>
      <c r="K45" s="613"/>
      <c r="L45" s="613"/>
      <c r="M45" s="613"/>
      <c r="N45" s="613"/>
      <c r="O45" s="613"/>
      <c r="P45" s="613"/>
      <c r="Q45" s="613"/>
      <c r="R45" s="613"/>
      <c r="S45" s="613"/>
      <c r="T45" s="613"/>
    </row>
    <row r="46" spans="1:20">
      <c r="A46" s="110"/>
      <c r="B46" s="111" t="s">
        <v>450</v>
      </c>
      <c r="C46" s="639" t="s">
        <v>0</v>
      </c>
      <c r="D46" s="80"/>
      <c r="E46" s="1083"/>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83"/>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83"/>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29">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741</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639</v>
      </c>
      <c r="D52" s="3"/>
      <c r="E52" s="650"/>
      <c r="F52" s="112"/>
      <c r="H52" s="631" t="s">
        <v>452</v>
      </c>
      <c r="I52" s="1134" t="s">
        <v>641</v>
      </c>
      <c r="J52" s="632" t="s">
        <v>453</v>
      </c>
      <c r="K52" s="613"/>
      <c r="L52" s="613"/>
      <c r="M52" s="613"/>
      <c r="N52" s="613"/>
      <c r="O52" s="613"/>
      <c r="P52" s="613"/>
      <c r="Q52" s="613"/>
      <c r="R52" s="613"/>
      <c r="S52" s="613"/>
      <c r="T52" s="613"/>
    </row>
    <row r="53" spans="1:20">
      <c r="A53" s="110"/>
      <c r="B53" s="111" t="s">
        <v>450</v>
      </c>
      <c r="C53" s="639" t="s">
        <v>0</v>
      </c>
      <c r="D53" s="80"/>
      <c r="E53" s="1083"/>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83"/>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83"/>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29">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742</v>
      </c>
      <c r="D60" s="3"/>
      <c r="E60" s="112"/>
      <c r="F60" s="112"/>
      <c r="G60" s="610"/>
      <c r="H60" s="611"/>
      <c r="I60" s="612"/>
      <c r="J60" s="613"/>
      <c r="K60" s="613"/>
      <c r="L60" s="613"/>
      <c r="M60" s="613"/>
      <c r="N60" s="613"/>
      <c r="O60" s="613"/>
      <c r="P60" s="613"/>
      <c r="Q60" s="613"/>
      <c r="R60" s="613"/>
      <c r="S60" s="613"/>
      <c r="T60" s="613"/>
    </row>
    <row r="61" spans="1:20" ht="48.75" customHeight="1">
      <c r="A61" s="110"/>
      <c r="B61" s="1299"/>
      <c r="C61" s="1300"/>
      <c r="D61" s="1300"/>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732</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705</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706</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707</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708</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35" t="s">
        <v>733</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64" t="s">
        <v>279</v>
      </c>
      <c r="F80" s="98"/>
      <c r="G80" s="19"/>
      <c r="H80" s="622"/>
      <c r="I80" s="613"/>
      <c r="J80" s="613"/>
      <c r="K80" s="613"/>
      <c r="L80" s="613"/>
      <c r="M80" s="613"/>
      <c r="N80" s="613"/>
      <c r="O80" s="613"/>
      <c r="P80" s="613"/>
      <c r="Q80" s="613"/>
      <c r="R80" s="613"/>
      <c r="S80" s="613"/>
      <c r="T80" s="613"/>
    </row>
    <row r="81" spans="1:20">
      <c r="A81" s="378"/>
      <c r="B81" s="118" t="s">
        <v>743</v>
      </c>
      <c r="C81" s="68"/>
      <c r="D81" s="68"/>
      <c r="E81" s="1268"/>
      <c r="F81" s="68"/>
      <c r="G81" s="661"/>
      <c r="H81" s="622"/>
      <c r="I81" s="613"/>
      <c r="J81" s="613"/>
      <c r="K81" s="613"/>
      <c r="L81" s="613"/>
      <c r="M81" s="613"/>
      <c r="N81" s="613"/>
      <c r="O81" s="613"/>
      <c r="P81" s="613"/>
      <c r="Q81" s="613"/>
      <c r="R81" s="613"/>
      <c r="S81" s="613"/>
      <c r="T81" s="613"/>
    </row>
    <row r="82" spans="1:20" ht="12.75" customHeight="1">
      <c r="A82" s="378"/>
      <c r="B82" s="111" t="s">
        <v>744</v>
      </c>
      <c r="C82" s="68"/>
      <c r="D82" s="68"/>
      <c r="E82" s="1262"/>
      <c r="F82" s="68"/>
      <c r="G82" s="621"/>
      <c r="H82" s="622"/>
      <c r="I82" s="613"/>
      <c r="J82" s="613"/>
      <c r="K82" s="613"/>
      <c r="L82" s="613"/>
      <c r="M82" s="613"/>
      <c r="N82" s="613"/>
      <c r="O82" s="613"/>
      <c r="P82" s="613"/>
      <c r="Q82" s="613"/>
      <c r="R82" s="613"/>
      <c r="S82" s="613"/>
      <c r="T82" s="613"/>
    </row>
    <row r="83" spans="1:20">
      <c r="A83" s="379"/>
      <c r="B83" s="24" t="s">
        <v>273</v>
      </c>
      <c r="C83" s="477"/>
      <c r="D83" s="477"/>
      <c r="E83" s="1270">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61"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59"/>
      <c r="F85" s="374"/>
      <c r="G85" s="622"/>
      <c r="H85" s="622"/>
      <c r="I85" s="613"/>
      <c r="J85" s="613"/>
      <c r="K85" s="613"/>
      <c r="L85" s="613"/>
      <c r="M85" s="613"/>
      <c r="N85" s="613"/>
      <c r="O85" s="613"/>
      <c r="P85" s="613"/>
      <c r="Q85" s="613"/>
      <c r="R85" s="613"/>
      <c r="S85" s="613"/>
      <c r="T85" s="613"/>
    </row>
    <row r="86" spans="1:20">
      <c r="A86" s="379"/>
      <c r="B86" s="118" t="s">
        <v>745</v>
      </c>
      <c r="C86" s="68"/>
      <c r="D86" s="68"/>
      <c r="E86" s="1265"/>
      <c r="F86" s="374"/>
      <c r="G86" s="622"/>
      <c r="H86" s="622"/>
      <c r="I86" s="613"/>
      <c r="J86" s="613"/>
      <c r="K86" s="613"/>
      <c r="L86" s="613"/>
      <c r="M86" s="613"/>
      <c r="N86" s="613"/>
      <c r="O86" s="613"/>
      <c r="P86" s="613"/>
      <c r="Q86" s="613"/>
      <c r="R86" s="613"/>
      <c r="S86" s="613"/>
      <c r="T86" s="613"/>
    </row>
    <row r="87" spans="1:20">
      <c r="A87" s="379"/>
      <c r="B87" s="111" t="s">
        <v>746</v>
      </c>
      <c r="C87" s="68"/>
      <c r="D87" s="68"/>
      <c r="E87" s="1266"/>
      <c r="F87" s="374"/>
      <c r="G87" s="622"/>
      <c r="H87" s="622"/>
      <c r="I87" s="613"/>
      <c r="J87" s="613"/>
      <c r="K87" s="613"/>
      <c r="L87" s="613"/>
      <c r="M87" s="613"/>
      <c r="N87" s="613"/>
      <c r="O87" s="613"/>
      <c r="P87" s="613"/>
      <c r="Q87" s="613"/>
      <c r="R87" s="613"/>
      <c r="S87" s="613"/>
      <c r="T87" s="613"/>
    </row>
    <row r="88" spans="1:20">
      <c r="A88" s="379"/>
      <c r="B88" s="24" t="s">
        <v>699</v>
      </c>
      <c r="C88" s="477"/>
      <c r="D88" s="477"/>
      <c r="E88" s="1270">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61"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59"/>
      <c r="F90" s="3"/>
      <c r="G90" s="621"/>
      <c r="H90" s="621"/>
      <c r="I90" s="613"/>
      <c r="J90" s="613"/>
      <c r="K90" s="613"/>
      <c r="L90" s="613"/>
      <c r="M90" s="613"/>
      <c r="N90" s="613"/>
      <c r="O90" s="613"/>
      <c r="P90" s="613"/>
      <c r="Q90" s="613"/>
      <c r="R90" s="613"/>
      <c r="S90" s="613"/>
      <c r="T90" s="613"/>
    </row>
    <row r="91" spans="1:20">
      <c r="A91" s="120" t="s">
        <v>256</v>
      </c>
      <c r="B91" s="1258" t="s">
        <v>700</v>
      </c>
      <c r="C91" s="68"/>
      <c r="D91" s="68"/>
      <c r="E91" s="1264" t="s">
        <v>703</v>
      </c>
      <c r="F91" s="68"/>
      <c r="G91" s="661"/>
      <c r="H91" s="621"/>
      <c r="I91" s="613"/>
      <c r="J91" s="613"/>
      <c r="K91" s="613"/>
      <c r="L91" s="613"/>
      <c r="M91" s="613"/>
      <c r="N91" s="613"/>
      <c r="O91" s="613"/>
      <c r="P91" s="613"/>
      <c r="Q91" s="613"/>
      <c r="R91" s="613"/>
      <c r="S91" s="613"/>
      <c r="T91" s="613"/>
    </row>
    <row r="92" spans="1:20">
      <c r="A92" s="380"/>
      <c r="B92" s="1269" t="s">
        <v>747</v>
      </c>
      <c r="C92" s="68"/>
      <c r="D92" s="129"/>
      <c r="E92" s="1268"/>
      <c r="F92" s="129"/>
      <c r="G92" s="623"/>
      <c r="H92" s="624"/>
      <c r="I92" s="613"/>
      <c r="J92" s="613"/>
      <c r="K92" s="613"/>
      <c r="L92" s="613"/>
      <c r="M92" s="613"/>
      <c r="N92" s="613"/>
      <c r="O92" s="613"/>
      <c r="P92" s="613"/>
      <c r="Q92" s="613"/>
      <c r="R92" s="613"/>
      <c r="S92" s="613"/>
      <c r="T92" s="613"/>
    </row>
    <row r="93" spans="1:20">
      <c r="A93" s="378"/>
      <c r="B93" s="1267" t="s">
        <v>748</v>
      </c>
      <c r="C93" s="477"/>
      <c r="D93" s="477"/>
      <c r="E93" s="1262"/>
      <c r="F93" s="477"/>
      <c r="G93" s="621"/>
      <c r="H93" s="622"/>
      <c r="I93" s="613"/>
      <c r="J93" s="613"/>
      <c r="K93" s="613"/>
      <c r="L93" s="613"/>
      <c r="M93" s="613"/>
      <c r="N93" s="613"/>
      <c r="O93" s="613"/>
      <c r="P93" s="613"/>
      <c r="Q93" s="613"/>
      <c r="R93" s="613"/>
      <c r="S93" s="613"/>
      <c r="T93" s="613"/>
    </row>
    <row r="94" spans="1:20">
      <c r="A94" s="378"/>
      <c r="B94" s="1260" t="s">
        <v>701</v>
      </c>
      <c r="C94" s="374"/>
      <c r="D94" s="374"/>
      <c r="E94" s="1270">
        <f>+E92-E93</f>
        <v>0</v>
      </c>
      <c r="F94" s="374"/>
      <c r="G94" s="621"/>
      <c r="H94" s="622"/>
      <c r="I94" s="613"/>
      <c r="J94" s="613"/>
      <c r="K94" s="613"/>
      <c r="L94" s="613"/>
      <c r="M94" s="613"/>
      <c r="N94" s="613"/>
      <c r="O94" s="613"/>
      <c r="P94" s="613"/>
      <c r="Q94" s="613"/>
      <c r="R94" s="613"/>
      <c r="S94" s="613"/>
      <c r="T94" s="613"/>
    </row>
    <row r="95" spans="1:20">
      <c r="A95" s="378"/>
      <c r="B95" s="1263" t="s">
        <v>254</v>
      </c>
      <c r="C95" s="374"/>
      <c r="D95" s="374"/>
      <c r="E95" s="1261" t="e">
        <f>+E94/E93</f>
        <v>#DIV/0!</v>
      </c>
      <c r="F95" s="374"/>
      <c r="G95" s="621"/>
      <c r="H95" s="622"/>
      <c r="I95" s="613"/>
      <c r="J95" s="613"/>
      <c r="K95" s="613"/>
      <c r="L95" s="613"/>
      <c r="M95" s="613"/>
      <c r="N95" s="613"/>
      <c r="O95" s="613"/>
      <c r="P95" s="613"/>
      <c r="Q95" s="613"/>
      <c r="R95" s="613"/>
      <c r="S95" s="613"/>
      <c r="T95" s="613"/>
    </row>
    <row r="96" spans="1:20">
      <c r="A96" s="378"/>
      <c r="B96" s="1263"/>
      <c r="C96" s="374"/>
      <c r="D96" s="374"/>
      <c r="E96" s="1259"/>
      <c r="F96" s="374"/>
      <c r="G96" s="621"/>
      <c r="H96" s="622"/>
      <c r="I96" s="613"/>
      <c r="J96" s="613"/>
      <c r="K96" s="613"/>
      <c r="L96" s="613"/>
      <c r="M96" s="613"/>
      <c r="N96" s="613"/>
      <c r="O96" s="613"/>
      <c r="P96" s="613"/>
      <c r="Q96" s="613"/>
      <c r="R96" s="613"/>
      <c r="S96" s="613"/>
      <c r="T96" s="613"/>
    </row>
    <row r="97" spans="1:20">
      <c r="A97" s="378"/>
      <c r="B97" s="1269" t="s">
        <v>749</v>
      </c>
      <c r="C97" s="374"/>
      <c r="D97" s="374"/>
      <c r="E97" s="1265"/>
      <c r="F97" s="374"/>
      <c r="G97" s="621"/>
      <c r="H97" s="622"/>
      <c r="I97" s="613"/>
      <c r="J97" s="613"/>
      <c r="K97" s="613"/>
      <c r="L97" s="613"/>
      <c r="M97" s="613"/>
      <c r="N97" s="613"/>
      <c r="O97" s="613"/>
      <c r="P97" s="613"/>
      <c r="Q97" s="613"/>
      <c r="R97" s="613"/>
      <c r="S97" s="613"/>
      <c r="T97" s="613"/>
    </row>
    <row r="98" spans="1:20">
      <c r="A98" s="378"/>
      <c r="B98" s="1269" t="s">
        <v>750</v>
      </c>
      <c r="C98" s="374"/>
      <c r="D98" s="374"/>
      <c r="E98" s="1266"/>
      <c r="F98" s="374"/>
      <c r="G98" s="621"/>
      <c r="H98" s="622"/>
      <c r="I98" s="613"/>
      <c r="J98" s="613"/>
      <c r="K98" s="613"/>
      <c r="L98" s="613"/>
      <c r="M98" s="613"/>
      <c r="N98" s="613"/>
      <c r="O98" s="613"/>
      <c r="P98" s="613"/>
      <c r="Q98" s="613"/>
      <c r="R98" s="613"/>
      <c r="S98" s="613"/>
      <c r="T98" s="613"/>
    </row>
    <row r="99" spans="1:20">
      <c r="A99" s="378"/>
      <c r="B99" s="1260" t="s">
        <v>702</v>
      </c>
      <c r="C99" s="374"/>
      <c r="D99" s="374"/>
      <c r="E99" s="1270">
        <f>+E97-E98</f>
        <v>0</v>
      </c>
      <c r="F99" s="374"/>
      <c r="G99" s="621"/>
      <c r="H99" s="622"/>
      <c r="I99" s="613"/>
      <c r="J99" s="613"/>
      <c r="K99" s="613"/>
      <c r="L99" s="613"/>
      <c r="M99" s="613"/>
      <c r="N99" s="613"/>
      <c r="O99" s="613"/>
      <c r="P99" s="613"/>
      <c r="Q99" s="613"/>
      <c r="R99" s="613"/>
      <c r="S99" s="613"/>
      <c r="T99" s="613"/>
    </row>
    <row r="100" spans="1:20">
      <c r="A100" s="378"/>
      <c r="B100" s="1263" t="s">
        <v>254</v>
      </c>
      <c r="C100" s="374"/>
      <c r="D100" s="374"/>
      <c r="E100" s="1261"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751</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752</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40" t="s">
        <v>258</v>
      </c>
      <c r="B108" s="1302" t="s">
        <v>646</v>
      </c>
      <c r="C108" s="1303"/>
      <c r="D108" s="1141"/>
      <c r="E108" s="1142" t="s">
        <v>272</v>
      </c>
      <c r="F108" s="98"/>
      <c r="G108" s="1139"/>
      <c r="H108" s="622"/>
      <c r="I108" s="613"/>
      <c r="J108" s="613"/>
      <c r="K108" s="613"/>
      <c r="L108" s="613"/>
      <c r="M108" s="613"/>
      <c r="N108" s="613"/>
      <c r="O108" s="613"/>
      <c r="P108" s="613"/>
      <c r="Q108" s="613"/>
      <c r="R108" s="613"/>
      <c r="S108" s="613"/>
      <c r="T108" s="613"/>
    </row>
    <row r="109" spans="1:20">
      <c r="A109" s="378"/>
      <c r="B109" s="90" t="s">
        <v>753</v>
      </c>
      <c r="C109" s="1143"/>
      <c r="D109" s="1143"/>
      <c r="E109" s="1144"/>
      <c r="F109" s="82"/>
      <c r="G109" s="1094"/>
      <c r="H109" s="622"/>
      <c r="I109" s="613"/>
      <c r="J109" s="613"/>
      <c r="K109" s="613"/>
      <c r="L109" s="613"/>
      <c r="M109" s="613"/>
      <c r="N109" s="613"/>
      <c r="O109" s="613"/>
      <c r="P109" s="613"/>
      <c r="Q109" s="613"/>
      <c r="R109" s="613"/>
      <c r="S109" s="613"/>
      <c r="T109" s="613"/>
    </row>
    <row r="110" spans="1:20">
      <c r="A110" s="378"/>
      <c r="B110" s="378" t="s">
        <v>754</v>
      </c>
      <c r="C110" s="1143"/>
      <c r="D110" s="1143"/>
      <c r="E110" s="1143"/>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45"/>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46"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14" t="s">
        <v>395</v>
      </c>
      <c r="B114" s="1287" t="s">
        <v>647</v>
      </c>
      <c r="C114" s="1288"/>
      <c r="D114" s="90"/>
      <c r="E114" s="1142" t="s">
        <v>272</v>
      </c>
      <c r="F114" s="3"/>
      <c r="G114" s="110"/>
      <c r="H114" s="621"/>
      <c r="I114" s="613"/>
      <c r="J114" s="613"/>
      <c r="K114" s="613"/>
      <c r="L114" s="613"/>
      <c r="M114" s="613"/>
      <c r="N114" s="613"/>
      <c r="O114" s="613"/>
      <c r="P114" s="613"/>
      <c r="Q114" s="613"/>
      <c r="R114" s="613"/>
      <c r="S114" s="613"/>
      <c r="T114" s="613"/>
    </row>
    <row r="115" spans="1:20" ht="12.75" customHeight="1">
      <c r="A115" s="378"/>
      <c r="B115" s="90" t="s">
        <v>753</v>
      </c>
      <c r="C115" s="101"/>
      <c r="D115" s="1143"/>
      <c r="E115" s="1144"/>
      <c r="F115" s="3"/>
      <c r="G115" s="1094"/>
      <c r="H115" s="621"/>
      <c r="I115" s="613"/>
      <c r="J115" s="613"/>
      <c r="K115" s="613"/>
      <c r="L115" s="613"/>
      <c r="M115" s="613"/>
      <c r="N115" s="613"/>
      <c r="O115" s="613"/>
      <c r="P115" s="613"/>
      <c r="Q115" s="613"/>
      <c r="R115" s="613"/>
      <c r="S115" s="613"/>
      <c r="T115" s="613"/>
    </row>
    <row r="116" spans="1:20" ht="12.75" customHeight="1">
      <c r="A116" s="378"/>
      <c r="B116" s="378" t="s">
        <v>754</v>
      </c>
      <c r="C116" s="1143"/>
      <c r="D116" s="1143"/>
      <c r="E116" s="1143"/>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45"/>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46"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47" t="s">
        <v>648</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755</v>
      </c>
      <c r="C121" s="1148"/>
      <c r="D121" s="1148"/>
      <c r="E121" s="1151"/>
      <c r="F121" s="3"/>
      <c r="G121" s="378"/>
      <c r="H121" s="621"/>
      <c r="I121" s="613"/>
      <c r="J121" s="613"/>
      <c r="K121" s="613"/>
      <c r="L121" s="613"/>
      <c r="M121" s="613"/>
      <c r="N121" s="613"/>
      <c r="O121" s="613"/>
      <c r="P121" s="613"/>
      <c r="Q121" s="613"/>
      <c r="R121" s="613"/>
      <c r="S121" s="613"/>
      <c r="T121" s="613"/>
    </row>
    <row r="122" spans="1:20" ht="12.75" customHeight="1">
      <c r="A122" s="378"/>
      <c r="B122" s="378" t="s">
        <v>756</v>
      </c>
      <c r="C122" s="1149"/>
      <c r="D122" s="1148"/>
      <c r="E122" s="1152"/>
      <c r="F122" s="3"/>
      <c r="G122" s="1131"/>
      <c r="H122" s="621"/>
      <c r="I122" s="613"/>
      <c r="J122" s="613"/>
      <c r="K122" s="613"/>
      <c r="L122" s="613"/>
      <c r="M122" s="613"/>
      <c r="N122" s="613"/>
      <c r="O122" s="613"/>
      <c r="P122" s="613"/>
      <c r="Q122" s="613"/>
      <c r="R122" s="613"/>
      <c r="S122" s="613"/>
      <c r="T122" s="613"/>
    </row>
    <row r="123" spans="1:20" ht="12.75" customHeight="1">
      <c r="A123" s="378"/>
      <c r="B123" s="378" t="s">
        <v>253</v>
      </c>
      <c r="C123" s="1148"/>
      <c r="D123" s="1148"/>
      <c r="E123" s="1153">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48"/>
      <c r="D124" s="1148"/>
      <c r="E124" s="1154"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650</v>
      </c>
      <c r="C126" s="3"/>
      <c r="D126" s="3"/>
      <c r="E126" s="94" t="s">
        <v>272</v>
      </c>
      <c r="F126" s="3"/>
      <c r="H126" s="621" t="s">
        <v>651</v>
      </c>
      <c r="I126" s="613"/>
      <c r="J126" s="613"/>
      <c r="K126" s="613"/>
      <c r="L126" s="613"/>
      <c r="M126" s="613"/>
      <c r="N126" s="613"/>
      <c r="O126" s="613"/>
      <c r="P126" s="613"/>
      <c r="Q126" s="613"/>
      <c r="R126" s="613"/>
      <c r="S126" s="613"/>
      <c r="T126" s="613"/>
    </row>
    <row r="127" spans="1:20" ht="12.75" customHeight="1">
      <c r="A127" s="120"/>
      <c r="B127" s="378" t="s">
        <v>763</v>
      </c>
      <c r="C127" s="3"/>
      <c r="D127" s="3"/>
      <c r="E127" s="1151"/>
      <c r="F127" s="3"/>
      <c r="H127" s="684" t="s">
        <v>6</v>
      </c>
      <c r="I127" s="613"/>
      <c r="J127" s="613"/>
      <c r="K127" s="613"/>
      <c r="L127" s="613"/>
      <c r="M127" s="613"/>
      <c r="N127" s="613"/>
      <c r="O127" s="613"/>
      <c r="P127" s="613"/>
      <c r="Q127" s="613"/>
      <c r="R127" s="613"/>
      <c r="S127" s="613"/>
      <c r="T127" s="613"/>
    </row>
    <row r="128" spans="1:20" ht="12.75" customHeight="1">
      <c r="A128" s="2"/>
      <c r="B128" s="378" t="s">
        <v>764</v>
      </c>
      <c r="C128" s="3"/>
      <c r="D128" s="3"/>
      <c r="E128" s="1152"/>
      <c r="F128" s="3"/>
      <c r="H128" s="685" t="s">
        <v>652</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378" t="s">
        <v>757</v>
      </c>
      <c r="C133" s="3"/>
      <c r="D133" s="3"/>
      <c r="E133" s="1151"/>
      <c r="F133" s="3"/>
      <c r="G133" s="663"/>
      <c r="H133" s="622"/>
      <c r="I133" s="613"/>
      <c r="J133" s="613"/>
      <c r="K133" s="613"/>
      <c r="L133" s="613"/>
      <c r="M133" s="613"/>
      <c r="N133" s="613"/>
      <c r="O133" s="613"/>
      <c r="P133" s="613"/>
      <c r="Q133" s="613"/>
      <c r="R133" s="613"/>
      <c r="S133" s="613"/>
      <c r="T133" s="613"/>
    </row>
    <row r="134" spans="1:20">
      <c r="A134" s="2"/>
      <c r="B134" s="378" t="s">
        <v>758</v>
      </c>
      <c r="C134" s="3"/>
      <c r="D134" s="3"/>
      <c r="E134" s="1152"/>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640</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378" t="s">
        <v>759</v>
      </c>
      <c r="C139" s="3"/>
      <c r="D139" s="3"/>
      <c r="E139" s="1151"/>
      <c r="F139" s="3"/>
      <c r="G139" s="663"/>
      <c r="H139" s="622"/>
      <c r="I139" s="613"/>
      <c r="J139" s="613"/>
      <c r="K139" s="613"/>
      <c r="L139" s="613"/>
      <c r="M139" s="613"/>
      <c r="N139" s="613"/>
      <c r="O139" s="613"/>
      <c r="P139" s="613"/>
      <c r="Q139" s="613"/>
      <c r="R139" s="613"/>
      <c r="S139" s="613"/>
      <c r="T139" s="613"/>
    </row>
    <row r="140" spans="1:20">
      <c r="A140" s="3"/>
      <c r="B140" s="378" t="s">
        <v>734</v>
      </c>
      <c r="C140" s="3"/>
      <c r="D140" s="3"/>
      <c r="E140" s="1152"/>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692</v>
      </c>
      <c r="B144" s="120" t="s">
        <v>694</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760</v>
      </c>
      <c r="C145" s="3"/>
      <c r="D145" s="3"/>
      <c r="E145" s="1151"/>
      <c r="F145" s="529"/>
      <c r="G145" s="626"/>
      <c r="H145" s="627"/>
      <c r="I145" s="628"/>
      <c r="J145" s="628"/>
      <c r="K145" s="628"/>
      <c r="L145" s="613"/>
      <c r="M145" s="613"/>
      <c r="N145" s="613"/>
      <c r="O145" s="613"/>
      <c r="P145" s="613"/>
      <c r="Q145" s="613"/>
      <c r="R145" s="613"/>
      <c r="S145" s="613"/>
      <c r="T145" s="613"/>
    </row>
    <row r="146" spans="1:20">
      <c r="A146" s="2"/>
      <c r="B146" s="378" t="s">
        <v>761</v>
      </c>
      <c r="C146" s="3"/>
      <c r="D146" s="3"/>
      <c r="E146" s="1152"/>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693</v>
      </c>
      <c r="B150" s="120" t="s">
        <v>695</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762</v>
      </c>
      <c r="C151" s="3"/>
      <c r="D151" s="3"/>
      <c r="E151" s="1151"/>
      <c r="F151" s="529"/>
      <c r="G151" s="626"/>
      <c r="H151" s="627"/>
      <c r="I151" s="628"/>
      <c r="J151" s="628"/>
      <c r="K151" s="628"/>
      <c r="L151" s="613"/>
      <c r="M151" s="613"/>
      <c r="N151" s="613"/>
      <c r="O151" s="613"/>
      <c r="P151" s="613"/>
      <c r="Q151" s="613"/>
      <c r="R151" s="613"/>
      <c r="S151" s="613"/>
      <c r="T151" s="613"/>
    </row>
    <row r="152" spans="1:20">
      <c r="B152" s="90" t="s">
        <v>735</v>
      </c>
      <c r="C152" s="82"/>
      <c r="D152" s="478"/>
      <c r="E152" s="1152"/>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51"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301"/>
      <c r="C166" s="1301"/>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304" t="s">
        <v>12</v>
      </c>
      <c r="C11" s="1288"/>
      <c r="D11" s="1288"/>
      <c r="E11" s="1288"/>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301"/>
      <c r="C85" s="1301"/>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09"/>
      <c r="D1" s="1310"/>
      <c r="E1" s="46"/>
    </row>
    <row r="2" spans="1:5" ht="84.75" customHeight="1">
      <c r="A2" s="1"/>
      <c r="B2" s="1311" t="s">
        <v>237</v>
      </c>
      <c r="C2" s="1312"/>
      <c r="D2" s="1313"/>
      <c r="E2" s="16"/>
    </row>
    <row r="3" spans="1:5" ht="9" customHeight="1">
      <c r="A3" s="5"/>
      <c r="B3" s="3"/>
      <c r="C3" s="1308"/>
      <c r="D3" s="1308"/>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05"/>
      <c r="C23" s="1306"/>
      <c r="D23" s="1307"/>
      <c r="E23" s="16"/>
    </row>
    <row r="24" spans="1:5">
      <c r="A24" s="5"/>
      <c r="B24" s="59"/>
      <c r="C24" s="44"/>
      <c r="D24" s="60"/>
      <c r="E24" s="16"/>
    </row>
    <row r="25" spans="1:5" ht="51" customHeight="1">
      <c r="A25" s="5"/>
      <c r="B25" s="1305"/>
      <c r="C25" s="1306"/>
      <c r="D25" s="1307"/>
      <c r="E25" s="16"/>
    </row>
    <row r="26" spans="1:5">
      <c r="A26" s="5"/>
      <c r="B26" s="3"/>
      <c r="C26" s="3"/>
      <c r="D26" s="3"/>
      <c r="E26" s="16"/>
    </row>
    <row r="27" spans="1:5" ht="50.25" customHeight="1">
      <c r="A27" s="5"/>
      <c r="B27" s="1305"/>
      <c r="C27" s="1306"/>
      <c r="D27" s="1307"/>
      <c r="E27" s="16"/>
    </row>
    <row r="28" spans="1:5">
      <c r="A28" s="5"/>
      <c r="B28" s="3"/>
      <c r="C28" s="3"/>
      <c r="D28" s="3"/>
      <c r="E28" s="16"/>
    </row>
    <row r="29" spans="1:5" ht="51" customHeight="1">
      <c r="A29" s="5"/>
      <c r="B29" s="1305"/>
      <c r="C29" s="1306"/>
      <c r="D29" s="1307"/>
      <c r="E29" s="16"/>
    </row>
    <row r="30" spans="1:5">
      <c r="A30" s="5"/>
      <c r="B30" s="3"/>
      <c r="C30" s="3"/>
      <c r="D30" s="3"/>
      <c r="E30" s="16"/>
    </row>
    <row r="31" spans="1:5" ht="50.25" customHeight="1">
      <c r="A31" s="5"/>
      <c r="B31" s="1305"/>
      <c r="C31" s="1306"/>
      <c r="D31" s="1307"/>
      <c r="E31" s="16"/>
    </row>
    <row r="32" spans="1:5">
      <c r="A32" s="5"/>
      <c r="B32" s="3"/>
      <c r="C32" s="3"/>
      <c r="D32" s="3"/>
      <c r="E32" s="16"/>
    </row>
    <row r="33" spans="1:5" ht="51" customHeight="1">
      <c r="A33" s="5"/>
      <c r="B33" s="1305"/>
      <c r="C33" s="1306"/>
      <c r="D33" s="1307"/>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316"/>
      <c r="D5" s="1317"/>
      <c r="E5" s="1317"/>
      <c r="F5" s="1317"/>
      <c r="G5" s="1317"/>
      <c r="H5" s="1318"/>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23" t="s">
        <v>35</v>
      </c>
      <c r="B8" s="1324"/>
      <c r="C8" s="1324"/>
      <c r="D8" s="1324"/>
      <c r="E8" s="1324"/>
      <c r="F8" s="1324"/>
      <c r="G8" s="1324"/>
      <c r="H8" s="1324"/>
      <c r="I8" s="1325"/>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21" t="s">
        <v>393</v>
      </c>
      <c r="C11" s="1322"/>
      <c r="D11" s="446" t="s">
        <v>104</v>
      </c>
      <c r="E11" s="447" t="s">
        <v>168</v>
      </c>
      <c r="F11" s="447" t="s">
        <v>38</v>
      </c>
      <c r="G11" s="447" t="s">
        <v>329</v>
      </c>
      <c r="H11" s="420" t="s">
        <v>326</v>
      </c>
      <c r="I11" s="338" t="s">
        <v>105</v>
      </c>
      <c r="J11" s="495" t="s">
        <v>397</v>
      </c>
      <c r="K11" s="453"/>
    </row>
    <row r="12" spans="1:14">
      <c r="A12" s="472" t="s">
        <v>258</v>
      </c>
      <c r="B12" s="1319" t="s">
        <v>325</v>
      </c>
      <c r="C12" s="1320"/>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27">
        <f>'Budget Priorities WS #1'!B8:C8</f>
        <v>0</v>
      </c>
      <c r="C14" s="1328"/>
      <c r="D14" s="499"/>
      <c r="E14" s="500"/>
      <c r="F14" s="501"/>
      <c r="G14" s="501"/>
      <c r="H14" s="461">
        <f>'Budget Priorities WS #1'!E47</f>
        <v>0</v>
      </c>
      <c r="I14" s="339"/>
      <c r="J14" s="493">
        <f>+H14-(D14+E14+F14+G14)</f>
        <v>0</v>
      </c>
      <c r="K14" s="421" t="s">
        <v>398</v>
      </c>
    </row>
    <row r="15" spans="1:14">
      <c r="A15" s="343">
        <v>2</v>
      </c>
      <c r="B15" s="1327">
        <f>'Budget Priorities WS #2'!B8:C8</f>
        <v>0</v>
      </c>
      <c r="C15" s="1328"/>
      <c r="D15" s="499"/>
      <c r="E15" s="500"/>
      <c r="F15" s="501"/>
      <c r="G15" s="501"/>
      <c r="H15" s="461">
        <f>'Budget Priorities WS #2'!E47</f>
        <v>0</v>
      </c>
      <c r="I15" s="340"/>
      <c r="J15" s="493">
        <f t="shared" ref="J15:J36" si="0">+H15-(D15+E15+F15+G15)</f>
        <v>0</v>
      </c>
      <c r="K15" s="421" t="s">
        <v>399</v>
      </c>
    </row>
    <row r="16" spans="1:14">
      <c r="A16" s="343">
        <v>3</v>
      </c>
      <c r="B16" s="1314">
        <f>'Budget Priorities WS #3'!B8:C8</f>
        <v>0</v>
      </c>
      <c r="C16" s="1315"/>
      <c r="D16" s="502"/>
      <c r="E16" s="503"/>
      <c r="F16" s="501"/>
      <c r="G16" s="501"/>
      <c r="H16" s="461">
        <f>'Budget Priorities WS #3'!E47</f>
        <v>0</v>
      </c>
      <c r="I16" s="340"/>
      <c r="J16" s="493">
        <f t="shared" si="0"/>
        <v>0</v>
      </c>
      <c r="K16" s="421" t="s">
        <v>400</v>
      </c>
    </row>
    <row r="17" spans="1:11">
      <c r="A17" s="343">
        <v>4</v>
      </c>
      <c r="B17" s="1314">
        <f>'Budget Priorities WS #4'!B8:C8</f>
        <v>0</v>
      </c>
      <c r="C17" s="1315"/>
      <c r="D17" s="502"/>
      <c r="E17" s="503"/>
      <c r="F17" s="501"/>
      <c r="G17" s="501"/>
      <c r="H17" s="461">
        <f>'Budget Priorities WS #4'!E47</f>
        <v>0</v>
      </c>
      <c r="I17" s="340"/>
      <c r="J17" s="493">
        <f t="shared" si="0"/>
        <v>0</v>
      </c>
      <c r="K17" s="421" t="s">
        <v>401</v>
      </c>
    </row>
    <row r="18" spans="1:11">
      <c r="A18" s="343">
        <v>5</v>
      </c>
      <c r="B18" s="1314">
        <f>'Budget Priorities WS #5'!B8:C8</f>
        <v>0</v>
      </c>
      <c r="C18" s="1315"/>
      <c r="D18" s="502"/>
      <c r="E18" s="503"/>
      <c r="F18" s="501"/>
      <c r="G18" s="501"/>
      <c r="H18" s="461">
        <f>'Budget Priorities WS #5'!E47</f>
        <v>0</v>
      </c>
      <c r="I18" s="340"/>
      <c r="J18" s="493">
        <f t="shared" si="0"/>
        <v>0</v>
      </c>
      <c r="K18" s="421" t="s">
        <v>402</v>
      </c>
    </row>
    <row r="19" spans="1:11">
      <c r="A19" s="343">
        <v>6</v>
      </c>
      <c r="B19" s="1314">
        <f>'Budget Priorities WS #6'!B8:C8</f>
        <v>0</v>
      </c>
      <c r="C19" s="1315"/>
      <c r="D19" s="502"/>
      <c r="E19" s="503"/>
      <c r="F19" s="501"/>
      <c r="G19" s="501"/>
      <c r="H19" s="461">
        <f>'Budget Priorities WS #6'!E47</f>
        <v>0</v>
      </c>
      <c r="I19" s="340"/>
      <c r="J19" s="493">
        <f t="shared" si="0"/>
        <v>0</v>
      </c>
      <c r="K19" s="421" t="s">
        <v>403</v>
      </c>
    </row>
    <row r="20" spans="1:11">
      <c r="A20" s="343">
        <v>7</v>
      </c>
      <c r="B20" s="1314">
        <f>'Budget Priorities WS #7'!B8:C8</f>
        <v>0</v>
      </c>
      <c r="C20" s="1315"/>
      <c r="D20" s="502"/>
      <c r="E20" s="503"/>
      <c r="F20" s="501"/>
      <c r="G20" s="501"/>
      <c r="H20" s="461">
        <f>'Budget Priorities WS #7'!E47</f>
        <v>0</v>
      </c>
      <c r="I20" s="340"/>
      <c r="J20" s="493">
        <f t="shared" si="0"/>
        <v>0</v>
      </c>
      <c r="K20" s="421" t="s">
        <v>418</v>
      </c>
    </row>
    <row r="21" spans="1:11">
      <c r="A21" s="343">
        <v>8</v>
      </c>
      <c r="B21" s="1314">
        <f>'Budget Priorities WS #8'!B8:C8</f>
        <v>0</v>
      </c>
      <c r="C21" s="1315"/>
      <c r="D21" s="502"/>
      <c r="E21" s="503"/>
      <c r="F21" s="501"/>
      <c r="G21" s="501"/>
      <c r="H21" s="461">
        <f>'Budget Priorities WS #8'!E47</f>
        <v>0</v>
      </c>
      <c r="I21" s="340"/>
      <c r="J21" s="493">
        <f t="shared" si="0"/>
        <v>0</v>
      </c>
      <c r="K21" s="421" t="s">
        <v>419</v>
      </c>
    </row>
    <row r="22" spans="1:11">
      <c r="A22" s="343">
        <v>9</v>
      </c>
      <c r="B22" s="1314">
        <f>'Budget Priorities WS #9'!B8:C8</f>
        <v>0</v>
      </c>
      <c r="C22" s="1315"/>
      <c r="D22" s="502"/>
      <c r="E22" s="503"/>
      <c r="F22" s="501"/>
      <c r="G22" s="501"/>
      <c r="H22" s="461">
        <f>'Budget Priorities WS #9'!E47</f>
        <v>0</v>
      </c>
      <c r="I22" s="340"/>
      <c r="J22" s="493">
        <f t="shared" si="0"/>
        <v>0</v>
      </c>
      <c r="K22" s="421" t="s">
        <v>420</v>
      </c>
    </row>
    <row r="23" spans="1:11">
      <c r="A23" s="343">
        <v>10</v>
      </c>
      <c r="B23" s="1314">
        <f>'Budget Priorities WS #10'!B8:C8</f>
        <v>0</v>
      </c>
      <c r="C23" s="1315"/>
      <c r="D23" s="502"/>
      <c r="E23" s="503"/>
      <c r="F23" s="501"/>
      <c r="G23" s="501"/>
      <c r="H23" s="461">
        <f>'Budget Priorities WS #10'!E47</f>
        <v>0</v>
      </c>
      <c r="I23" s="340"/>
      <c r="J23" s="493">
        <f t="shared" si="0"/>
        <v>0</v>
      </c>
      <c r="K23" s="421" t="s">
        <v>421</v>
      </c>
    </row>
    <row r="24" spans="1:11">
      <c r="A24" s="343">
        <v>11</v>
      </c>
      <c r="B24" s="1314">
        <f>'Budget Priorities WS #11'!B8:C8</f>
        <v>0</v>
      </c>
      <c r="C24" s="1315"/>
      <c r="D24" s="502"/>
      <c r="E24" s="503"/>
      <c r="F24" s="501"/>
      <c r="G24" s="501"/>
      <c r="H24" s="461">
        <f>'Budget Priorities WS #11'!E47</f>
        <v>0</v>
      </c>
      <c r="I24" s="340"/>
      <c r="J24" s="493">
        <f t="shared" si="0"/>
        <v>0</v>
      </c>
      <c r="K24" s="421" t="s">
        <v>422</v>
      </c>
    </row>
    <row r="25" spans="1:11">
      <c r="A25" s="343">
        <v>12</v>
      </c>
      <c r="B25" s="1314">
        <f>'Budget Priorities WS #12'!B8:C8</f>
        <v>0</v>
      </c>
      <c r="C25" s="1315"/>
      <c r="D25" s="502"/>
      <c r="E25" s="503"/>
      <c r="F25" s="501"/>
      <c r="G25" s="501"/>
      <c r="H25" s="461">
        <f>'Budget Priorities WS #12'!E47</f>
        <v>0</v>
      </c>
      <c r="I25" s="340"/>
      <c r="J25" s="493">
        <f t="shared" si="0"/>
        <v>0</v>
      </c>
      <c r="K25" s="421" t="s">
        <v>423</v>
      </c>
    </row>
    <row r="26" spans="1:11">
      <c r="A26" s="343">
        <v>13</v>
      </c>
      <c r="B26" s="1314">
        <f>'Budget Priorities WS #13'!B8:C8</f>
        <v>0</v>
      </c>
      <c r="C26" s="1315"/>
      <c r="D26" s="502"/>
      <c r="E26" s="503"/>
      <c r="F26" s="501"/>
      <c r="G26" s="501"/>
      <c r="H26" s="461">
        <f>'Budget Priorities WS #13'!E47</f>
        <v>0</v>
      </c>
      <c r="I26" s="340"/>
      <c r="J26" s="493">
        <f t="shared" si="0"/>
        <v>0</v>
      </c>
      <c r="K26" s="421" t="s">
        <v>424</v>
      </c>
    </row>
    <row r="27" spans="1:11">
      <c r="A27" s="343">
        <v>14</v>
      </c>
      <c r="B27" s="1314">
        <f>'Budget Priorities WS #14'!B8:C8</f>
        <v>0</v>
      </c>
      <c r="C27" s="1315"/>
      <c r="D27" s="502"/>
      <c r="E27" s="503"/>
      <c r="F27" s="501"/>
      <c r="G27" s="501"/>
      <c r="H27" s="461">
        <f>'Budget Priorities WS #14'!E47</f>
        <v>0</v>
      </c>
      <c r="I27" s="340"/>
      <c r="J27" s="493">
        <f t="shared" si="0"/>
        <v>0</v>
      </c>
      <c r="K27" s="421" t="s">
        <v>425</v>
      </c>
    </row>
    <row r="28" spans="1:11">
      <c r="A28" s="343">
        <v>15</v>
      </c>
      <c r="B28" s="1314">
        <f>'Budget Priorities WS #15'!B8:C8</f>
        <v>0</v>
      </c>
      <c r="C28" s="1315"/>
      <c r="D28" s="502"/>
      <c r="E28" s="503"/>
      <c r="F28" s="501"/>
      <c r="G28" s="501"/>
      <c r="H28" s="461">
        <f>'Budget Priorities WS #15'!E47</f>
        <v>0</v>
      </c>
      <c r="I28" s="340"/>
      <c r="J28" s="493">
        <f t="shared" si="0"/>
        <v>0</v>
      </c>
      <c r="K28" s="421" t="s">
        <v>426</v>
      </c>
    </row>
    <row r="29" spans="1:11">
      <c r="A29" s="343">
        <v>16</v>
      </c>
      <c r="B29" s="1314">
        <f>'Budget Priorities WS #16'!B8:C8</f>
        <v>0</v>
      </c>
      <c r="C29" s="1315"/>
      <c r="D29" s="502"/>
      <c r="E29" s="503"/>
      <c r="F29" s="501"/>
      <c r="G29" s="501"/>
      <c r="H29" s="461">
        <f>'Budget Priorities WS #16'!E47</f>
        <v>0</v>
      </c>
      <c r="I29" s="340"/>
      <c r="J29" s="493">
        <f t="shared" si="0"/>
        <v>0</v>
      </c>
      <c r="K29" s="421" t="s">
        <v>427</v>
      </c>
    </row>
    <row r="30" spans="1:11">
      <c r="A30" s="343">
        <v>17</v>
      </c>
      <c r="B30" s="1314">
        <f>'Budget Priorities WS #17'!B8:C8</f>
        <v>0</v>
      </c>
      <c r="C30" s="1315"/>
      <c r="D30" s="502"/>
      <c r="E30" s="503"/>
      <c r="F30" s="501"/>
      <c r="G30" s="501"/>
      <c r="H30" s="461">
        <f>'Budget Priorities WS #17'!E47</f>
        <v>0</v>
      </c>
      <c r="I30" s="340"/>
      <c r="J30" s="493">
        <f t="shared" si="0"/>
        <v>0</v>
      </c>
      <c r="K30" s="421" t="s">
        <v>428</v>
      </c>
    </row>
    <row r="31" spans="1:11">
      <c r="A31" s="343">
        <v>18</v>
      </c>
      <c r="B31" s="1314">
        <f>'Budget Priorities WS #18'!B8:C8</f>
        <v>0</v>
      </c>
      <c r="C31" s="1315"/>
      <c r="D31" s="502"/>
      <c r="E31" s="503"/>
      <c r="F31" s="501"/>
      <c r="G31" s="501"/>
      <c r="H31" s="461">
        <f>'Budget Priorities WS #18'!E47</f>
        <v>0</v>
      </c>
      <c r="I31" s="340"/>
      <c r="J31" s="493">
        <f t="shared" si="0"/>
        <v>0</v>
      </c>
      <c r="K31" s="421" t="s">
        <v>429</v>
      </c>
    </row>
    <row r="32" spans="1:11">
      <c r="A32" s="343">
        <v>19</v>
      </c>
      <c r="B32" s="1314">
        <f>'Budget Priorities WS #19'!B8:C8</f>
        <v>0</v>
      </c>
      <c r="C32" s="1315"/>
      <c r="D32" s="502"/>
      <c r="E32" s="503"/>
      <c r="F32" s="501"/>
      <c r="G32" s="501"/>
      <c r="H32" s="461">
        <f>'Budget Priorities WS #19'!E47</f>
        <v>0</v>
      </c>
      <c r="I32" s="340"/>
      <c r="J32" s="493">
        <f t="shared" si="0"/>
        <v>0</v>
      </c>
      <c r="K32" s="421" t="s">
        <v>430</v>
      </c>
    </row>
    <row r="33" spans="1:12">
      <c r="A33" s="343">
        <v>20</v>
      </c>
      <c r="B33" s="1314">
        <f>'Budget Priorities WS #20'!B8:C8</f>
        <v>0</v>
      </c>
      <c r="C33" s="1315"/>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26" t="s">
        <v>171</v>
      </c>
      <c r="B41" s="1288"/>
      <c r="C41" s="1288"/>
      <c r="D41" s="1288"/>
      <c r="E41" s="1288"/>
      <c r="F41" s="1288"/>
      <c r="G41" s="1288"/>
      <c r="H41" s="1288"/>
      <c r="I41" s="1288"/>
    </row>
    <row r="42" spans="1:12">
      <c r="A42" s="445"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election activeCell="A13" sqref="A13:XFD13"/>
    </sheetView>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2.8867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727</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583</v>
      </c>
      <c r="B4" s="897"/>
      <c r="C4" s="897"/>
      <c r="D4" s="897"/>
      <c r="E4" s="897"/>
      <c r="F4" s="897"/>
      <c r="G4" s="897"/>
      <c r="H4" s="897"/>
      <c r="I4" s="897"/>
    </row>
    <row r="5" spans="1:16" ht="15">
      <c r="B5" s="280" t="s">
        <v>74</v>
      </c>
      <c r="C5" s="1332" t="s">
        <v>528</v>
      </c>
      <c r="D5" s="1332"/>
      <c r="E5" s="1332"/>
      <c r="F5" s="1332"/>
      <c r="G5" s="1333"/>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34" t="s">
        <v>704</v>
      </c>
      <c r="B8" s="1335"/>
      <c r="C8" s="1335"/>
      <c r="D8" s="1335"/>
      <c r="E8" s="1335"/>
      <c r="F8" s="1335"/>
      <c r="G8" s="1335"/>
      <c r="H8" s="1335"/>
      <c r="I8" s="1336"/>
      <c r="J8" s="456" t="s">
        <v>48</v>
      </c>
    </row>
    <row r="9" spans="1:16" ht="7.5" customHeight="1">
      <c r="A9" s="291"/>
      <c r="B9" s="278"/>
      <c r="C9" s="278"/>
      <c r="D9" s="278"/>
      <c r="E9" s="278"/>
      <c r="F9" s="278"/>
      <c r="G9" s="278"/>
      <c r="H9" s="278"/>
      <c r="I9" s="278"/>
    </row>
    <row r="10" spans="1:16" ht="46.8">
      <c r="A10" s="341" t="s">
        <v>496</v>
      </c>
      <c r="B10" s="281"/>
      <c r="C10" s="1011" t="s">
        <v>557</v>
      </c>
      <c r="D10" s="1012"/>
      <c r="E10" s="1012"/>
      <c r="F10" s="1012"/>
      <c r="G10" s="1017" t="s">
        <v>556</v>
      </c>
      <c r="H10" s="1156" t="s">
        <v>777</v>
      </c>
      <c r="I10" s="1013" t="s">
        <v>103</v>
      </c>
      <c r="J10" s="1113"/>
    </row>
    <row r="11" spans="1:16" ht="66">
      <c r="A11" s="283" t="s">
        <v>102</v>
      </c>
      <c r="B11" s="1008" t="s">
        <v>393</v>
      </c>
      <c r="C11" s="446" t="s">
        <v>104</v>
      </c>
      <c r="D11" s="447" t="s">
        <v>168</v>
      </c>
      <c r="E11" s="447" t="s">
        <v>38</v>
      </c>
      <c r="F11" s="447" t="s">
        <v>728</v>
      </c>
      <c r="G11" s="1018" t="s">
        <v>326</v>
      </c>
      <c r="H11" s="1095" t="s">
        <v>778</v>
      </c>
      <c r="I11" s="338" t="s">
        <v>105</v>
      </c>
      <c r="J11" s="1100" t="s">
        <v>397</v>
      </c>
      <c r="K11" s="453"/>
    </row>
    <row r="12" spans="1:16" ht="12.75" customHeight="1">
      <c r="A12" s="890" t="s">
        <v>258</v>
      </c>
      <c r="B12" s="1010" t="s">
        <v>77</v>
      </c>
      <c r="C12" s="891">
        <v>0</v>
      </c>
      <c r="D12" s="892">
        <v>86300</v>
      </c>
      <c r="E12" s="893">
        <v>25000</v>
      </c>
      <c r="F12" s="1015">
        <v>88700</v>
      </c>
      <c r="G12" s="1019">
        <v>200000</v>
      </c>
      <c r="H12" s="1096">
        <v>0</v>
      </c>
      <c r="I12" s="1014"/>
      <c r="J12" s="1114">
        <f>+G12-(C12+D12+E12+F12)</f>
        <v>0</v>
      </c>
      <c r="K12" s="453"/>
      <c r="L12" s="1057"/>
      <c r="M12" s="1057"/>
      <c r="N12" s="1058"/>
      <c r="O12" s="1057"/>
      <c r="P12" s="1058"/>
    </row>
    <row r="13" spans="1:16" ht="12.75" customHeight="1">
      <c r="A13" s="895" t="s">
        <v>49</v>
      </c>
      <c r="B13" s="896" t="s">
        <v>494</v>
      </c>
      <c r="C13" s="1216"/>
      <c r="D13" s="1217"/>
      <c r="E13" s="1218"/>
      <c r="F13" s="1218"/>
      <c r="G13" s="1219"/>
      <c r="H13" s="1220"/>
      <c r="I13" s="894"/>
      <c r="J13" s="1116"/>
    </row>
    <row r="14" spans="1:16" ht="24.6" customHeight="1">
      <c r="A14" s="1180">
        <v>1</v>
      </c>
      <c r="B14" s="1009" t="str">
        <f>'Budget Priorities WS #1 Example'!B8:C8</f>
        <v>Occupational Therapy Program/Complete College America Initiatives</v>
      </c>
      <c r="C14" s="1181"/>
      <c r="D14" s="1182">
        <v>132000</v>
      </c>
      <c r="E14" s="1182">
        <v>200000</v>
      </c>
      <c r="F14" s="1183">
        <v>145520</v>
      </c>
      <c r="G14" s="1184">
        <f>'Budget Priorities WS #1 Example'!E47</f>
        <v>477520</v>
      </c>
      <c r="H14" s="1201">
        <f>'Budget Priorities WS #1 Example'!E51</f>
        <v>433320</v>
      </c>
      <c r="I14" s="1185" t="s">
        <v>378</v>
      </c>
      <c r="J14" s="1117">
        <f>+G14-(C14+D14+E14+F14)</f>
        <v>0</v>
      </c>
    </row>
    <row r="15" spans="1:16" ht="12.75" customHeight="1">
      <c r="A15" s="343">
        <v>2</v>
      </c>
      <c r="B15" s="1009" t="s">
        <v>186</v>
      </c>
      <c r="C15" s="459"/>
      <c r="D15" s="460">
        <v>75000</v>
      </c>
      <c r="E15" s="460">
        <v>5000</v>
      </c>
      <c r="F15" s="458">
        <v>60000</v>
      </c>
      <c r="G15" s="1020">
        <f t="shared" ref="G15:G32" si="0">SUM(C15:F15)</f>
        <v>140000</v>
      </c>
      <c r="H15" s="1097">
        <f>'Budget Priorities WS #2'!E52</f>
        <v>0</v>
      </c>
      <c r="I15" s="340" t="s">
        <v>566</v>
      </c>
      <c r="J15" s="1117">
        <f t="shared" ref="J15:J35" si="1">+G15-(C15+D15+E15+F15)</f>
        <v>0</v>
      </c>
    </row>
    <row r="16" spans="1:16" ht="12.75" customHeight="1">
      <c r="A16" s="343">
        <v>3</v>
      </c>
      <c r="B16" s="1007" t="s">
        <v>187</v>
      </c>
      <c r="C16" s="462"/>
      <c r="D16" s="463">
        <v>0</v>
      </c>
      <c r="E16" s="463">
        <v>65000</v>
      </c>
      <c r="F16" s="458">
        <v>0</v>
      </c>
      <c r="G16" s="1020">
        <f t="shared" si="0"/>
        <v>65000</v>
      </c>
      <c r="H16" s="1097">
        <f>'Budget Priorities WS #3'!E52</f>
        <v>0</v>
      </c>
      <c r="I16" s="340" t="s">
        <v>566</v>
      </c>
      <c r="J16" s="1117">
        <f t="shared" si="1"/>
        <v>0</v>
      </c>
    </row>
    <row r="17" spans="1:10" ht="12.75" customHeight="1">
      <c r="A17" s="343">
        <v>4</v>
      </c>
      <c r="B17" s="1007" t="s">
        <v>188</v>
      </c>
      <c r="C17" s="462"/>
      <c r="D17" s="463">
        <v>0</v>
      </c>
      <c r="E17" s="463">
        <v>16000</v>
      </c>
      <c r="F17" s="458">
        <v>26000</v>
      </c>
      <c r="G17" s="1020">
        <f t="shared" si="0"/>
        <v>42000</v>
      </c>
      <c r="H17" s="1097">
        <f>'Budget Priorities WS #4'!E52</f>
        <v>0</v>
      </c>
      <c r="I17" s="340" t="s">
        <v>378</v>
      </c>
      <c r="J17" s="1117">
        <f t="shared" si="1"/>
        <v>0</v>
      </c>
    </row>
    <row r="18" spans="1:10">
      <c r="A18" s="343">
        <v>5</v>
      </c>
      <c r="B18" s="1007"/>
      <c r="C18" s="462"/>
      <c r="D18" s="463"/>
      <c r="E18" s="463"/>
      <c r="F18" s="458"/>
      <c r="G18" s="1020">
        <f t="shared" si="0"/>
        <v>0</v>
      </c>
      <c r="H18" s="1097">
        <f>'Budget Priorities WS #5'!E52</f>
        <v>0</v>
      </c>
      <c r="I18" s="340"/>
      <c r="J18" s="1117">
        <f t="shared" si="1"/>
        <v>0</v>
      </c>
    </row>
    <row r="19" spans="1:10">
      <c r="A19" s="343">
        <v>6</v>
      </c>
      <c r="B19" s="1007"/>
      <c r="C19" s="462"/>
      <c r="D19" s="463"/>
      <c r="E19" s="458"/>
      <c r="F19" s="458"/>
      <c r="G19" s="1020">
        <f t="shared" si="0"/>
        <v>0</v>
      </c>
      <c r="H19" s="1097">
        <f>'Budget Priorities WS #6'!E52</f>
        <v>0</v>
      </c>
      <c r="I19" s="340"/>
      <c r="J19" s="1117">
        <f t="shared" si="1"/>
        <v>0</v>
      </c>
    </row>
    <row r="20" spans="1:10">
      <c r="A20" s="343">
        <v>7</v>
      </c>
      <c r="B20" s="1007"/>
      <c r="C20" s="462"/>
      <c r="D20" s="463"/>
      <c r="E20" s="458"/>
      <c r="F20" s="458"/>
      <c r="G20" s="1020">
        <f t="shared" si="0"/>
        <v>0</v>
      </c>
      <c r="H20" s="1097">
        <f>'Budget Priorities WS #7'!E52</f>
        <v>0</v>
      </c>
      <c r="I20" s="340"/>
      <c r="J20" s="1117">
        <f t="shared" si="1"/>
        <v>0</v>
      </c>
    </row>
    <row r="21" spans="1:10">
      <c r="A21" s="343">
        <v>8</v>
      </c>
      <c r="B21" s="1007"/>
      <c r="C21" s="462"/>
      <c r="D21" s="463"/>
      <c r="E21" s="458"/>
      <c r="F21" s="458"/>
      <c r="G21" s="1020">
        <f t="shared" si="0"/>
        <v>0</v>
      </c>
      <c r="H21" s="1097">
        <f>'Budget Priorities WS #8'!E52</f>
        <v>0</v>
      </c>
      <c r="I21" s="340"/>
      <c r="J21" s="1117">
        <f t="shared" si="1"/>
        <v>0</v>
      </c>
    </row>
    <row r="22" spans="1:10">
      <c r="A22" s="343">
        <v>9</v>
      </c>
      <c r="B22" s="1007"/>
      <c r="C22" s="462"/>
      <c r="D22" s="463"/>
      <c r="E22" s="458"/>
      <c r="F22" s="458"/>
      <c r="G22" s="1020">
        <f t="shared" si="0"/>
        <v>0</v>
      </c>
      <c r="H22" s="1097">
        <f>'Budget Priorities WS #9'!E52</f>
        <v>0</v>
      </c>
      <c r="I22" s="340"/>
      <c r="J22" s="1117">
        <f t="shared" si="1"/>
        <v>0</v>
      </c>
    </row>
    <row r="23" spans="1:10">
      <c r="A23" s="343">
        <v>10</v>
      </c>
      <c r="B23" s="1007"/>
      <c r="C23" s="462"/>
      <c r="D23" s="463"/>
      <c r="E23" s="458"/>
      <c r="F23" s="458"/>
      <c r="G23" s="1020">
        <f t="shared" si="0"/>
        <v>0</v>
      </c>
      <c r="H23" s="1097">
        <f>'Budget Priorities WS #10'!E52</f>
        <v>0</v>
      </c>
      <c r="I23" s="340"/>
      <c r="J23" s="1117">
        <f t="shared" si="1"/>
        <v>0</v>
      </c>
    </row>
    <row r="24" spans="1:10">
      <c r="A24" s="343">
        <v>11</v>
      </c>
      <c r="B24" s="1007"/>
      <c r="C24" s="462"/>
      <c r="D24" s="463"/>
      <c r="E24" s="458"/>
      <c r="F24" s="458"/>
      <c r="G24" s="1020">
        <f t="shared" si="0"/>
        <v>0</v>
      </c>
      <c r="H24" s="1097">
        <f>'Budget Priorities WS #11'!E52</f>
        <v>0</v>
      </c>
      <c r="I24" s="340"/>
      <c r="J24" s="1117">
        <f t="shared" si="1"/>
        <v>0</v>
      </c>
    </row>
    <row r="25" spans="1:10">
      <c r="A25" s="343">
        <v>12</v>
      </c>
      <c r="B25" s="1007"/>
      <c r="C25" s="462"/>
      <c r="D25" s="463"/>
      <c r="E25" s="458"/>
      <c r="F25" s="458"/>
      <c r="G25" s="1020">
        <f t="shared" si="0"/>
        <v>0</v>
      </c>
      <c r="H25" s="1097">
        <f>'Budget Priorities WS #12'!E52</f>
        <v>0</v>
      </c>
      <c r="I25" s="340"/>
      <c r="J25" s="1117">
        <f t="shared" si="1"/>
        <v>0</v>
      </c>
    </row>
    <row r="26" spans="1:10">
      <c r="A26" s="343">
        <v>13</v>
      </c>
      <c r="B26" s="1007"/>
      <c r="C26" s="462"/>
      <c r="D26" s="463"/>
      <c r="E26" s="458"/>
      <c r="F26" s="458"/>
      <c r="G26" s="1020">
        <f t="shared" si="0"/>
        <v>0</v>
      </c>
      <c r="H26" s="1097">
        <f>'Budget Priorities WS #13'!E52</f>
        <v>0</v>
      </c>
      <c r="I26" s="340"/>
      <c r="J26" s="1117">
        <f t="shared" si="1"/>
        <v>0</v>
      </c>
    </row>
    <row r="27" spans="1:10">
      <c r="A27" s="343">
        <v>14</v>
      </c>
      <c r="B27" s="1007"/>
      <c r="C27" s="462"/>
      <c r="D27" s="463"/>
      <c r="E27" s="458"/>
      <c r="F27" s="458"/>
      <c r="G27" s="1020">
        <f t="shared" si="0"/>
        <v>0</v>
      </c>
      <c r="H27" s="1097">
        <f>'Budget Priorities WS #14'!E52</f>
        <v>0</v>
      </c>
      <c r="I27" s="340"/>
      <c r="J27" s="1117">
        <f t="shared" si="1"/>
        <v>0</v>
      </c>
    </row>
    <row r="28" spans="1:10">
      <c r="A28" s="343">
        <v>15</v>
      </c>
      <c r="B28" s="1007"/>
      <c r="C28" s="462"/>
      <c r="D28" s="463"/>
      <c r="E28" s="458"/>
      <c r="F28" s="458"/>
      <c r="G28" s="1020">
        <f t="shared" si="0"/>
        <v>0</v>
      </c>
      <c r="H28" s="1097">
        <f>'Budget Priorities WS #15'!E52</f>
        <v>0</v>
      </c>
      <c r="I28" s="340"/>
      <c r="J28" s="1117">
        <f t="shared" si="1"/>
        <v>0</v>
      </c>
    </row>
    <row r="29" spans="1:10">
      <c r="A29" s="343">
        <v>16</v>
      </c>
      <c r="B29" s="1007"/>
      <c r="C29" s="462"/>
      <c r="D29" s="463"/>
      <c r="E29" s="458"/>
      <c r="F29" s="458"/>
      <c r="G29" s="1020">
        <f t="shared" si="0"/>
        <v>0</v>
      </c>
      <c r="H29" s="1097">
        <f>'Budget Priorities WS #16'!E52</f>
        <v>0</v>
      </c>
      <c r="I29" s="340"/>
      <c r="J29" s="1117">
        <f t="shared" si="1"/>
        <v>0</v>
      </c>
    </row>
    <row r="30" spans="1:10">
      <c r="A30" s="343">
        <v>17</v>
      </c>
      <c r="B30" s="1007"/>
      <c r="C30" s="462"/>
      <c r="D30" s="463"/>
      <c r="E30" s="458"/>
      <c r="F30" s="458"/>
      <c r="G30" s="1020">
        <f t="shared" si="0"/>
        <v>0</v>
      </c>
      <c r="H30" s="1097">
        <f>'Budget Priorities WS #17'!E52</f>
        <v>0</v>
      </c>
      <c r="I30" s="340"/>
      <c r="J30" s="1117">
        <f t="shared" si="1"/>
        <v>0</v>
      </c>
    </row>
    <row r="31" spans="1:10">
      <c r="A31" s="343">
        <v>18</v>
      </c>
      <c r="B31" s="1007"/>
      <c r="C31" s="462"/>
      <c r="D31" s="463"/>
      <c r="E31" s="458"/>
      <c r="F31" s="458"/>
      <c r="G31" s="1020">
        <f t="shared" si="0"/>
        <v>0</v>
      </c>
      <c r="H31" s="1097">
        <f>'Budget Priorities WS #18'!E52</f>
        <v>0</v>
      </c>
      <c r="I31" s="340"/>
      <c r="J31" s="1117">
        <f t="shared" si="1"/>
        <v>0</v>
      </c>
    </row>
    <row r="32" spans="1:10">
      <c r="A32" s="343">
        <v>19</v>
      </c>
      <c r="B32" s="1007"/>
      <c r="C32" s="462"/>
      <c r="D32" s="463"/>
      <c r="E32" s="458"/>
      <c r="F32" s="458"/>
      <c r="G32" s="1020">
        <f t="shared" si="0"/>
        <v>0</v>
      </c>
      <c r="H32" s="1097">
        <f>'Budget Priorities WS #19'!E52</f>
        <v>0</v>
      </c>
      <c r="I32" s="340"/>
      <c r="J32" s="1117">
        <f t="shared" si="1"/>
        <v>0</v>
      </c>
    </row>
    <row r="33" spans="1:11">
      <c r="A33" s="343">
        <v>20</v>
      </c>
      <c r="B33" s="1007"/>
      <c r="C33" s="462"/>
      <c r="D33" s="463"/>
      <c r="E33" s="458"/>
      <c r="F33" s="458"/>
      <c r="G33" s="1157">
        <f>'Budget Priorities WS #20'!E47</f>
        <v>0</v>
      </c>
      <c r="H33" s="1098">
        <f>'Budget Priorities WS #20'!E52</f>
        <v>0</v>
      </c>
      <c r="I33" s="340"/>
      <c r="J33" s="1118">
        <f t="shared" si="1"/>
        <v>0</v>
      </c>
      <c r="K33" s="421"/>
    </row>
    <row r="34" spans="1:11">
      <c r="A34" s="425"/>
      <c r="B34" s="1159" t="s">
        <v>198</v>
      </c>
      <c r="C34" s="1158">
        <f>SUM(C14:C33)</f>
        <v>0</v>
      </c>
      <c r="D34" s="468">
        <f>SUM(D14:D33)</f>
        <v>207000</v>
      </c>
      <c r="E34" s="468">
        <f>SUM(E14:E33)</f>
        <v>286000</v>
      </c>
      <c r="F34" s="1016">
        <f>SUM(F14:F33)</f>
        <v>231520</v>
      </c>
      <c r="G34" s="1207">
        <f>SUM(C34:F34)</f>
        <v>724520</v>
      </c>
      <c r="H34" s="1209">
        <f>SUM(H14:H33)</f>
        <v>433320</v>
      </c>
      <c r="I34" s="428"/>
      <c r="J34" s="1115">
        <f t="shared" si="1"/>
        <v>0</v>
      </c>
    </row>
    <row r="35" spans="1:11" ht="13.8" thickBot="1">
      <c r="A35" s="429"/>
      <c r="B35" s="430" t="s">
        <v>328</v>
      </c>
      <c r="C35" s="470">
        <f>+C12+C34</f>
        <v>0</v>
      </c>
      <c r="D35" s="470">
        <f>+D12+D34</f>
        <v>293300</v>
      </c>
      <c r="E35" s="470">
        <f>+E12+E34</f>
        <v>311000</v>
      </c>
      <c r="F35" s="470">
        <f>+F12+F34</f>
        <v>320220</v>
      </c>
      <c r="G35" s="1208">
        <f>+G12+G34</f>
        <v>924520</v>
      </c>
      <c r="H35" s="1210" t="e">
        <f>+#REF!+H34</f>
        <v>#REF!</v>
      </c>
      <c r="I35" s="432"/>
      <c r="J35" s="1119">
        <f t="shared" si="1"/>
        <v>0</v>
      </c>
    </row>
    <row r="36" spans="1:11" ht="5.25" customHeight="1">
      <c r="C36" s="284"/>
      <c r="D36" s="285"/>
      <c r="E36" s="285"/>
      <c r="F36" s="285"/>
      <c r="G36" s="286"/>
      <c r="H36" s="286"/>
    </row>
    <row r="37" spans="1:11">
      <c r="F37" s="434"/>
    </row>
    <row r="38" spans="1:11" ht="13.2" customHeight="1">
      <c r="A38" s="1337" t="s">
        <v>729</v>
      </c>
      <c r="B38" s="1338"/>
      <c r="C38" s="1338"/>
      <c r="D38" s="1338"/>
      <c r="E38" s="1338"/>
      <c r="F38" s="1338"/>
      <c r="G38" s="1338"/>
      <c r="H38" s="1339"/>
      <c r="I38" s="1338"/>
      <c r="J38" s="1338"/>
    </row>
    <row r="39" spans="1:11">
      <c r="A39" s="1329" t="s">
        <v>555</v>
      </c>
      <c r="B39" s="1330"/>
      <c r="C39" s="1330"/>
      <c r="D39" s="1330"/>
      <c r="E39" s="1330"/>
      <c r="F39" s="1330"/>
      <c r="G39" s="1330"/>
      <c r="H39" s="1331"/>
      <c r="I39" s="1330"/>
      <c r="J39" s="1330"/>
    </row>
    <row r="40" spans="1:11" ht="24.75" customHeight="1">
      <c r="A40" s="1329" t="s">
        <v>730</v>
      </c>
      <c r="B40" s="1330"/>
      <c r="C40" s="1330"/>
      <c r="D40" s="1330"/>
      <c r="E40" s="1330"/>
      <c r="F40" s="1330"/>
      <c r="G40" s="1330"/>
      <c r="H40" s="1331"/>
      <c r="I40" s="1330"/>
      <c r="J40" s="1330"/>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43</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FY27</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CCA Row 66 '!Print_Area</vt:lpstr>
      <vt:lpstr>'OSRHE Priority Row 57'!Print_Area</vt:lpstr>
      <vt:lpstr>'Priorities by Object Summary'!Print_Area</vt:lpstr>
      <vt:lpstr>'Summary-Priorities Funding'!Print_Area</vt:lpstr>
      <vt:lpstr>'Summary-Priorities Funding FY27'!Print_Area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2022-08-02T21:31:30Z</cp:lastPrinted>
  <dcterms:created xsi:type="dcterms:W3CDTF">2004-08-17T17:35:05Z</dcterms:created>
  <dcterms:modified xsi:type="dcterms:W3CDTF">2023-08-23T17:27:31Z</dcterms:modified>
</cp:coreProperties>
</file>