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F:\Mark Tygret\Budget Reports\Tuition and Fees\Mandatory Fee Project\"/>
    </mc:Choice>
  </mc:AlternateContent>
  <xr:revisionPtr revIDLastSave="0" documentId="13_ncr:1_{1755E87C-1686-407E-BCAA-74C55B643753}" xr6:coauthVersionLast="36" xr6:coauthVersionMax="36" xr10:uidLastSave="{00000000-0000-0000-0000-000000000000}"/>
  <bookViews>
    <workbookView xWindow="0" yWindow="0" windowWidth="28800" windowHeight="13455" xr2:uid="{00000000-000D-0000-FFFF-FFFF00000000}"/>
  </bookViews>
  <sheets>
    <sheet name="Instructions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Calculations" sheetId="12" r:id="rId12"/>
  </sheets>
  <calcPr calcId="191029"/>
</workbook>
</file>

<file path=xl/calcChain.xml><?xml version="1.0" encoding="utf-8"?>
<calcChain xmlns="http://schemas.openxmlformats.org/spreadsheetml/2006/main">
  <c r="C36" i="2" l="1"/>
  <c r="C35" i="2"/>
  <c r="C30" i="2"/>
  <c r="C23" i="2"/>
  <c r="C25" i="2" s="1"/>
  <c r="C21" i="2"/>
  <c r="C16" i="2"/>
  <c r="C15" i="2"/>
  <c r="C11" i="2"/>
  <c r="C32" i="2" s="1"/>
  <c r="C35" i="3"/>
  <c r="C36" i="3" s="1"/>
  <c r="C30" i="3"/>
  <c r="C23" i="3"/>
  <c r="C25" i="3" s="1"/>
  <c r="C21" i="3"/>
  <c r="C26" i="3" s="1"/>
  <c r="C15" i="3"/>
  <c r="C11" i="3"/>
  <c r="C16" i="3" s="1"/>
  <c r="C35" i="4"/>
  <c r="C36" i="4" s="1"/>
  <c r="C30" i="4"/>
  <c r="C23" i="4"/>
  <c r="C25" i="4" s="1"/>
  <c r="C21" i="4"/>
  <c r="C26" i="4" s="1"/>
  <c r="C15" i="4"/>
  <c r="C11" i="4"/>
  <c r="C16" i="4" s="1"/>
  <c r="C35" i="5"/>
  <c r="C36" i="5" s="1"/>
  <c r="C30" i="5"/>
  <c r="C23" i="5"/>
  <c r="C25" i="5" s="1"/>
  <c r="C21" i="5"/>
  <c r="C26" i="5" s="1"/>
  <c r="C15" i="5"/>
  <c r="C11" i="5"/>
  <c r="C16" i="5" s="1"/>
  <c r="C35" i="6"/>
  <c r="C36" i="6" s="1"/>
  <c r="C30" i="6"/>
  <c r="C25" i="6"/>
  <c r="C23" i="6"/>
  <c r="C21" i="6"/>
  <c r="C26" i="6" s="1"/>
  <c r="C15" i="6"/>
  <c r="C16" i="6" s="1"/>
  <c r="C11" i="6"/>
  <c r="C32" i="6" s="1"/>
  <c r="C35" i="7"/>
  <c r="C36" i="7" s="1"/>
  <c r="C30" i="7"/>
  <c r="C23" i="7"/>
  <c r="C25" i="7" s="1"/>
  <c r="C21" i="7"/>
  <c r="C26" i="7" s="1"/>
  <c r="C16" i="7"/>
  <c r="C15" i="7"/>
  <c r="C11" i="7"/>
  <c r="C32" i="7" s="1"/>
  <c r="C35" i="8"/>
  <c r="C36" i="8" s="1"/>
  <c r="C30" i="8"/>
  <c r="C25" i="8"/>
  <c r="C23" i="8"/>
  <c r="C21" i="8"/>
  <c r="C26" i="8" s="1"/>
  <c r="C15" i="8"/>
  <c r="C16" i="8" s="1"/>
  <c r="C11" i="8"/>
  <c r="C32" i="8" s="1"/>
  <c r="C35" i="9"/>
  <c r="C36" i="9" s="1"/>
  <c r="C30" i="9"/>
  <c r="C23" i="9"/>
  <c r="C25" i="9" s="1"/>
  <c r="C21" i="9"/>
  <c r="C26" i="9" s="1"/>
  <c r="C15" i="9"/>
  <c r="C11" i="9"/>
  <c r="C16" i="9" s="1"/>
  <c r="C35" i="10"/>
  <c r="C36" i="10" s="1"/>
  <c r="C30" i="10"/>
  <c r="C23" i="10"/>
  <c r="C25" i="10" s="1"/>
  <c r="C21" i="10"/>
  <c r="C26" i="10" s="1"/>
  <c r="C15" i="10"/>
  <c r="C11" i="10"/>
  <c r="C16" i="10" s="1"/>
  <c r="C26" i="2" l="1"/>
  <c r="C32" i="3"/>
  <c r="C32" i="4"/>
  <c r="C32" i="5"/>
  <c r="C32" i="9"/>
  <c r="C32" i="10"/>
  <c r="C23" i="11"/>
  <c r="C35" i="11" l="1"/>
  <c r="C25" i="11"/>
  <c r="C21" i="11"/>
  <c r="C15" i="11"/>
  <c r="C11" i="11"/>
  <c r="C32" i="11" s="1"/>
  <c r="D30" i="10"/>
  <c r="F30" i="10" s="1"/>
  <c r="D30" i="9"/>
  <c r="F30" i="9" s="1"/>
  <c r="D30" i="8"/>
  <c r="F30" i="8" s="1"/>
  <c r="D30" i="7"/>
  <c r="F30" i="7" s="1"/>
  <c r="D30" i="6"/>
  <c r="F30" i="6" s="1"/>
  <c r="D30" i="5"/>
  <c r="F30" i="5" s="1"/>
  <c r="D30" i="4"/>
  <c r="F30" i="4" s="1"/>
  <c r="D30" i="3"/>
  <c r="F30" i="3" s="1"/>
  <c r="D30" i="2"/>
  <c r="F30" i="2" s="1"/>
  <c r="C26" i="11" l="1"/>
  <c r="D26" i="11" s="1"/>
  <c r="F26" i="11" s="1"/>
  <c r="D26" i="10"/>
  <c r="F26" i="10" s="1"/>
  <c r="D26" i="8"/>
  <c r="F26" i="8" s="1"/>
  <c r="D26" i="7"/>
  <c r="F26" i="7" s="1"/>
  <c r="D26" i="6"/>
  <c r="F26" i="6" s="1"/>
  <c r="D16" i="6"/>
  <c r="F16" i="6" s="1"/>
  <c r="D26" i="5"/>
  <c r="F26" i="5" s="1"/>
  <c r="D26" i="4"/>
  <c r="F26" i="4" s="1"/>
  <c r="D36" i="3"/>
  <c r="F36" i="3" s="1"/>
  <c r="D26" i="3"/>
  <c r="F26" i="3" s="1"/>
  <c r="D36" i="2"/>
  <c r="F36" i="2" s="1"/>
  <c r="D26" i="2"/>
  <c r="F26" i="2" s="1"/>
  <c r="C16" i="11"/>
  <c r="D16" i="11" s="1"/>
  <c r="F16" i="11" s="1"/>
  <c r="C30" i="11"/>
  <c r="D30" i="11" s="1"/>
  <c r="F30" i="11" s="1"/>
  <c r="D26" i="9"/>
  <c r="F26" i="9" s="1"/>
  <c r="D16" i="8"/>
  <c r="F16" i="8" s="1"/>
  <c r="D36" i="8"/>
  <c r="F36" i="8" s="1"/>
  <c r="D16" i="7"/>
  <c r="F16" i="7" s="1"/>
  <c r="D16" i="4"/>
  <c r="F16" i="4" s="1"/>
  <c r="D36" i="4"/>
  <c r="F36" i="4" s="1"/>
  <c r="D16" i="3"/>
  <c r="F16" i="3" s="1"/>
  <c r="D16" i="2"/>
  <c r="F16" i="2" s="1"/>
  <c r="D16" i="5"/>
  <c r="F16" i="5" s="1"/>
  <c r="D36" i="5"/>
  <c r="F36" i="5" s="1"/>
  <c r="D36" i="9"/>
  <c r="F36" i="9" s="1"/>
  <c r="D16" i="9"/>
  <c r="F16" i="9" s="1"/>
  <c r="D16" i="10"/>
  <c r="F16" i="10" s="1"/>
  <c r="D36" i="10"/>
  <c r="F36" i="10" s="1"/>
  <c r="C36" i="11"/>
  <c r="D36" i="11" s="1"/>
  <c r="F36" i="11" s="1"/>
  <c r="D36" i="6"/>
  <c r="F36" i="6" s="1"/>
  <c r="D36" i="7"/>
  <c r="F36" i="7" s="1"/>
  <c r="F37" i="11" l="1"/>
  <c r="F37" i="10"/>
  <c r="F37" i="9"/>
  <c r="F37" i="8"/>
  <c r="F37" i="7"/>
  <c r="F37" i="6"/>
  <c r="F37" i="5"/>
  <c r="F37" i="4"/>
  <c r="F37" i="3"/>
  <c r="F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100-000001000000}">
      <text>
        <r>
          <rPr>
            <sz val="10"/>
            <color rgb="FF000000"/>
            <rFont val="Verdana"/>
            <family val="2"/>
            <scheme val="minor"/>
          </rPr>
          <t xml:space="preserve">Staff User:
Same total as in viability below
</t>
        </r>
      </text>
    </comment>
    <comment ref="A32" authorId="0" shapeId="0" xr:uid="{21B375DC-B6B0-4C63-ADC4-BCA50BEF9858}">
      <text>
        <r>
          <rPr>
            <sz val="10"/>
            <color rgb="FF000000"/>
            <rFont val="Verdana"/>
            <family val="2"/>
            <scheme val="minor"/>
          </rPr>
          <t>Michael Seuring:
=numerator from Primary Reserve Ratio calculation</t>
        </r>
      </text>
    </comment>
    <comment ref="A33" authorId="0" shapeId="0" xr:uid="{00000000-0006-0000-0100-000003000000}">
      <text>
        <r>
          <rPr>
            <sz val="10"/>
            <color rgb="FF000000"/>
            <rFont val="Verdana"/>
            <family val="2"/>
            <scheme val="minor"/>
          </rPr>
          <t xml:space="preserve">Staff User:
Information not typically shown in the audited financial statements.  Refer to the Notes section of the auditor's report.                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200-000001000000}">
      <text>
        <r>
          <rPr>
            <sz val="10"/>
            <color rgb="FF000000"/>
            <rFont val="Verdana"/>
            <family val="2"/>
            <scheme val="minor"/>
          </rPr>
          <t xml:space="preserve">Staff User:
Same total as in viability below
</t>
        </r>
      </text>
    </comment>
    <comment ref="A32" authorId="0" shapeId="0" xr:uid="{00000000-0006-0000-0200-000002000000}">
      <text>
        <r>
          <rPr>
            <sz val="10"/>
            <color rgb="FF000000"/>
            <rFont val="Verdana"/>
            <family val="2"/>
            <scheme val="minor"/>
          </rPr>
          <t>Michael Seuring:
=numerator from Primary Reserve Ratio calculation</t>
        </r>
      </text>
    </comment>
    <comment ref="A33" authorId="0" shapeId="0" xr:uid="{00000000-0006-0000-0200-000003000000}">
      <text>
        <r>
          <rPr>
            <sz val="10"/>
            <color rgb="FF000000"/>
            <rFont val="Verdana"/>
            <family val="2"/>
            <scheme val="minor"/>
          </rPr>
          <t xml:space="preserve">Staff User:
Information not typically shown in the audited financial statements.  Refer to the Notes section of the auditor's report.                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300-000001000000}">
      <text>
        <r>
          <rPr>
            <sz val="10"/>
            <color rgb="FF000000"/>
            <rFont val="Verdana"/>
            <family val="2"/>
            <scheme val="minor"/>
          </rPr>
          <t xml:space="preserve">Staff User:
Same total as in viability below
</t>
        </r>
      </text>
    </comment>
    <comment ref="A32" authorId="0" shapeId="0" xr:uid="{4BFB2A84-6C88-4968-93DF-D571A6AF673A}">
      <text>
        <r>
          <rPr>
            <sz val="10"/>
            <color rgb="FF000000"/>
            <rFont val="Verdana"/>
            <family val="2"/>
            <scheme val="minor"/>
          </rPr>
          <t>Michael Seuring:
=numerator from Primary Reserve Ratio calculation</t>
        </r>
      </text>
    </comment>
    <comment ref="A33" authorId="0" shapeId="0" xr:uid="{00000000-0006-0000-0300-000003000000}">
      <text>
        <r>
          <rPr>
            <sz val="10"/>
            <color rgb="FF000000"/>
            <rFont val="Verdana"/>
            <family val="2"/>
            <scheme val="minor"/>
          </rPr>
          <t xml:space="preserve">Staff User:
Information not typically shown in the audited financial statements.  Refer to the Notes section of the auditor's report.                 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400-000001000000}">
      <text>
        <r>
          <rPr>
            <sz val="10"/>
            <color rgb="FF000000"/>
            <rFont val="Verdana"/>
            <family val="2"/>
            <scheme val="minor"/>
          </rPr>
          <t xml:space="preserve">Staff User:
Same total as in viability below
</t>
        </r>
      </text>
    </comment>
    <comment ref="A32" authorId="0" shapeId="0" xr:uid="{299A31BD-D3BC-4670-B3DE-60AC71EAAE3D}">
      <text>
        <r>
          <rPr>
            <sz val="10"/>
            <color rgb="FF000000"/>
            <rFont val="Verdana"/>
            <family val="2"/>
            <scheme val="minor"/>
          </rPr>
          <t>Michael Seuring:
=numerator from Primary Reserve Ratio calculation</t>
        </r>
      </text>
    </comment>
    <comment ref="A33" authorId="0" shapeId="0" xr:uid="{00000000-0006-0000-0400-000003000000}">
      <text>
        <r>
          <rPr>
            <sz val="10"/>
            <color rgb="FF000000"/>
            <rFont val="Verdana"/>
            <family val="2"/>
            <scheme val="minor"/>
          </rPr>
          <t xml:space="preserve">Staff User:
Information not typically shown in the audited financial statements.  Refer to the Notes section of the auditor's report.                 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500-000001000000}">
      <text>
        <r>
          <rPr>
            <sz val="10"/>
            <color rgb="FF000000"/>
            <rFont val="Verdana"/>
            <family val="2"/>
            <scheme val="minor"/>
          </rPr>
          <t xml:space="preserve">Staff User:
Same total as in viability below
</t>
        </r>
      </text>
    </comment>
    <comment ref="A32" authorId="0" shapeId="0" xr:uid="{91563C17-50B0-4A8C-B606-C5A35B8C7592}">
      <text>
        <r>
          <rPr>
            <sz val="10"/>
            <color rgb="FF000000"/>
            <rFont val="Verdana"/>
            <family val="2"/>
            <scheme val="minor"/>
          </rPr>
          <t>Michael Seuring:
=numerator from Primary Reserve Ratio calculation</t>
        </r>
      </text>
    </comment>
    <comment ref="A33" authorId="0" shapeId="0" xr:uid="{00000000-0006-0000-0500-000003000000}">
      <text>
        <r>
          <rPr>
            <sz val="10"/>
            <color rgb="FF000000"/>
            <rFont val="Verdana"/>
            <family val="2"/>
            <scheme val="minor"/>
          </rPr>
          <t xml:space="preserve">Staff User:
Information not typically shown in the audited financial statements.  Refer to the Notes section of the auditor's report.                 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600-000001000000}">
      <text>
        <r>
          <rPr>
            <sz val="10"/>
            <color rgb="FF000000"/>
            <rFont val="Verdana"/>
            <family val="2"/>
            <scheme val="minor"/>
          </rPr>
          <t xml:space="preserve">Staff User:
Same total as in viability below
</t>
        </r>
      </text>
    </comment>
    <comment ref="A32" authorId="0" shapeId="0" xr:uid="{4929613A-EED6-40CC-A742-FFA34332306D}">
      <text>
        <r>
          <rPr>
            <sz val="10"/>
            <color rgb="FF000000"/>
            <rFont val="Verdana"/>
            <family val="2"/>
            <scheme val="minor"/>
          </rPr>
          <t>Michael Seuring:
=numerator from Primary Reserve Ratio calculation</t>
        </r>
      </text>
    </comment>
    <comment ref="A33" authorId="0" shapeId="0" xr:uid="{00000000-0006-0000-0600-000003000000}">
      <text>
        <r>
          <rPr>
            <sz val="10"/>
            <color rgb="FF000000"/>
            <rFont val="Verdana"/>
            <family val="2"/>
            <scheme val="minor"/>
          </rPr>
          <t xml:space="preserve">Staff User:
Information not typically shown in the audited financial statements.  Refer to the Notes section of the auditor's report.                 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700-000001000000}">
      <text>
        <r>
          <rPr>
            <sz val="10"/>
            <color rgb="FF000000"/>
            <rFont val="Verdana"/>
            <family val="2"/>
            <scheme val="minor"/>
          </rPr>
          <t xml:space="preserve">Staff User:
Same total as in viability below
</t>
        </r>
      </text>
    </comment>
    <comment ref="A32" authorId="0" shapeId="0" xr:uid="{B5275AAA-2598-45CE-9D18-CAC396710B8B}">
      <text>
        <r>
          <rPr>
            <sz val="10"/>
            <color rgb="FF000000"/>
            <rFont val="Verdana"/>
            <family val="2"/>
            <scheme val="minor"/>
          </rPr>
          <t>Michael Seuring:
=numerator from Primary Reserve Ratio calculation</t>
        </r>
      </text>
    </comment>
    <comment ref="A33" authorId="0" shapeId="0" xr:uid="{00000000-0006-0000-0700-000003000000}">
      <text>
        <r>
          <rPr>
            <sz val="10"/>
            <color rgb="FF000000"/>
            <rFont val="Verdana"/>
            <family val="2"/>
            <scheme val="minor"/>
          </rPr>
          <t xml:space="preserve">Staff User:
Information not typically shown in the audited financial statements.  Refer to the Notes section of the auditor's report.                 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800-000001000000}">
      <text>
        <r>
          <rPr>
            <sz val="10"/>
            <color rgb="FF000000"/>
            <rFont val="Verdana"/>
            <family val="2"/>
            <scheme val="minor"/>
          </rPr>
          <t xml:space="preserve">Staff User:
Same total as in viability below
</t>
        </r>
      </text>
    </comment>
    <comment ref="A32" authorId="0" shapeId="0" xr:uid="{FB8B189F-0604-4CC0-9853-C6AC2CB104D7}">
      <text>
        <r>
          <rPr>
            <sz val="10"/>
            <color rgb="FF000000"/>
            <rFont val="Verdana"/>
            <family val="2"/>
            <scheme val="minor"/>
          </rPr>
          <t>Michael Seuring:
=numerator from Primary Reserve Ratio calculation</t>
        </r>
      </text>
    </comment>
    <comment ref="A33" authorId="0" shapeId="0" xr:uid="{00000000-0006-0000-0800-000003000000}">
      <text>
        <r>
          <rPr>
            <sz val="10"/>
            <color rgb="FF000000"/>
            <rFont val="Verdana"/>
            <family val="2"/>
            <scheme val="minor"/>
          </rPr>
          <t xml:space="preserve">Staff User:
Information not typically shown in the audited financial statements.  Refer to the Notes section of the auditor's report.                 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900-000001000000}">
      <text>
        <r>
          <rPr>
            <sz val="10"/>
            <color rgb="FF000000"/>
            <rFont val="Verdana"/>
            <family val="2"/>
            <scheme val="minor"/>
          </rPr>
          <t xml:space="preserve">Staff User:
Same total as in viability below
</t>
        </r>
      </text>
    </comment>
    <comment ref="A32" authorId="0" shapeId="0" xr:uid="{D03EA6FD-D30C-487A-89E8-E65DB1860399}">
      <text>
        <r>
          <rPr>
            <sz val="10"/>
            <color rgb="FF000000"/>
            <rFont val="Verdana"/>
            <family val="2"/>
            <scheme val="minor"/>
          </rPr>
          <t>Michael Seuring:
=numerator from Primary Reserve Ratio calculation</t>
        </r>
      </text>
    </comment>
    <comment ref="A33" authorId="0" shapeId="0" xr:uid="{00000000-0006-0000-0900-000003000000}">
      <text>
        <r>
          <rPr>
            <sz val="10"/>
            <color rgb="FF000000"/>
            <rFont val="Verdana"/>
            <family val="2"/>
            <scheme val="minor"/>
          </rPr>
          <t xml:space="preserve">Staff User:
Information not typically shown in the audited financial statements.  Refer to the Notes section of the auditor's report.                 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A00-000001000000}">
      <text>
        <r>
          <rPr>
            <sz val="10"/>
            <color rgb="FF000000"/>
            <rFont val="Verdana"/>
            <family val="2"/>
            <scheme val="minor"/>
          </rPr>
          <t xml:space="preserve">Staff User:
Same total as in viability below
</t>
        </r>
      </text>
    </comment>
    <comment ref="A32" authorId="0" shapeId="0" xr:uid="{87FF7177-3F34-4FE2-A8DA-4DC258C9DE5F}">
      <text>
        <r>
          <rPr>
            <sz val="10"/>
            <color rgb="FF000000"/>
            <rFont val="Verdana"/>
            <family val="2"/>
            <scheme val="minor"/>
          </rPr>
          <t>Michael Seuring:
=numerator from Primary Reserve Ratio calculation</t>
        </r>
      </text>
    </comment>
    <comment ref="A33" authorId="0" shapeId="0" xr:uid="{00000000-0006-0000-0A00-000003000000}">
      <text>
        <r>
          <rPr>
            <sz val="10"/>
            <color rgb="FF000000"/>
            <rFont val="Verdana"/>
            <family val="2"/>
            <scheme val="minor"/>
          </rPr>
          <t xml:space="preserve">Staff User:
Information not typically shown in the audited financial statements.  Refer to the Notes section of the auditor's report.                  </t>
        </r>
      </text>
    </comment>
  </commentList>
</comments>
</file>

<file path=xl/sharedStrings.xml><?xml version="1.0" encoding="utf-8"?>
<sst xmlns="http://schemas.openxmlformats.org/spreadsheetml/2006/main" count="620" uniqueCount="60">
  <si>
    <t>Instructions</t>
  </si>
  <si>
    <r>
      <rPr>
        <sz val="12"/>
        <color rgb="FF000000"/>
        <rFont val="Arial"/>
        <family val="2"/>
      </rPr>
      <t xml:space="preserve">Complete the worksheet that corresponds with your institution's control type (see the worksheet tabs below): public, private nonprofit, or private for profit. 
</t>
    </r>
    <r>
      <rPr>
        <b/>
        <sz val="12"/>
        <color rgb="FF000000"/>
        <rFont val="Arial"/>
        <family val="2"/>
      </rPr>
      <t>For the Institutional Update:</t>
    </r>
    <r>
      <rPr>
        <sz val="12"/>
        <color rgb="FF000000"/>
        <rFont val="Arial"/>
        <family val="2"/>
      </rPr>
      <t xml:space="preserve"> Use the worksheet to calculate the institution's Composite Financial Index and enter the values into the Institutional Update Financial Form in Canopy. Do not submit the worksheet to HLC. 
</t>
    </r>
    <r>
      <rPr>
        <b/>
        <sz val="12"/>
        <color rgb="FF000000"/>
        <rFont val="Arial"/>
        <family val="2"/>
      </rPr>
      <t>For the Institutional Data Form:</t>
    </r>
    <r>
      <rPr>
        <sz val="12"/>
        <color rgb="FF000000"/>
        <rFont val="Arial"/>
        <family val="2"/>
      </rPr>
      <t xml:space="preserve"> Complete two copies of the worksheet using data from the institution's audits for the past two completed fiscal years. Submit the worksheets as PDF files with the Institutional Data Form. </t>
    </r>
  </si>
  <si>
    <t>Financial Data Worksheet for Public Institutions</t>
  </si>
  <si>
    <t>Financial Ratios</t>
  </si>
  <si>
    <t>Primary Reserve Ratio Calculation:</t>
  </si>
  <si>
    <t>Data</t>
  </si>
  <si>
    <t>Strength</t>
  </si>
  <si>
    <t>Weight</t>
  </si>
  <si>
    <t>CFI</t>
  </si>
  <si>
    <t>+</t>
  </si>
  <si>
    <t>Institution expendable restricted net assets</t>
  </si>
  <si>
    <t>C.U. unrestricted net assets</t>
  </si>
  <si>
    <t>C.U. temporary restricted net assets</t>
  </si>
  <si>
    <t>C.U. net investment in plant</t>
  </si>
  <si>
    <t>-</t>
  </si>
  <si>
    <t>Numerator Total</t>
  </si>
  <si>
    <t>Institution operating expenses</t>
  </si>
  <si>
    <t>Institution non-operating expenses</t>
  </si>
  <si>
    <t>C.U. total expenses</t>
  </si>
  <si>
    <t>Denominator Total</t>
  </si>
  <si>
    <t xml:space="preserve">  Primary Reserve Ratio =</t>
  </si>
  <si>
    <t>÷</t>
  </si>
  <si>
    <t>Net Operating Revenue Ratio Calculation:</t>
  </si>
  <si>
    <t>Institution operating income (loss)</t>
  </si>
  <si>
    <t>Institution net non-operating revenues</t>
  </si>
  <si>
    <t>C.U. change in unrestricted net assets</t>
  </si>
  <si>
    <t>Institution operating revenues</t>
  </si>
  <si>
    <t>Institution non-operating revenues</t>
  </si>
  <si>
    <t>C.U. total unrestricted revenues</t>
  </si>
  <si>
    <t xml:space="preserve"> Net Operating Revenue Ratio =</t>
  </si>
  <si>
    <t>Return on Net Assets Ratio Calculation:</t>
  </si>
  <si>
    <t>Change in net assets + C.U. change in net assets</t>
  </si>
  <si>
    <t>Total net assets +  C.U. total net assets (beginning of year)</t>
  </si>
  <si>
    <t xml:space="preserve"> Return on Net Assets Ratio =</t>
  </si>
  <si>
    <t>Viability Ratio Calculation:</t>
  </si>
  <si>
    <t xml:space="preserve">Institution long-term debt (total project related debt) </t>
  </si>
  <si>
    <t>C.U. long-term debt (total project related debt)</t>
  </si>
  <si>
    <t>Viability Ratio =</t>
  </si>
  <si>
    <t xml:space="preserve">COMPOSITE FINANCIAL INDICATOR SCORE (CFI) </t>
  </si>
  <si>
    <t>Strength and Weight Factors Used in CFI Calculation</t>
  </si>
  <si>
    <t>PUBLIC</t>
  </si>
  <si>
    <t>Primary Reserve</t>
  </si>
  <si>
    <t>Strength = ratio / .133</t>
  </si>
  <si>
    <t>Strength = 10 if &gt; 10</t>
  </si>
  <si>
    <t>Strength = -4 if &lt; -4</t>
  </si>
  <si>
    <t>Weight = .35</t>
  </si>
  <si>
    <t>cfi = strength * weight</t>
  </si>
  <si>
    <t>Net Operating Revenue</t>
  </si>
  <si>
    <t>Strength = ratio /.013</t>
  </si>
  <si>
    <t>Weight = .10</t>
  </si>
  <si>
    <t>Return on Net Assets</t>
  </si>
  <si>
    <t>Strength = ratio /.02</t>
  </si>
  <si>
    <t>Weight = .20</t>
  </si>
  <si>
    <t>ratio = strength * weight</t>
  </si>
  <si>
    <t>Viability</t>
  </si>
  <si>
    <t>Strength = 10 if denominator = 0</t>
  </si>
  <si>
    <t>Strength = ratio /.417</t>
  </si>
  <si>
    <r>
      <t xml:space="preserve">Expendable net assets less pensions        </t>
    </r>
    <r>
      <rPr>
        <b/>
        <sz val="11"/>
        <color theme="1"/>
        <rFont val="Arial"/>
        <family val="2"/>
      </rPr>
      <t>Numerator Total =</t>
    </r>
  </si>
  <si>
    <t>Institution unrestricted net assets (less pension)</t>
  </si>
  <si>
    <t>Financial Data Worksheet - [Institution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</si>
</sst>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_);[Red]\(0.00\)"/>
    <numFmt numFmtId="166" formatCode="0.000"/>
  </numFmts>
  <fonts count="17" x14ac:knownFonts="1">
    <font>
      <sz val="10"/>
      <color rgb="FF000000"/>
      <name val="Verdana"/>
      <scheme val="minor"/>
    </font>
    <font>
      <b/>
      <sz val="16"/>
      <color rgb="FFC55C2D"/>
      <name val="Georgi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Georgia"/>
      <family val="1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0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Verdan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2" fontId="8" fillId="0" borderId="13" xfId="0" applyNumberFormat="1" applyFont="1" applyBorder="1"/>
    <xf numFmtId="2" fontId="8" fillId="0" borderId="14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right"/>
    </xf>
    <xf numFmtId="0" fontId="3" fillId="2" borderId="20" xfId="0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18" xfId="0" applyFont="1" applyBorder="1"/>
    <xf numFmtId="166" fontId="3" fillId="0" borderId="22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2" fontId="9" fillId="2" borderId="20" xfId="0" applyNumberFormat="1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24" xfId="0" applyFont="1" applyBorder="1"/>
    <xf numFmtId="49" fontId="12" fillId="0" borderId="25" xfId="0" applyNumberFormat="1" applyFont="1" applyBorder="1" applyAlignment="1">
      <alignment horizontal="center"/>
    </xf>
    <xf numFmtId="166" fontId="3" fillId="0" borderId="25" xfId="0" applyNumberFormat="1" applyFont="1" applyBorder="1"/>
    <xf numFmtId="0" fontId="3" fillId="0" borderId="25" xfId="0" applyFont="1" applyBorder="1" applyAlignment="1">
      <alignment horizontal="center"/>
    </xf>
    <xf numFmtId="2" fontId="2" fillId="3" borderId="26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38" fontId="9" fillId="0" borderId="5" xfId="0" applyNumberFormat="1" applyFont="1" applyBorder="1"/>
    <xf numFmtId="38" fontId="9" fillId="0" borderId="9" xfId="0" applyNumberFormat="1" applyFont="1" applyBorder="1"/>
    <xf numFmtId="38" fontId="9" fillId="0" borderId="18" xfId="0" applyNumberFormat="1" applyFont="1" applyBorder="1"/>
    <xf numFmtId="0" fontId="6" fillId="0" borderId="1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165" fontId="3" fillId="0" borderId="23" xfId="0" applyNumberFormat="1" applyFont="1" applyBorder="1" applyAlignment="1">
      <alignment horizontal="center"/>
    </xf>
    <xf numFmtId="38" fontId="9" fillId="0" borderId="17" xfId="0" applyNumberFormat="1" applyFont="1" applyBorder="1"/>
    <xf numFmtId="0" fontId="3" fillId="0" borderId="20" xfId="0" applyFont="1" applyBorder="1" applyAlignment="1">
      <alignment horizontal="center"/>
    </xf>
    <xf numFmtId="38" fontId="9" fillId="0" borderId="20" xfId="0" applyNumberFormat="1" applyFont="1" applyBorder="1"/>
    <xf numFmtId="0" fontId="9" fillId="0" borderId="17" xfId="0" applyFont="1" applyBorder="1" applyAlignment="1">
      <alignment horizontal="center"/>
    </xf>
    <xf numFmtId="0" fontId="3" fillId="0" borderId="0" xfId="0" applyFont="1" applyAlignment="1">
      <alignment wrapText="1"/>
    </xf>
    <xf numFmtId="10" fontId="8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273367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273367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1581150</xdr:colOff>
      <xdr:row>3</xdr:row>
      <xdr:rowOff>28575</xdr:rowOff>
    </xdr:from>
    <xdr:ext cx="638175" cy="219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16B31B48-8965-45F8-98A6-A2D2910689AC}"/>
            </a:ext>
          </a:extLst>
        </xdr:cNvPr>
        <xdr:cNvSpPr txBox="1"/>
      </xdr:nvSpPr>
      <xdr:spPr>
        <a:xfrm>
          <a:off x="1581150" y="1352550"/>
          <a:ext cx="638175" cy="219075"/>
        </a:xfrm>
        <a:prstGeom prst="rect">
          <a:avLst/>
        </a:prstGeom>
        <a:solidFill>
          <a:schemeClr val="lt1"/>
        </a:solidFill>
        <a:ln w="9525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FY-15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273367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1619250</xdr:colOff>
      <xdr:row>3</xdr:row>
      <xdr:rowOff>38100</xdr:rowOff>
    </xdr:from>
    <xdr:ext cx="63817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112CBD34-5924-427B-B19F-5643D9B8EE40}"/>
            </a:ext>
          </a:extLst>
        </xdr:cNvPr>
        <xdr:cNvSpPr txBox="1"/>
      </xdr:nvSpPr>
      <xdr:spPr>
        <a:xfrm>
          <a:off x="1619250" y="1362075"/>
          <a:ext cx="638175" cy="190500"/>
        </a:xfrm>
        <a:prstGeom prst="rect">
          <a:avLst/>
        </a:prstGeom>
        <a:solidFill>
          <a:schemeClr val="lt1"/>
        </a:solidFill>
        <a:ln w="9525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FY-16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273367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1609725</xdr:colOff>
      <xdr:row>3</xdr:row>
      <xdr:rowOff>19050</xdr:rowOff>
    </xdr:from>
    <xdr:ext cx="638175" cy="219075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C3B31AC3-1783-440C-9918-A175306EF200}"/>
            </a:ext>
          </a:extLst>
        </xdr:cNvPr>
        <xdr:cNvSpPr txBox="1"/>
      </xdr:nvSpPr>
      <xdr:spPr>
        <a:xfrm>
          <a:off x="1609725" y="1343025"/>
          <a:ext cx="638175" cy="219075"/>
        </a:xfrm>
        <a:prstGeom prst="rect">
          <a:avLst/>
        </a:prstGeom>
        <a:solidFill>
          <a:schemeClr val="lt1"/>
        </a:solidFill>
        <a:ln w="9525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FY-17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273367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1600200</xdr:colOff>
      <xdr:row>3</xdr:row>
      <xdr:rowOff>28575</xdr:rowOff>
    </xdr:from>
    <xdr:ext cx="638175" cy="219075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1872FA0A-8920-4F9D-9C2C-871460921FDB}"/>
            </a:ext>
          </a:extLst>
        </xdr:cNvPr>
        <xdr:cNvSpPr txBox="1"/>
      </xdr:nvSpPr>
      <xdr:spPr>
        <a:xfrm>
          <a:off x="1600200" y="1352550"/>
          <a:ext cx="638175" cy="219075"/>
        </a:xfrm>
        <a:prstGeom prst="rect">
          <a:avLst/>
        </a:prstGeom>
        <a:solidFill>
          <a:schemeClr val="lt1"/>
        </a:solidFill>
        <a:ln w="9525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FY-18</a:t>
          </a: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273367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1609725</xdr:colOff>
      <xdr:row>3</xdr:row>
      <xdr:rowOff>19050</xdr:rowOff>
    </xdr:from>
    <xdr:ext cx="638175" cy="219075"/>
    <xdr:sp macro="" textlink="">
      <xdr:nvSpPr>
        <xdr:cNvPr id="3" name="Shape 7">
          <a:extLst>
            <a:ext uri="{FF2B5EF4-FFF2-40B4-BE49-F238E27FC236}">
              <a16:creationId xmlns:a16="http://schemas.microsoft.com/office/drawing/2014/main" id="{A1BBFAF6-8761-40F3-A6F9-66F99A191CBE}"/>
            </a:ext>
          </a:extLst>
        </xdr:cNvPr>
        <xdr:cNvSpPr txBox="1"/>
      </xdr:nvSpPr>
      <xdr:spPr>
        <a:xfrm>
          <a:off x="1609725" y="1343025"/>
          <a:ext cx="638175" cy="219075"/>
        </a:xfrm>
        <a:prstGeom prst="rect">
          <a:avLst/>
        </a:prstGeom>
        <a:solidFill>
          <a:schemeClr val="lt1"/>
        </a:solidFill>
        <a:ln w="9525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FY-19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273367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1619250</xdr:colOff>
      <xdr:row>3</xdr:row>
      <xdr:rowOff>9525</xdr:rowOff>
    </xdr:from>
    <xdr:ext cx="638175" cy="219075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BCD63CC6-20A1-42FC-841A-0A291090DFFE}"/>
            </a:ext>
          </a:extLst>
        </xdr:cNvPr>
        <xdr:cNvSpPr txBox="1"/>
      </xdr:nvSpPr>
      <xdr:spPr>
        <a:xfrm>
          <a:off x="1619250" y="1333500"/>
          <a:ext cx="638175" cy="219075"/>
        </a:xfrm>
        <a:prstGeom prst="rect">
          <a:avLst/>
        </a:prstGeom>
        <a:solidFill>
          <a:schemeClr val="lt1"/>
        </a:solidFill>
        <a:ln w="9525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FY-20</a:t>
          </a: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273367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1724025</xdr:colOff>
      <xdr:row>3</xdr:row>
      <xdr:rowOff>19050</xdr:rowOff>
    </xdr:from>
    <xdr:ext cx="638175" cy="219075"/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43004750-7B7C-478D-B318-FEBC0694DCA4}"/>
            </a:ext>
          </a:extLst>
        </xdr:cNvPr>
        <xdr:cNvSpPr txBox="1"/>
      </xdr:nvSpPr>
      <xdr:spPr>
        <a:xfrm>
          <a:off x="1724025" y="1343025"/>
          <a:ext cx="638175" cy="219075"/>
        </a:xfrm>
        <a:prstGeom prst="rect">
          <a:avLst/>
        </a:prstGeom>
        <a:solidFill>
          <a:schemeClr val="lt1"/>
        </a:solidFill>
        <a:ln w="9525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FY-21</a:t>
          </a:r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273367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1571625</xdr:colOff>
      <xdr:row>3</xdr:row>
      <xdr:rowOff>19050</xdr:rowOff>
    </xdr:from>
    <xdr:ext cx="638175" cy="219075"/>
    <xdr:sp macro="" textlink="">
      <xdr:nvSpPr>
        <xdr:cNvPr id="3" name="Shape 10">
          <a:extLst>
            <a:ext uri="{FF2B5EF4-FFF2-40B4-BE49-F238E27FC236}">
              <a16:creationId xmlns:a16="http://schemas.microsoft.com/office/drawing/2014/main" id="{CC4EFDFD-986B-410E-8192-0EB5CB8F887B}"/>
            </a:ext>
          </a:extLst>
        </xdr:cNvPr>
        <xdr:cNvSpPr txBox="1"/>
      </xdr:nvSpPr>
      <xdr:spPr>
        <a:xfrm>
          <a:off x="1571625" y="1343025"/>
          <a:ext cx="638175" cy="219075"/>
        </a:xfrm>
        <a:prstGeom prst="rect">
          <a:avLst/>
        </a:prstGeom>
        <a:solidFill>
          <a:schemeClr val="lt1"/>
        </a:solidFill>
        <a:ln w="9525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FY-22</a:t>
          </a:r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273367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3</xdr:row>
      <xdr:rowOff>19050</xdr:rowOff>
    </xdr:from>
    <xdr:ext cx="638175" cy="219075"/>
    <xdr:sp macro="" textlink="">
      <xdr:nvSpPr>
        <xdr:cNvPr id="3" name="Shape 11">
          <a:extLst>
            <a:ext uri="{FF2B5EF4-FFF2-40B4-BE49-F238E27FC236}">
              <a16:creationId xmlns:a16="http://schemas.microsoft.com/office/drawing/2014/main" id="{E8CD8012-0FB7-4501-889C-5D03B675D572}"/>
            </a:ext>
          </a:extLst>
        </xdr:cNvPr>
        <xdr:cNvSpPr txBox="1"/>
      </xdr:nvSpPr>
      <xdr:spPr>
        <a:xfrm>
          <a:off x="1562100" y="1343025"/>
          <a:ext cx="638175" cy="219075"/>
        </a:xfrm>
        <a:prstGeom prst="rect">
          <a:avLst/>
        </a:prstGeom>
        <a:solidFill>
          <a:schemeClr val="lt1"/>
        </a:solidFill>
        <a:ln w="9525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FY-23</a:t>
          </a:r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273367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1695450</xdr:colOff>
      <xdr:row>3</xdr:row>
      <xdr:rowOff>19050</xdr:rowOff>
    </xdr:from>
    <xdr:ext cx="638175" cy="219075"/>
    <xdr:sp macro="" textlink="">
      <xdr:nvSpPr>
        <xdr:cNvPr id="3" name="Shape 12">
          <a:extLst>
            <a:ext uri="{FF2B5EF4-FFF2-40B4-BE49-F238E27FC236}">
              <a16:creationId xmlns:a16="http://schemas.microsoft.com/office/drawing/2014/main" id="{E2EFB827-28CF-4EF3-9829-B4B28D604D65}"/>
            </a:ext>
          </a:extLst>
        </xdr:cNvPr>
        <xdr:cNvSpPr txBox="1"/>
      </xdr:nvSpPr>
      <xdr:spPr>
        <a:xfrm>
          <a:off x="1695450" y="1343025"/>
          <a:ext cx="638175" cy="219075"/>
        </a:xfrm>
        <a:prstGeom prst="rect">
          <a:avLst/>
        </a:prstGeom>
        <a:solidFill>
          <a:schemeClr val="lt1"/>
        </a:solidFill>
        <a:ln w="9525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FY-24</a:t>
          </a:r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2952750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showGridLines="0" tabSelected="1" workbookViewId="0">
      <selection activeCell="A2" sqref="A2"/>
    </sheetView>
  </sheetViews>
  <sheetFormatPr defaultColWidth="11.25" defaultRowHeight="15" customHeight="1" x14ac:dyDescent="0.2"/>
  <cols>
    <col min="1" max="1" width="93.625" customWidth="1"/>
    <col min="2" max="26" width="10.875" customWidth="1"/>
  </cols>
  <sheetData>
    <row r="1" spans="1:6" ht="69.75" customHeight="1" x14ac:dyDescent="0.2"/>
    <row r="2" spans="1:6" ht="24.75" customHeight="1" x14ac:dyDescent="0.3">
      <c r="A2" s="1" t="s">
        <v>59</v>
      </c>
      <c r="B2" s="2"/>
      <c r="C2" s="2"/>
      <c r="D2" s="3"/>
      <c r="E2" s="3"/>
      <c r="F2" s="3"/>
    </row>
    <row r="3" spans="1:6" ht="27" customHeight="1" x14ac:dyDescent="0.25">
      <c r="A3" s="4" t="s">
        <v>0</v>
      </c>
      <c r="B3" s="4"/>
      <c r="C3" s="4"/>
      <c r="D3" s="4"/>
      <c r="E3" s="4"/>
      <c r="F3" s="4"/>
    </row>
    <row r="4" spans="1:6" ht="165.75" customHeight="1" x14ac:dyDescent="0.25">
      <c r="A4" s="5" t="s">
        <v>1</v>
      </c>
      <c r="B4" s="6"/>
      <c r="C4" s="6"/>
      <c r="D4" s="6"/>
      <c r="E4" s="6"/>
      <c r="F4" s="6"/>
    </row>
    <row r="5" spans="1:6" ht="12.75" customHeight="1" x14ac:dyDescent="0.2"/>
    <row r="6" spans="1:6" ht="12.75" customHeight="1" x14ac:dyDescent="0.2"/>
    <row r="7" spans="1:6" ht="12.75" customHeight="1" x14ac:dyDescent="0.2"/>
    <row r="8" spans="1:6" ht="12.75" customHeight="1" x14ac:dyDescent="0.2"/>
    <row r="9" spans="1:6" ht="12.75" customHeight="1" x14ac:dyDescent="0.2"/>
    <row r="10" spans="1:6" ht="12.75" customHeight="1" x14ac:dyDescent="0.2"/>
    <row r="11" spans="1:6" ht="12.75" customHeight="1" x14ac:dyDescent="0.2"/>
    <row r="12" spans="1:6" ht="12.75" customHeight="1" x14ac:dyDescent="0.2"/>
    <row r="13" spans="1:6" ht="12.75" customHeight="1" x14ac:dyDescent="0.2"/>
    <row r="14" spans="1:6" ht="12.75" customHeight="1" x14ac:dyDescent="0.2"/>
    <row r="15" spans="1:6" ht="12.75" customHeight="1" x14ac:dyDescent="0.2"/>
    <row r="16" spans="1: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scale="80" orientation="portrait" r:id="rId1"/>
  <headerFooter>
    <oddFooter>&amp;LCameron&amp;C&amp;D&amp;R&amp;P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5"/>
  <sheetViews>
    <sheetView showGridLines="0" topLeftCell="A2" workbookViewId="0">
      <selection activeCell="A4" sqref="A4"/>
    </sheetView>
  </sheetViews>
  <sheetFormatPr defaultColWidth="11.25" defaultRowHeight="15" customHeight="1" x14ac:dyDescent="0.2"/>
  <cols>
    <col min="1" max="1" width="50.875" customWidth="1"/>
    <col min="2" max="2" width="2.875" customWidth="1"/>
    <col min="3" max="3" width="15.875" customWidth="1"/>
    <col min="4" max="5" width="9.375" customWidth="1"/>
    <col min="6" max="6" width="9.5" customWidth="1"/>
    <col min="7" max="26" width="10.625" customWidth="1"/>
  </cols>
  <sheetData>
    <row r="1" spans="1:26" ht="69.75" customHeight="1" x14ac:dyDescent="0.2">
      <c r="A1" s="7"/>
      <c r="B1" s="7"/>
      <c r="C1" s="74"/>
      <c r="D1" s="74"/>
      <c r="E1" s="7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 x14ac:dyDescent="0.3">
      <c r="A2" s="1" t="s">
        <v>2</v>
      </c>
      <c r="B2" s="2"/>
      <c r="C2" s="2"/>
      <c r="D2" s="3"/>
      <c r="E2" s="3"/>
      <c r="F2" s="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/>
      <c r="B3" s="2"/>
      <c r="C3" s="2"/>
      <c r="D3" s="3"/>
      <c r="E3" s="3"/>
      <c r="F3" s="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 x14ac:dyDescent="0.25">
      <c r="A4" s="64" t="s">
        <v>3</v>
      </c>
      <c r="B4" s="10"/>
      <c r="C4" s="11"/>
      <c r="D4" s="12"/>
      <c r="E4" s="12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.75" customHeight="1" x14ac:dyDescent="0.25">
      <c r="A5" s="14" t="s">
        <v>4</v>
      </c>
      <c r="B5" s="33"/>
      <c r="C5" s="65" t="s">
        <v>5</v>
      </c>
      <c r="D5" s="65" t="s">
        <v>6</v>
      </c>
      <c r="E5" s="65" t="s">
        <v>7</v>
      </c>
      <c r="F5" s="66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2">
      <c r="A6" s="67" t="s">
        <v>58</v>
      </c>
      <c r="B6" s="15" t="s">
        <v>9</v>
      </c>
      <c r="C6" s="61">
        <v>0</v>
      </c>
      <c r="D6" s="16"/>
      <c r="E6" s="17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2">
      <c r="A7" s="68" t="s">
        <v>10</v>
      </c>
      <c r="B7" s="15" t="s">
        <v>9</v>
      </c>
      <c r="C7" s="61">
        <v>0</v>
      </c>
      <c r="D7" s="16"/>
      <c r="E7" s="17"/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2">
      <c r="A8" s="68" t="s">
        <v>11</v>
      </c>
      <c r="B8" s="15" t="s">
        <v>9</v>
      </c>
      <c r="C8" s="61">
        <v>0</v>
      </c>
      <c r="D8" s="16"/>
      <c r="E8" s="17"/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2">
      <c r="A9" s="68" t="s">
        <v>12</v>
      </c>
      <c r="B9" s="15" t="s">
        <v>9</v>
      </c>
      <c r="C9" s="61">
        <v>0</v>
      </c>
      <c r="D9" s="16"/>
      <c r="E9" s="17"/>
      <c r="F9" s="1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2">
      <c r="A10" s="67" t="s">
        <v>13</v>
      </c>
      <c r="B10" s="15" t="s">
        <v>14</v>
      </c>
      <c r="C10" s="61">
        <v>0</v>
      </c>
      <c r="D10" s="16"/>
      <c r="E10" s="17"/>
      <c r="F10" s="1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25">
      <c r="A11" s="19" t="s">
        <v>15</v>
      </c>
      <c r="B11" s="20"/>
      <c r="C11" s="61">
        <f>C6+C7+C8+C9-C10</f>
        <v>0</v>
      </c>
      <c r="D11" s="16"/>
      <c r="E11" s="17"/>
      <c r="F11" s="1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" customHeight="1" x14ac:dyDescent="0.2">
      <c r="A12" s="67" t="s">
        <v>16</v>
      </c>
      <c r="B12" s="34" t="s">
        <v>9</v>
      </c>
      <c r="C12" s="61">
        <v>0</v>
      </c>
      <c r="D12" s="16"/>
      <c r="E12" s="17"/>
      <c r="F12" s="1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 x14ac:dyDescent="0.2">
      <c r="A13" s="68" t="s">
        <v>17</v>
      </c>
      <c r="B13" s="15" t="s">
        <v>9</v>
      </c>
      <c r="C13" s="61">
        <v>0</v>
      </c>
      <c r="D13" s="16"/>
      <c r="E13" s="17"/>
      <c r="F13" s="1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2">
      <c r="A14" s="68" t="s">
        <v>18</v>
      </c>
      <c r="B14" s="15" t="s">
        <v>9</v>
      </c>
      <c r="C14" s="61">
        <v>0</v>
      </c>
      <c r="D14" s="16"/>
      <c r="E14" s="21"/>
      <c r="F14" s="1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 x14ac:dyDescent="0.25">
      <c r="A15" s="22" t="s">
        <v>19</v>
      </c>
      <c r="B15" s="20"/>
      <c r="C15" s="62">
        <f>SUM(C12:C14)</f>
        <v>0</v>
      </c>
      <c r="D15" s="23"/>
      <c r="E15" s="24"/>
      <c r="F15" s="2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25">
      <c r="A16" s="26" t="s">
        <v>20</v>
      </c>
      <c r="B16" s="27" t="s">
        <v>21</v>
      </c>
      <c r="C16" s="28" t="e">
        <f>C11/C15</f>
        <v>#DIV/0!</v>
      </c>
      <c r="D16" s="29" t="e">
        <f>IF(C16/0.133&gt;10,10,IF(C16/0.133&lt;-4,-4,C16/0.133))</f>
        <v>#DIV/0!</v>
      </c>
      <c r="E16" s="30">
        <v>0.35</v>
      </c>
      <c r="F16" s="31" t="e">
        <f>D16*E16</f>
        <v>#DIV/0!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5">
      <c r="A17" s="32" t="s">
        <v>22</v>
      </c>
      <c r="B17" s="33"/>
      <c r="C17" s="33"/>
      <c r="D17" s="34"/>
      <c r="E17" s="34"/>
      <c r="F17" s="6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2">
      <c r="A18" s="67" t="s">
        <v>23</v>
      </c>
      <c r="B18" s="15" t="s">
        <v>9</v>
      </c>
      <c r="C18" s="70">
        <v>0</v>
      </c>
      <c r="D18" s="17"/>
      <c r="E18" s="21"/>
      <c r="F18" s="1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 x14ac:dyDescent="0.2">
      <c r="A19" s="68" t="s">
        <v>24</v>
      </c>
      <c r="B19" s="15" t="s">
        <v>9</v>
      </c>
      <c r="C19" s="70">
        <v>0</v>
      </c>
      <c r="D19" s="17"/>
      <c r="E19" s="21"/>
      <c r="F19" s="1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2">
      <c r="A20" s="68" t="s">
        <v>25</v>
      </c>
      <c r="B20" s="15" t="s">
        <v>9</v>
      </c>
      <c r="C20" s="70">
        <v>0</v>
      </c>
      <c r="D20" s="17"/>
      <c r="E20" s="21"/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5">
      <c r="A21" s="19" t="s">
        <v>15</v>
      </c>
      <c r="B21" s="20"/>
      <c r="C21" s="63">
        <f>SUM(C18:C20)</f>
        <v>0</v>
      </c>
      <c r="D21" s="17"/>
      <c r="E21" s="21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2">
      <c r="A22" s="67" t="s">
        <v>26</v>
      </c>
      <c r="B22" s="34" t="s">
        <v>9</v>
      </c>
      <c r="C22" s="61">
        <v>0</v>
      </c>
      <c r="D22" s="17"/>
      <c r="E22" s="21"/>
      <c r="F22" s="1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2">
      <c r="A23" s="68" t="s">
        <v>27</v>
      </c>
      <c r="B23" s="15" t="s">
        <v>9</v>
      </c>
      <c r="C23" s="61">
        <f>C19</f>
        <v>0</v>
      </c>
      <c r="D23" s="17"/>
      <c r="E23" s="21"/>
      <c r="F23" s="1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2">
      <c r="A24" s="68" t="s">
        <v>28</v>
      </c>
      <c r="B24" s="15" t="s">
        <v>9</v>
      </c>
      <c r="C24" s="61">
        <v>0</v>
      </c>
      <c r="D24" s="17"/>
      <c r="E24" s="21"/>
      <c r="F24" s="1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5">
      <c r="A25" s="35" t="s">
        <v>19</v>
      </c>
      <c r="B25" s="71"/>
      <c r="C25" s="72">
        <f>SUM(C22:C24)</f>
        <v>0</v>
      </c>
      <c r="D25" s="36"/>
      <c r="E25" s="37"/>
      <c r="F25" s="3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 x14ac:dyDescent="0.25">
      <c r="A26" s="26" t="s">
        <v>29</v>
      </c>
      <c r="B26" s="27" t="s">
        <v>21</v>
      </c>
      <c r="C26" s="75" t="e">
        <f>C21/C25</f>
        <v>#DIV/0!</v>
      </c>
      <c r="D26" s="29" t="e">
        <f>IF(C26/0.013&gt;10,10,IF(C26/0.013&lt;-4,-4,C26/0.013))</f>
        <v>#DIV/0!</v>
      </c>
      <c r="E26" s="30">
        <v>0.1</v>
      </c>
      <c r="F26" s="31" t="e">
        <f>D26*E26</f>
        <v>#DIV/0!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5">
      <c r="A27" s="14" t="s">
        <v>30</v>
      </c>
      <c r="B27" s="33"/>
      <c r="C27" s="33"/>
      <c r="D27" s="34"/>
      <c r="E27" s="34"/>
      <c r="F27" s="6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2">
      <c r="A28" s="67" t="s">
        <v>31</v>
      </c>
      <c r="B28" s="39"/>
      <c r="C28" s="61">
        <v>0</v>
      </c>
      <c r="D28" s="40"/>
      <c r="E28" s="41"/>
      <c r="F28" s="4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 x14ac:dyDescent="0.2">
      <c r="A29" s="68" t="s">
        <v>32</v>
      </c>
      <c r="B29" s="43"/>
      <c r="C29" s="72">
        <v>0</v>
      </c>
      <c r="D29" s="36"/>
      <c r="E29" s="37"/>
      <c r="F29" s="3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5">
      <c r="A30" s="26" t="s">
        <v>33</v>
      </c>
      <c r="B30" s="27" t="s">
        <v>21</v>
      </c>
      <c r="C30" s="75" t="e">
        <f>(C28)/C29</f>
        <v>#DIV/0!</v>
      </c>
      <c r="D30" s="29" t="e">
        <f>IF(C30/0.02&gt;10,10,IF(C30/0.02&lt;-4,-4,C30/0.02))</f>
        <v>#DIV/0!</v>
      </c>
      <c r="E30" s="30">
        <v>0.2</v>
      </c>
      <c r="F30" s="31" t="e">
        <f>D30*E30</f>
        <v>#DIV/0!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5">
      <c r="A31" s="14" t="s">
        <v>34</v>
      </c>
      <c r="B31" s="33"/>
      <c r="C31" s="33"/>
      <c r="D31" s="34"/>
      <c r="E31" s="34"/>
      <c r="F31" s="6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5">
      <c r="A32" s="68" t="s">
        <v>57</v>
      </c>
      <c r="B32" s="44"/>
      <c r="C32" s="61">
        <f>C11</f>
        <v>0</v>
      </c>
      <c r="D32" s="45"/>
      <c r="E32" s="46"/>
      <c r="F32" s="4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">
      <c r="A33" s="67" t="s">
        <v>35</v>
      </c>
      <c r="B33" s="73" t="s">
        <v>9</v>
      </c>
      <c r="C33" s="61">
        <v>0</v>
      </c>
      <c r="D33" s="45"/>
      <c r="E33" s="46"/>
      <c r="F33" s="4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">
      <c r="A34" s="68" t="s">
        <v>36</v>
      </c>
      <c r="B34" s="48" t="s">
        <v>9</v>
      </c>
      <c r="C34" s="72">
        <v>0</v>
      </c>
      <c r="D34" s="49"/>
      <c r="E34" s="50"/>
      <c r="F34" s="5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 x14ac:dyDescent="0.25">
      <c r="A35" s="35" t="s">
        <v>19</v>
      </c>
      <c r="B35" s="52"/>
      <c r="C35" s="72">
        <f>SUM(C33:C34)</f>
        <v>0</v>
      </c>
      <c r="D35" s="49"/>
      <c r="E35" s="50"/>
      <c r="F35" s="5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 x14ac:dyDescent="0.25">
      <c r="A36" s="26" t="s">
        <v>37</v>
      </c>
      <c r="B36" s="53" t="s">
        <v>21</v>
      </c>
      <c r="C36" s="28">
        <f>IF(C35=0,0,(C32/C35))</f>
        <v>0</v>
      </c>
      <c r="D36" s="29">
        <f>IF(C36=0,10,(IF(C36/0.417&gt;10,10,IF(C36/0.417&lt;-4,-4,C36/0.417))))</f>
        <v>10</v>
      </c>
      <c r="E36" s="30">
        <v>0.35</v>
      </c>
      <c r="F36" s="31">
        <f>D36*E36</f>
        <v>3.5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0" customHeight="1" x14ac:dyDescent="0.25">
      <c r="A37" s="54" t="s">
        <v>38</v>
      </c>
      <c r="B37" s="55"/>
      <c r="C37" s="56"/>
      <c r="D37" s="55"/>
      <c r="E37" s="57"/>
      <c r="F37" s="58" t="e">
        <f>F36+F30+F26+F16</f>
        <v>#DIV/0!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</sheetData>
  <mergeCells count="1">
    <mergeCell ref="C1:E1"/>
  </mergeCells>
  <pageMargins left="0.7" right="0.7" top="0.75" bottom="0.75" header="0" footer="0"/>
  <pageSetup scale="80" orientation="portrait" r:id="rId1"/>
  <headerFooter>
    <oddFooter>&amp;LCameron&amp;C&amp;D&amp;R&amp;P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showGridLines="0" workbookViewId="0">
      <selection activeCell="A4" sqref="A4"/>
    </sheetView>
  </sheetViews>
  <sheetFormatPr defaultColWidth="11.25" defaultRowHeight="15" customHeight="1" x14ac:dyDescent="0.2"/>
  <cols>
    <col min="1" max="1" width="50.875" customWidth="1"/>
    <col min="2" max="2" width="2.875" customWidth="1"/>
    <col min="3" max="3" width="15.875" customWidth="1"/>
    <col min="4" max="5" width="9.375" customWidth="1"/>
    <col min="6" max="6" width="9.5" customWidth="1"/>
    <col min="7" max="26" width="10.625" customWidth="1"/>
  </cols>
  <sheetData>
    <row r="1" spans="1:26" ht="69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 x14ac:dyDescent="0.3">
      <c r="A2" s="1" t="s">
        <v>2</v>
      </c>
      <c r="B2" s="2"/>
      <c r="C2" s="2"/>
      <c r="D2" s="3"/>
      <c r="E2" s="3"/>
      <c r="F2" s="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/>
      <c r="B3" s="2"/>
      <c r="C3" s="2"/>
      <c r="D3" s="3"/>
      <c r="E3" s="3"/>
      <c r="F3" s="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 x14ac:dyDescent="0.25">
      <c r="A4" s="64" t="s">
        <v>3</v>
      </c>
      <c r="B4" s="10"/>
      <c r="C4" s="11"/>
      <c r="D4" s="12"/>
      <c r="E4" s="12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.75" customHeight="1" x14ac:dyDescent="0.25">
      <c r="A5" s="14" t="s">
        <v>4</v>
      </c>
      <c r="B5" s="33"/>
      <c r="C5" s="65" t="s">
        <v>5</v>
      </c>
      <c r="D5" s="65" t="s">
        <v>6</v>
      </c>
      <c r="E5" s="65" t="s">
        <v>7</v>
      </c>
      <c r="F5" s="66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2">
      <c r="A6" s="67" t="s">
        <v>58</v>
      </c>
      <c r="B6" s="15" t="s">
        <v>9</v>
      </c>
      <c r="C6" s="61">
        <v>0</v>
      </c>
      <c r="D6" s="16"/>
      <c r="E6" s="17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2">
      <c r="A7" s="68" t="s">
        <v>10</v>
      </c>
      <c r="B7" s="15" t="s">
        <v>9</v>
      </c>
      <c r="C7" s="61">
        <v>0</v>
      </c>
      <c r="D7" s="16"/>
      <c r="E7" s="17"/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2">
      <c r="A8" s="68" t="s">
        <v>11</v>
      </c>
      <c r="B8" s="15" t="s">
        <v>9</v>
      </c>
      <c r="C8" s="61">
        <v>0</v>
      </c>
      <c r="D8" s="16"/>
      <c r="E8" s="17"/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2">
      <c r="A9" s="68" t="s">
        <v>12</v>
      </c>
      <c r="B9" s="15" t="s">
        <v>9</v>
      </c>
      <c r="C9" s="61">
        <v>0</v>
      </c>
      <c r="D9" s="16"/>
      <c r="E9" s="17"/>
      <c r="F9" s="1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2">
      <c r="A10" s="67" t="s">
        <v>13</v>
      </c>
      <c r="B10" s="15" t="s">
        <v>14</v>
      </c>
      <c r="C10" s="61">
        <v>0</v>
      </c>
      <c r="D10" s="16"/>
      <c r="E10" s="17"/>
      <c r="F10" s="1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25">
      <c r="A11" s="19" t="s">
        <v>15</v>
      </c>
      <c r="B11" s="20"/>
      <c r="C11" s="61">
        <f>C6+C7+C8+C9-C10</f>
        <v>0</v>
      </c>
      <c r="D11" s="16"/>
      <c r="E11" s="17"/>
      <c r="F11" s="1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" customHeight="1" x14ac:dyDescent="0.2">
      <c r="A12" s="67" t="s">
        <v>16</v>
      </c>
      <c r="B12" s="34" t="s">
        <v>9</v>
      </c>
      <c r="C12" s="61">
        <v>0</v>
      </c>
      <c r="D12" s="16"/>
      <c r="E12" s="17"/>
      <c r="F12" s="1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 x14ac:dyDescent="0.2">
      <c r="A13" s="68" t="s">
        <v>17</v>
      </c>
      <c r="B13" s="15" t="s">
        <v>9</v>
      </c>
      <c r="C13" s="61">
        <v>0</v>
      </c>
      <c r="D13" s="16"/>
      <c r="E13" s="17"/>
      <c r="F13" s="1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2">
      <c r="A14" s="68" t="s">
        <v>18</v>
      </c>
      <c r="B14" s="15" t="s">
        <v>9</v>
      </c>
      <c r="C14" s="61">
        <v>0</v>
      </c>
      <c r="D14" s="16"/>
      <c r="E14" s="21"/>
      <c r="F14" s="1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 x14ac:dyDescent="0.25">
      <c r="A15" s="22" t="s">
        <v>19</v>
      </c>
      <c r="B15" s="20"/>
      <c r="C15" s="62">
        <f>SUM(C12:C14)</f>
        <v>0</v>
      </c>
      <c r="D15" s="23"/>
      <c r="E15" s="24"/>
      <c r="F15" s="2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25">
      <c r="A16" s="26" t="s">
        <v>20</v>
      </c>
      <c r="B16" s="27" t="s">
        <v>21</v>
      </c>
      <c r="C16" s="28" t="e">
        <f>C11/C15</f>
        <v>#DIV/0!</v>
      </c>
      <c r="D16" s="29" t="e">
        <f>IF(C16/0.133&gt;10,10,IF(C16/0.133&lt;-4,-4,C16/0.133))</f>
        <v>#DIV/0!</v>
      </c>
      <c r="E16" s="30">
        <v>0.35</v>
      </c>
      <c r="F16" s="31" t="e">
        <f>D16*E16</f>
        <v>#DIV/0!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5">
      <c r="A17" s="32" t="s">
        <v>22</v>
      </c>
      <c r="B17" s="33"/>
      <c r="C17" s="33"/>
      <c r="D17" s="34"/>
      <c r="E17" s="34"/>
      <c r="F17" s="6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2">
      <c r="A18" s="67" t="s">
        <v>23</v>
      </c>
      <c r="B18" s="15" t="s">
        <v>9</v>
      </c>
      <c r="C18" s="70">
        <v>0</v>
      </c>
      <c r="D18" s="17"/>
      <c r="E18" s="21"/>
      <c r="F18" s="1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 x14ac:dyDescent="0.2">
      <c r="A19" s="68" t="s">
        <v>24</v>
      </c>
      <c r="B19" s="15" t="s">
        <v>9</v>
      </c>
      <c r="C19" s="70">
        <v>0</v>
      </c>
      <c r="D19" s="17"/>
      <c r="E19" s="21"/>
      <c r="F19" s="1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2">
      <c r="A20" s="68" t="s">
        <v>25</v>
      </c>
      <c r="B20" s="15" t="s">
        <v>9</v>
      </c>
      <c r="C20" s="70">
        <v>0</v>
      </c>
      <c r="D20" s="17"/>
      <c r="E20" s="21"/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5">
      <c r="A21" s="19" t="s">
        <v>15</v>
      </c>
      <c r="B21" s="20"/>
      <c r="C21" s="63">
        <f>SUM(C18:C20)</f>
        <v>0</v>
      </c>
      <c r="D21" s="17"/>
      <c r="E21" s="21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2">
      <c r="A22" s="67" t="s">
        <v>26</v>
      </c>
      <c r="B22" s="34" t="s">
        <v>9</v>
      </c>
      <c r="C22" s="61">
        <v>0</v>
      </c>
      <c r="D22" s="17"/>
      <c r="E22" s="21"/>
      <c r="F22" s="1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2">
      <c r="A23" s="68" t="s">
        <v>27</v>
      </c>
      <c r="B23" s="15" t="s">
        <v>9</v>
      </c>
      <c r="C23" s="61">
        <f>C19</f>
        <v>0</v>
      </c>
      <c r="D23" s="17"/>
      <c r="E23" s="21"/>
      <c r="F23" s="1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2">
      <c r="A24" s="68" t="s">
        <v>28</v>
      </c>
      <c r="B24" s="15" t="s">
        <v>9</v>
      </c>
      <c r="C24" s="61">
        <v>0</v>
      </c>
      <c r="D24" s="17"/>
      <c r="E24" s="21"/>
      <c r="F24" s="1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5">
      <c r="A25" s="35" t="s">
        <v>19</v>
      </c>
      <c r="B25" s="71"/>
      <c r="C25" s="72">
        <f>SUM(C22:C24)</f>
        <v>0</v>
      </c>
      <c r="D25" s="36"/>
      <c r="E25" s="37"/>
      <c r="F25" s="3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 x14ac:dyDescent="0.25">
      <c r="A26" s="26" t="s">
        <v>29</v>
      </c>
      <c r="B26" s="27" t="s">
        <v>21</v>
      </c>
      <c r="C26" s="75" t="e">
        <f>C21/C25</f>
        <v>#DIV/0!</v>
      </c>
      <c r="D26" s="29" t="e">
        <f>IF(C26/0.013&gt;10,10,IF(C26/0.013&lt;-4,-4,C26/0.013))</f>
        <v>#DIV/0!</v>
      </c>
      <c r="E26" s="30">
        <v>0.1</v>
      </c>
      <c r="F26" s="31" t="e">
        <f>D26*E26</f>
        <v>#DIV/0!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5">
      <c r="A27" s="14" t="s">
        <v>30</v>
      </c>
      <c r="B27" s="33"/>
      <c r="C27" s="33"/>
      <c r="D27" s="34"/>
      <c r="E27" s="34"/>
      <c r="F27" s="6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2">
      <c r="A28" s="67" t="s">
        <v>31</v>
      </c>
      <c r="B28" s="39"/>
      <c r="C28" s="61">
        <v>0</v>
      </c>
      <c r="D28" s="40"/>
      <c r="E28" s="41"/>
      <c r="F28" s="4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 x14ac:dyDescent="0.2">
      <c r="A29" s="68" t="s">
        <v>32</v>
      </c>
      <c r="B29" s="43"/>
      <c r="C29" s="72">
        <v>0</v>
      </c>
      <c r="D29" s="36"/>
      <c r="E29" s="37"/>
      <c r="F29" s="3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5">
      <c r="A30" s="26" t="s">
        <v>33</v>
      </c>
      <c r="B30" s="27" t="s">
        <v>21</v>
      </c>
      <c r="C30" s="75" t="e">
        <f>(C28)/C29</f>
        <v>#DIV/0!</v>
      </c>
      <c r="D30" s="29" t="e">
        <f>IF(C30/0.02&gt;10,10,IF(C30/0.02&lt;-4,-4,C30/0.02))</f>
        <v>#DIV/0!</v>
      </c>
      <c r="E30" s="30">
        <v>0.2</v>
      </c>
      <c r="F30" s="31" t="e">
        <f>D30*E30</f>
        <v>#DIV/0!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5">
      <c r="A31" s="14" t="s">
        <v>34</v>
      </c>
      <c r="B31" s="33"/>
      <c r="C31" s="33"/>
      <c r="D31" s="34"/>
      <c r="E31" s="34"/>
      <c r="F31" s="6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5">
      <c r="A32" s="68" t="s">
        <v>57</v>
      </c>
      <c r="B32" s="44"/>
      <c r="C32" s="61">
        <f>C11</f>
        <v>0</v>
      </c>
      <c r="D32" s="45"/>
      <c r="E32" s="46"/>
      <c r="F32" s="4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">
      <c r="A33" s="67" t="s">
        <v>35</v>
      </c>
      <c r="B33" s="73" t="s">
        <v>9</v>
      </c>
      <c r="C33" s="61">
        <v>0</v>
      </c>
      <c r="D33" s="45"/>
      <c r="E33" s="46"/>
      <c r="F33" s="4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">
      <c r="A34" s="68" t="s">
        <v>36</v>
      </c>
      <c r="B34" s="48" t="s">
        <v>9</v>
      </c>
      <c r="C34" s="72">
        <v>0</v>
      </c>
      <c r="D34" s="49"/>
      <c r="E34" s="50"/>
      <c r="F34" s="5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 x14ac:dyDescent="0.25">
      <c r="A35" s="35" t="s">
        <v>19</v>
      </c>
      <c r="B35" s="52"/>
      <c r="C35" s="72">
        <f>SUM(C33:C34)</f>
        <v>0</v>
      </c>
      <c r="D35" s="49"/>
      <c r="E35" s="50"/>
      <c r="F35" s="5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 x14ac:dyDescent="0.25">
      <c r="A36" s="26" t="s">
        <v>37</v>
      </c>
      <c r="B36" s="53" t="s">
        <v>21</v>
      </c>
      <c r="C36" s="28">
        <f>IF(C35=0,0,(C32/C35))</f>
        <v>0</v>
      </c>
      <c r="D36" s="29">
        <f>IF(C36=0,10,(IF(C36/0.417&gt;10,10,IF(C36/0.417&lt;-4,-4,C36/0.417))))</f>
        <v>10</v>
      </c>
      <c r="E36" s="30">
        <v>0.35</v>
      </c>
      <c r="F36" s="31">
        <f>D36*E36</f>
        <v>3.5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0" customHeight="1" x14ac:dyDescent="0.25">
      <c r="A37" s="54" t="s">
        <v>38</v>
      </c>
      <c r="B37" s="55"/>
      <c r="C37" s="56"/>
      <c r="D37" s="55"/>
      <c r="E37" s="57"/>
      <c r="F37" s="58" t="e">
        <f>F36+F30+F26+F16</f>
        <v>#DIV/0!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</sheetData>
  <pageMargins left="0.7" right="0.7" top="0.75" bottom="0.75" header="0" footer="0"/>
  <pageSetup scale="80" orientation="portrait" r:id="rId1"/>
  <headerFooter>
    <oddFooter>&amp;LCameron&amp;C&amp;D&amp;R&amp;P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5"/>
  <sheetViews>
    <sheetView showGridLines="0" workbookViewId="0">
      <selection activeCell="A4" sqref="A4"/>
    </sheetView>
  </sheetViews>
  <sheetFormatPr defaultColWidth="11.25" defaultRowHeight="15" customHeight="1" x14ac:dyDescent="0.2"/>
  <cols>
    <col min="1" max="1" width="50.875" customWidth="1"/>
    <col min="2" max="2" width="2.875" customWidth="1"/>
    <col min="3" max="3" width="15.875" customWidth="1"/>
    <col min="4" max="5" width="9.375" customWidth="1"/>
    <col min="6" max="6" width="9.5" customWidth="1"/>
    <col min="7" max="26" width="10.625" customWidth="1"/>
  </cols>
  <sheetData>
    <row r="1" spans="1:26" ht="69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 x14ac:dyDescent="0.3">
      <c r="A2" s="1" t="s">
        <v>2</v>
      </c>
      <c r="B2" s="2"/>
      <c r="C2" s="2"/>
      <c r="D2" s="3"/>
      <c r="E2" s="3"/>
      <c r="F2" s="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/>
      <c r="B3" s="2"/>
      <c r="C3" s="2"/>
      <c r="D3" s="3"/>
      <c r="E3" s="3"/>
      <c r="F3" s="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 x14ac:dyDescent="0.25">
      <c r="A4" s="64" t="s">
        <v>3</v>
      </c>
      <c r="B4" s="10"/>
      <c r="C4" s="11"/>
      <c r="D4" s="12"/>
      <c r="E4" s="12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.75" customHeight="1" x14ac:dyDescent="0.25">
      <c r="A5" s="14" t="s">
        <v>4</v>
      </c>
      <c r="B5" s="33"/>
      <c r="C5" s="65" t="s">
        <v>5</v>
      </c>
      <c r="D5" s="65" t="s">
        <v>6</v>
      </c>
      <c r="E5" s="65" t="s">
        <v>7</v>
      </c>
      <c r="F5" s="66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2">
      <c r="A6" s="67" t="s">
        <v>58</v>
      </c>
      <c r="B6" s="15" t="s">
        <v>9</v>
      </c>
      <c r="C6" s="61">
        <v>0</v>
      </c>
      <c r="D6" s="16"/>
      <c r="E6" s="17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2">
      <c r="A7" s="68" t="s">
        <v>10</v>
      </c>
      <c r="B7" s="15" t="s">
        <v>9</v>
      </c>
      <c r="C7" s="61">
        <v>0</v>
      </c>
      <c r="D7" s="16"/>
      <c r="E7" s="17"/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2">
      <c r="A8" s="68" t="s">
        <v>11</v>
      </c>
      <c r="B8" s="15" t="s">
        <v>9</v>
      </c>
      <c r="C8" s="61">
        <v>0</v>
      </c>
      <c r="D8" s="16"/>
      <c r="E8" s="17"/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2">
      <c r="A9" s="68" t="s">
        <v>12</v>
      </c>
      <c r="B9" s="15" t="s">
        <v>9</v>
      </c>
      <c r="C9" s="61">
        <v>0</v>
      </c>
      <c r="D9" s="16"/>
      <c r="E9" s="17"/>
      <c r="F9" s="1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2">
      <c r="A10" s="67" t="s">
        <v>13</v>
      </c>
      <c r="B10" s="15" t="s">
        <v>14</v>
      </c>
      <c r="C10" s="61">
        <v>0</v>
      </c>
      <c r="D10" s="16"/>
      <c r="E10" s="17"/>
      <c r="F10" s="1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25">
      <c r="A11" s="19" t="s">
        <v>15</v>
      </c>
      <c r="B11" s="20"/>
      <c r="C11" s="61">
        <f>C6+C7+C8+C9-C10</f>
        <v>0</v>
      </c>
      <c r="D11" s="16"/>
      <c r="E11" s="17"/>
      <c r="F11" s="1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" customHeight="1" x14ac:dyDescent="0.2">
      <c r="A12" s="67" t="s">
        <v>16</v>
      </c>
      <c r="B12" s="34" t="s">
        <v>9</v>
      </c>
      <c r="C12" s="61">
        <v>0</v>
      </c>
      <c r="D12" s="16"/>
      <c r="E12" s="17"/>
      <c r="F12" s="1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 x14ac:dyDescent="0.2">
      <c r="A13" s="68" t="s">
        <v>17</v>
      </c>
      <c r="B13" s="15" t="s">
        <v>9</v>
      </c>
      <c r="C13" s="61">
        <v>0</v>
      </c>
      <c r="D13" s="16"/>
      <c r="E13" s="17"/>
      <c r="F13" s="1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2">
      <c r="A14" s="68" t="s">
        <v>18</v>
      </c>
      <c r="B14" s="15" t="s">
        <v>9</v>
      </c>
      <c r="C14" s="61">
        <v>0</v>
      </c>
      <c r="D14" s="16"/>
      <c r="E14" s="21"/>
      <c r="F14" s="1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 x14ac:dyDescent="0.25">
      <c r="A15" s="22" t="s">
        <v>19</v>
      </c>
      <c r="B15" s="20"/>
      <c r="C15" s="62">
        <f>SUM(C12:C14)</f>
        <v>0</v>
      </c>
      <c r="D15" s="23"/>
      <c r="E15" s="24"/>
      <c r="F15" s="2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25">
      <c r="A16" s="26" t="s">
        <v>20</v>
      </c>
      <c r="B16" s="27" t="s">
        <v>21</v>
      </c>
      <c r="C16" s="28" t="e">
        <f>C11/C15</f>
        <v>#DIV/0!</v>
      </c>
      <c r="D16" s="29" t="e">
        <f>IF(C16/0.133&gt;10,10,IF(C16/0.133&lt;-4,-4,C16/0.133))</f>
        <v>#DIV/0!</v>
      </c>
      <c r="E16" s="30">
        <v>0.35</v>
      </c>
      <c r="F16" s="31" t="e">
        <f>D16*E16</f>
        <v>#DIV/0!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5">
      <c r="A17" s="32" t="s">
        <v>22</v>
      </c>
      <c r="B17" s="33"/>
      <c r="C17" s="33"/>
      <c r="D17" s="34"/>
      <c r="E17" s="34"/>
      <c r="F17" s="6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2">
      <c r="A18" s="67" t="s">
        <v>23</v>
      </c>
      <c r="B18" s="15" t="s">
        <v>9</v>
      </c>
      <c r="C18" s="70">
        <v>0</v>
      </c>
      <c r="D18" s="17"/>
      <c r="E18" s="21"/>
      <c r="F18" s="1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 x14ac:dyDescent="0.2">
      <c r="A19" s="68" t="s">
        <v>24</v>
      </c>
      <c r="B19" s="15" t="s">
        <v>9</v>
      </c>
      <c r="C19" s="70">
        <v>0</v>
      </c>
      <c r="D19" s="17"/>
      <c r="E19" s="21"/>
      <c r="F19" s="1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2">
      <c r="A20" s="68" t="s">
        <v>25</v>
      </c>
      <c r="B20" s="15" t="s">
        <v>9</v>
      </c>
      <c r="C20" s="70">
        <v>0</v>
      </c>
      <c r="D20" s="17"/>
      <c r="E20" s="21"/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5">
      <c r="A21" s="19" t="s">
        <v>15</v>
      </c>
      <c r="B21" s="20"/>
      <c r="C21" s="63">
        <f>SUM(C18:C20)</f>
        <v>0</v>
      </c>
      <c r="D21" s="17"/>
      <c r="E21" s="21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2">
      <c r="A22" s="67" t="s">
        <v>26</v>
      </c>
      <c r="B22" s="34" t="s">
        <v>9</v>
      </c>
      <c r="C22" s="61">
        <v>0</v>
      </c>
      <c r="D22" s="17"/>
      <c r="E22" s="21"/>
      <c r="F22" s="1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2">
      <c r="A23" s="68" t="s">
        <v>27</v>
      </c>
      <c r="B23" s="15" t="s">
        <v>9</v>
      </c>
      <c r="C23" s="61">
        <f>C19</f>
        <v>0</v>
      </c>
      <c r="D23" s="17"/>
      <c r="E23" s="21"/>
      <c r="F23" s="1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2">
      <c r="A24" s="68" t="s">
        <v>28</v>
      </c>
      <c r="B24" s="15" t="s">
        <v>9</v>
      </c>
      <c r="C24" s="61">
        <v>0</v>
      </c>
      <c r="D24" s="17"/>
      <c r="E24" s="21"/>
      <c r="F24" s="1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5">
      <c r="A25" s="35" t="s">
        <v>19</v>
      </c>
      <c r="B25" s="71"/>
      <c r="C25" s="72">
        <f>SUM(C22:C24)</f>
        <v>0</v>
      </c>
      <c r="D25" s="36"/>
      <c r="E25" s="37"/>
      <c r="F25" s="3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 x14ac:dyDescent="0.25">
      <c r="A26" s="26" t="s">
        <v>29</v>
      </c>
      <c r="B26" s="27" t="s">
        <v>21</v>
      </c>
      <c r="C26" s="75" t="e">
        <f>C21/C25</f>
        <v>#DIV/0!</v>
      </c>
      <c r="D26" s="29" t="e">
        <f>IF(C26/0.013&gt;10,10,IF(C26/0.013&lt;-4,-4,C26/0.013))</f>
        <v>#DIV/0!</v>
      </c>
      <c r="E26" s="30">
        <v>0.1</v>
      </c>
      <c r="F26" s="31" t="e">
        <f>D26*E26</f>
        <v>#DIV/0!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5">
      <c r="A27" s="14" t="s">
        <v>30</v>
      </c>
      <c r="B27" s="33"/>
      <c r="C27" s="33"/>
      <c r="D27" s="34"/>
      <c r="E27" s="34"/>
      <c r="F27" s="6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2">
      <c r="A28" s="67" t="s">
        <v>31</v>
      </c>
      <c r="B28" s="39"/>
      <c r="C28" s="61">
        <v>0</v>
      </c>
      <c r="D28" s="40"/>
      <c r="E28" s="41"/>
      <c r="F28" s="4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 x14ac:dyDescent="0.2">
      <c r="A29" s="68" t="s">
        <v>32</v>
      </c>
      <c r="B29" s="43"/>
      <c r="C29" s="72">
        <v>0</v>
      </c>
      <c r="D29" s="36"/>
      <c r="E29" s="37"/>
      <c r="F29" s="3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5">
      <c r="A30" s="26" t="s">
        <v>33</v>
      </c>
      <c r="B30" s="27" t="s">
        <v>21</v>
      </c>
      <c r="C30" s="75" t="e">
        <f>(C28)/C29</f>
        <v>#DIV/0!</v>
      </c>
      <c r="D30" s="29" t="e">
        <f>IF(C30/0.02&gt;10,10,IF(C30/0.02&lt;-4,-4,C30/0.02))</f>
        <v>#DIV/0!</v>
      </c>
      <c r="E30" s="30">
        <v>0.2</v>
      </c>
      <c r="F30" s="31" t="e">
        <f>D30*E30</f>
        <v>#DIV/0!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5">
      <c r="A31" s="14" t="s">
        <v>34</v>
      </c>
      <c r="B31" s="33"/>
      <c r="C31" s="33"/>
      <c r="D31" s="34"/>
      <c r="E31" s="34"/>
      <c r="F31" s="6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5">
      <c r="A32" s="68" t="s">
        <v>57</v>
      </c>
      <c r="B32" s="44"/>
      <c r="C32" s="61">
        <f>C11</f>
        <v>0</v>
      </c>
      <c r="D32" s="45"/>
      <c r="E32" s="46"/>
      <c r="F32" s="4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">
      <c r="A33" s="67" t="s">
        <v>35</v>
      </c>
      <c r="B33" s="73" t="s">
        <v>9</v>
      </c>
      <c r="C33" s="61">
        <v>0</v>
      </c>
      <c r="D33" s="45"/>
      <c r="E33" s="46"/>
      <c r="F33" s="4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">
      <c r="A34" s="68" t="s">
        <v>36</v>
      </c>
      <c r="B34" s="48" t="s">
        <v>9</v>
      </c>
      <c r="C34" s="72">
        <v>0</v>
      </c>
      <c r="D34" s="49"/>
      <c r="E34" s="50"/>
      <c r="F34" s="5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 x14ac:dyDescent="0.25">
      <c r="A35" s="35" t="s">
        <v>19</v>
      </c>
      <c r="B35" s="52"/>
      <c r="C35" s="72">
        <f>SUM(C33:C34)</f>
        <v>0</v>
      </c>
      <c r="D35" s="49"/>
      <c r="E35" s="50"/>
      <c r="F35" s="5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 x14ac:dyDescent="0.25">
      <c r="A36" s="26" t="s">
        <v>37</v>
      </c>
      <c r="B36" s="53" t="s">
        <v>21</v>
      </c>
      <c r="C36" s="28">
        <f>IF(C35=0,0,(C32/C35))</f>
        <v>0</v>
      </c>
      <c r="D36" s="29">
        <f>IF(C36=0,10,(IF(C36/0.417&gt;10,10,IF(C36/0.417&lt;-4,-4,C36/0.417))))</f>
        <v>10</v>
      </c>
      <c r="E36" s="30">
        <v>0.35</v>
      </c>
      <c r="F36" s="31">
        <f>D36*E36</f>
        <v>3.5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0" customHeight="1" x14ac:dyDescent="0.25">
      <c r="A37" s="54" t="s">
        <v>38</v>
      </c>
      <c r="B37" s="55"/>
      <c r="C37" s="56"/>
      <c r="D37" s="55"/>
      <c r="E37" s="57"/>
      <c r="F37" s="58" t="e">
        <f>F36+F30+F26+F16</f>
        <v>#DIV/0!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</sheetData>
  <pageMargins left="0.7" right="0.7" top="0.75" bottom="0.75" header="0" footer="0"/>
  <pageSetup scale="80" orientation="portrait" r:id="rId1"/>
  <headerFooter>
    <oddFooter>&amp;LCameron&amp;C&amp;D&amp;R&amp;P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3"/>
  <sheetViews>
    <sheetView showGridLines="0" workbookViewId="0">
      <selection activeCell="A4" sqref="A4"/>
    </sheetView>
  </sheetViews>
  <sheetFormatPr defaultColWidth="11.25" defaultRowHeight="15" customHeight="1" x14ac:dyDescent="0.2"/>
  <cols>
    <col min="1" max="1" width="50.875" customWidth="1"/>
    <col min="2" max="2" width="2.875" customWidth="1"/>
    <col min="3" max="3" width="15.875" customWidth="1"/>
    <col min="4" max="5" width="9.375" customWidth="1"/>
    <col min="6" max="6" width="9.5" customWidth="1"/>
    <col min="7" max="26" width="10.625" customWidth="1"/>
  </cols>
  <sheetData>
    <row r="1" spans="1:26" ht="69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 x14ac:dyDescent="0.3">
      <c r="A2" s="1" t="s">
        <v>2</v>
      </c>
      <c r="B2" s="2"/>
      <c r="C2" s="2"/>
      <c r="D2" s="3"/>
      <c r="E2" s="3"/>
      <c r="F2" s="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/>
      <c r="B3" s="2"/>
      <c r="C3" s="2"/>
      <c r="D3" s="3"/>
      <c r="E3" s="3"/>
      <c r="F3" s="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 x14ac:dyDescent="0.25">
      <c r="A4" s="64" t="s">
        <v>3</v>
      </c>
      <c r="B4" s="10"/>
      <c r="C4" s="11"/>
      <c r="D4" s="12"/>
      <c r="E4" s="12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.75" customHeight="1" x14ac:dyDescent="0.25">
      <c r="A5" s="14" t="s">
        <v>4</v>
      </c>
      <c r="B5" s="33"/>
      <c r="C5" s="65" t="s">
        <v>5</v>
      </c>
      <c r="D5" s="65" t="s">
        <v>6</v>
      </c>
      <c r="E5" s="65" t="s">
        <v>7</v>
      </c>
      <c r="F5" s="66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2">
      <c r="A6" s="67" t="s">
        <v>58</v>
      </c>
      <c r="B6" s="15" t="s">
        <v>9</v>
      </c>
      <c r="C6" s="61">
        <v>0</v>
      </c>
      <c r="D6" s="16"/>
      <c r="E6" s="17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2">
      <c r="A7" s="68" t="s">
        <v>10</v>
      </c>
      <c r="B7" s="15" t="s">
        <v>9</v>
      </c>
      <c r="C7" s="61">
        <v>0</v>
      </c>
      <c r="D7" s="16"/>
      <c r="E7" s="17"/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2">
      <c r="A8" s="68" t="s">
        <v>11</v>
      </c>
      <c r="B8" s="15" t="s">
        <v>9</v>
      </c>
      <c r="C8" s="61">
        <v>0</v>
      </c>
      <c r="D8" s="16"/>
      <c r="E8" s="17"/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2">
      <c r="A9" s="68" t="s">
        <v>12</v>
      </c>
      <c r="B9" s="15" t="s">
        <v>9</v>
      </c>
      <c r="C9" s="61">
        <v>0</v>
      </c>
      <c r="D9" s="16"/>
      <c r="E9" s="17"/>
      <c r="F9" s="1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2">
      <c r="A10" s="67" t="s">
        <v>13</v>
      </c>
      <c r="B10" s="15" t="s">
        <v>14</v>
      </c>
      <c r="C10" s="61">
        <v>0</v>
      </c>
      <c r="D10" s="16"/>
      <c r="E10" s="17"/>
      <c r="F10" s="1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25">
      <c r="A11" s="19" t="s">
        <v>15</v>
      </c>
      <c r="B11" s="20"/>
      <c r="C11" s="61">
        <f>C6+C7+C8+C9-C10</f>
        <v>0</v>
      </c>
      <c r="D11" s="16"/>
      <c r="E11" s="17"/>
      <c r="F11" s="1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" customHeight="1" x14ac:dyDescent="0.2">
      <c r="A12" s="67" t="s">
        <v>16</v>
      </c>
      <c r="B12" s="34" t="s">
        <v>9</v>
      </c>
      <c r="C12" s="61">
        <v>0</v>
      </c>
      <c r="D12" s="16"/>
      <c r="E12" s="17"/>
      <c r="F12" s="1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 x14ac:dyDescent="0.2">
      <c r="A13" s="68" t="s">
        <v>17</v>
      </c>
      <c r="B13" s="15" t="s">
        <v>9</v>
      </c>
      <c r="C13" s="61">
        <v>0</v>
      </c>
      <c r="D13" s="16"/>
      <c r="E13" s="17"/>
      <c r="F13" s="1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2">
      <c r="A14" s="68" t="s">
        <v>18</v>
      </c>
      <c r="B14" s="15" t="s">
        <v>9</v>
      </c>
      <c r="C14" s="61">
        <v>0</v>
      </c>
      <c r="D14" s="16"/>
      <c r="E14" s="21"/>
      <c r="F14" s="1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 x14ac:dyDescent="0.25">
      <c r="A15" s="22" t="s">
        <v>19</v>
      </c>
      <c r="B15" s="20"/>
      <c r="C15" s="62">
        <f>SUM(C12:C14)</f>
        <v>0</v>
      </c>
      <c r="D15" s="23"/>
      <c r="E15" s="24"/>
      <c r="F15" s="2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25">
      <c r="A16" s="26" t="s">
        <v>20</v>
      </c>
      <c r="B16" s="27" t="s">
        <v>21</v>
      </c>
      <c r="C16" s="28" t="e">
        <f>C11/C15</f>
        <v>#DIV/0!</v>
      </c>
      <c r="D16" s="29" t="e">
        <f>IF(C16/0.133&gt;10,10,IF(C16/0.133&lt;-4,-4,C16/0.133))</f>
        <v>#DIV/0!</v>
      </c>
      <c r="E16" s="30">
        <v>0.35</v>
      </c>
      <c r="F16" s="31" t="e">
        <f>D16*E16</f>
        <v>#DIV/0!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5">
      <c r="A17" s="32" t="s">
        <v>22</v>
      </c>
      <c r="B17" s="33"/>
      <c r="C17" s="33"/>
      <c r="D17" s="34"/>
      <c r="E17" s="34"/>
      <c r="F17" s="6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2">
      <c r="A18" s="67" t="s">
        <v>23</v>
      </c>
      <c r="B18" s="15" t="s">
        <v>9</v>
      </c>
      <c r="C18" s="70">
        <v>0</v>
      </c>
      <c r="D18" s="17"/>
      <c r="E18" s="21"/>
      <c r="F18" s="1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 x14ac:dyDescent="0.2">
      <c r="A19" s="68" t="s">
        <v>24</v>
      </c>
      <c r="B19" s="15" t="s">
        <v>9</v>
      </c>
      <c r="C19" s="70">
        <v>0</v>
      </c>
      <c r="D19" s="17"/>
      <c r="E19" s="21"/>
      <c r="F19" s="1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2">
      <c r="A20" s="68" t="s">
        <v>25</v>
      </c>
      <c r="B20" s="15" t="s">
        <v>9</v>
      </c>
      <c r="C20" s="70">
        <v>0</v>
      </c>
      <c r="D20" s="17"/>
      <c r="E20" s="21"/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5">
      <c r="A21" s="19" t="s">
        <v>15</v>
      </c>
      <c r="B21" s="20"/>
      <c r="C21" s="63">
        <f>SUM(C18:C20)</f>
        <v>0</v>
      </c>
      <c r="D21" s="17"/>
      <c r="E21" s="21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2">
      <c r="A22" s="67" t="s">
        <v>26</v>
      </c>
      <c r="B22" s="34" t="s">
        <v>9</v>
      </c>
      <c r="C22" s="61">
        <v>0</v>
      </c>
      <c r="D22" s="17"/>
      <c r="E22" s="21"/>
      <c r="F22" s="1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2">
      <c r="A23" s="68" t="s">
        <v>27</v>
      </c>
      <c r="B23" s="15" t="s">
        <v>9</v>
      </c>
      <c r="C23" s="61">
        <f>C19</f>
        <v>0</v>
      </c>
      <c r="D23" s="17"/>
      <c r="E23" s="21"/>
      <c r="F23" s="1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2">
      <c r="A24" s="68" t="s">
        <v>28</v>
      </c>
      <c r="B24" s="15" t="s">
        <v>9</v>
      </c>
      <c r="C24" s="61">
        <v>0</v>
      </c>
      <c r="D24" s="17"/>
      <c r="E24" s="21"/>
      <c r="F24" s="1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5">
      <c r="A25" s="35" t="s">
        <v>19</v>
      </c>
      <c r="B25" s="71"/>
      <c r="C25" s="72">
        <f>SUM(C22:C24)</f>
        <v>0</v>
      </c>
      <c r="D25" s="36"/>
      <c r="E25" s="37"/>
      <c r="F25" s="3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 x14ac:dyDescent="0.25">
      <c r="A26" s="26" t="s">
        <v>29</v>
      </c>
      <c r="B26" s="27" t="s">
        <v>21</v>
      </c>
      <c r="C26" s="75" t="e">
        <f>C21/C25</f>
        <v>#DIV/0!</v>
      </c>
      <c r="D26" s="29" t="e">
        <f>IF(C26/0.013&gt;10,10,IF(C26/0.013&lt;-4,-4,C26/0.013))</f>
        <v>#DIV/0!</v>
      </c>
      <c r="E26" s="30">
        <v>0.1</v>
      </c>
      <c r="F26" s="31" t="e">
        <f>D26*E26</f>
        <v>#DIV/0!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5">
      <c r="A27" s="14" t="s">
        <v>30</v>
      </c>
      <c r="B27" s="33"/>
      <c r="C27" s="33"/>
      <c r="D27" s="34"/>
      <c r="E27" s="34"/>
      <c r="F27" s="6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2">
      <c r="A28" s="67" t="s">
        <v>31</v>
      </c>
      <c r="B28" s="39"/>
      <c r="C28" s="61">
        <v>0</v>
      </c>
      <c r="D28" s="40"/>
      <c r="E28" s="41"/>
      <c r="F28" s="4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 x14ac:dyDescent="0.2">
      <c r="A29" s="68" t="s">
        <v>32</v>
      </c>
      <c r="B29" s="43"/>
      <c r="C29" s="72">
        <v>0</v>
      </c>
      <c r="D29" s="36"/>
      <c r="E29" s="37"/>
      <c r="F29" s="3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5">
      <c r="A30" s="26" t="s">
        <v>33</v>
      </c>
      <c r="B30" s="27" t="s">
        <v>21</v>
      </c>
      <c r="C30" s="75" t="e">
        <f>(C28)/C29</f>
        <v>#DIV/0!</v>
      </c>
      <c r="D30" s="29" t="e">
        <f>IF(C30/0.02&gt;10,10,IF(C30/0.02&lt;-4,-4,C30/0.02))</f>
        <v>#DIV/0!</v>
      </c>
      <c r="E30" s="30">
        <v>0.2</v>
      </c>
      <c r="F30" s="31" t="e">
        <f>D30*E30</f>
        <v>#DIV/0!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5">
      <c r="A31" s="14" t="s">
        <v>34</v>
      </c>
      <c r="B31" s="33"/>
      <c r="C31" s="33"/>
      <c r="D31" s="34"/>
      <c r="E31" s="34"/>
      <c r="F31" s="6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5">
      <c r="A32" s="68" t="s">
        <v>57</v>
      </c>
      <c r="B32" s="44"/>
      <c r="C32" s="61">
        <f>C11</f>
        <v>0</v>
      </c>
      <c r="D32" s="45"/>
      <c r="E32" s="46"/>
      <c r="F32" s="4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">
      <c r="A33" s="67" t="s">
        <v>35</v>
      </c>
      <c r="B33" s="73" t="s">
        <v>9</v>
      </c>
      <c r="C33" s="61">
        <v>0</v>
      </c>
      <c r="D33" s="45"/>
      <c r="E33" s="46"/>
      <c r="F33" s="4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">
      <c r="A34" s="68" t="s">
        <v>36</v>
      </c>
      <c r="B34" s="48" t="s">
        <v>9</v>
      </c>
      <c r="C34" s="72">
        <v>0</v>
      </c>
      <c r="D34" s="49"/>
      <c r="E34" s="50"/>
      <c r="F34" s="5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 x14ac:dyDescent="0.25">
      <c r="A35" s="35" t="s">
        <v>19</v>
      </c>
      <c r="B35" s="52"/>
      <c r="C35" s="72">
        <f>SUM(C33:C34)</f>
        <v>0</v>
      </c>
      <c r="D35" s="49"/>
      <c r="E35" s="50"/>
      <c r="F35" s="5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 x14ac:dyDescent="0.25">
      <c r="A36" s="26" t="s">
        <v>37</v>
      </c>
      <c r="B36" s="53" t="s">
        <v>21</v>
      </c>
      <c r="C36" s="28">
        <f>IF(C35=0,0,(C32/C35))</f>
        <v>0</v>
      </c>
      <c r="D36" s="29">
        <f>IF(C36=0,10,(IF(C36/0.417&gt;10,10,IF(C36/0.417&lt;-4,-4,C36/0.417))))</f>
        <v>10</v>
      </c>
      <c r="E36" s="30">
        <v>0.35</v>
      </c>
      <c r="F36" s="31">
        <f>D36*E36</f>
        <v>3.5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0" customHeight="1" x14ac:dyDescent="0.25">
      <c r="A37" s="54" t="s">
        <v>38</v>
      </c>
      <c r="B37" s="55"/>
      <c r="C37" s="56"/>
      <c r="D37" s="55"/>
      <c r="E37" s="57"/>
      <c r="F37" s="58" t="e">
        <f>F36+F30+F26+F16</f>
        <v>#DIV/0!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</sheetData>
  <pageMargins left="0.7" right="0.7" top="0.75" bottom="0.75" header="0" footer="0"/>
  <pageSetup scale="80" orientation="portrait" r:id="rId1"/>
  <headerFooter>
    <oddFooter>&amp;LCameron&amp;C&amp;D&amp;R&amp;P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4"/>
  <sheetViews>
    <sheetView showGridLines="0" workbookViewId="0">
      <selection activeCell="A4" sqref="A4"/>
    </sheetView>
  </sheetViews>
  <sheetFormatPr defaultColWidth="11.25" defaultRowHeight="15" customHeight="1" x14ac:dyDescent="0.2"/>
  <cols>
    <col min="1" max="1" width="50.875" customWidth="1"/>
    <col min="2" max="2" width="2.875" customWidth="1"/>
    <col min="3" max="3" width="15.875" customWidth="1"/>
    <col min="4" max="5" width="9.375" customWidth="1"/>
    <col min="6" max="6" width="9.5" customWidth="1"/>
    <col min="7" max="26" width="10.625" customWidth="1"/>
  </cols>
  <sheetData>
    <row r="1" spans="1:26" ht="69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 x14ac:dyDescent="0.3">
      <c r="A2" s="1" t="s">
        <v>2</v>
      </c>
      <c r="B2" s="2"/>
      <c r="C2" s="2"/>
      <c r="D2" s="3"/>
      <c r="E2" s="3"/>
      <c r="F2" s="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/>
      <c r="B3" s="2"/>
      <c r="C3" s="2"/>
      <c r="D3" s="3"/>
      <c r="E3" s="3"/>
      <c r="F3" s="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 x14ac:dyDescent="0.25">
      <c r="A4" s="64" t="s">
        <v>3</v>
      </c>
      <c r="B4" s="10"/>
      <c r="C4" s="11"/>
      <c r="D4" s="12"/>
      <c r="E4" s="12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.75" customHeight="1" x14ac:dyDescent="0.25">
      <c r="A5" s="14" t="s">
        <v>4</v>
      </c>
      <c r="B5" s="33"/>
      <c r="C5" s="65" t="s">
        <v>5</v>
      </c>
      <c r="D5" s="65" t="s">
        <v>6</v>
      </c>
      <c r="E5" s="65" t="s">
        <v>7</v>
      </c>
      <c r="F5" s="66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2">
      <c r="A6" s="67" t="s">
        <v>58</v>
      </c>
      <c r="B6" s="15" t="s">
        <v>9</v>
      </c>
      <c r="C6" s="61">
        <v>0</v>
      </c>
      <c r="D6" s="16"/>
      <c r="E6" s="17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2">
      <c r="A7" s="68" t="s">
        <v>10</v>
      </c>
      <c r="B7" s="15" t="s">
        <v>9</v>
      </c>
      <c r="C7" s="61">
        <v>0</v>
      </c>
      <c r="D7" s="16"/>
      <c r="E7" s="17"/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2">
      <c r="A8" s="68" t="s">
        <v>11</v>
      </c>
      <c r="B8" s="15" t="s">
        <v>9</v>
      </c>
      <c r="C8" s="61">
        <v>0</v>
      </c>
      <c r="D8" s="16"/>
      <c r="E8" s="17"/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2">
      <c r="A9" s="68" t="s">
        <v>12</v>
      </c>
      <c r="B9" s="15" t="s">
        <v>9</v>
      </c>
      <c r="C9" s="61">
        <v>0</v>
      </c>
      <c r="D9" s="16"/>
      <c r="E9" s="17"/>
      <c r="F9" s="1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2">
      <c r="A10" s="67" t="s">
        <v>13</v>
      </c>
      <c r="B10" s="15" t="s">
        <v>14</v>
      </c>
      <c r="C10" s="61">
        <v>0</v>
      </c>
      <c r="D10" s="16"/>
      <c r="E10" s="17"/>
      <c r="F10" s="1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25">
      <c r="A11" s="19" t="s">
        <v>15</v>
      </c>
      <c r="B11" s="20"/>
      <c r="C11" s="61">
        <f>C6+C7+C8+C9-C10</f>
        <v>0</v>
      </c>
      <c r="D11" s="16"/>
      <c r="E11" s="17"/>
      <c r="F11" s="1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" customHeight="1" x14ac:dyDescent="0.2">
      <c r="A12" s="67" t="s">
        <v>16</v>
      </c>
      <c r="B12" s="34" t="s">
        <v>9</v>
      </c>
      <c r="C12" s="61">
        <v>0</v>
      </c>
      <c r="D12" s="16"/>
      <c r="E12" s="17"/>
      <c r="F12" s="1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 x14ac:dyDescent="0.2">
      <c r="A13" s="68" t="s">
        <v>17</v>
      </c>
      <c r="B13" s="15" t="s">
        <v>9</v>
      </c>
      <c r="C13" s="61">
        <v>0</v>
      </c>
      <c r="D13" s="16"/>
      <c r="E13" s="17"/>
      <c r="F13" s="1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2">
      <c r="A14" s="68" t="s">
        <v>18</v>
      </c>
      <c r="B14" s="15" t="s">
        <v>9</v>
      </c>
      <c r="C14" s="61">
        <v>0</v>
      </c>
      <c r="D14" s="16"/>
      <c r="E14" s="21"/>
      <c r="F14" s="1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 x14ac:dyDescent="0.25">
      <c r="A15" s="22" t="s">
        <v>19</v>
      </c>
      <c r="B15" s="20"/>
      <c r="C15" s="62">
        <f>SUM(C12:C14)</f>
        <v>0</v>
      </c>
      <c r="D15" s="23"/>
      <c r="E15" s="24"/>
      <c r="F15" s="2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25">
      <c r="A16" s="26" t="s">
        <v>20</v>
      </c>
      <c r="B16" s="27" t="s">
        <v>21</v>
      </c>
      <c r="C16" s="28" t="e">
        <f>C11/C15</f>
        <v>#DIV/0!</v>
      </c>
      <c r="D16" s="29" t="e">
        <f>IF(C16/0.133&gt;10,10,IF(C16/0.133&lt;-4,-4,C16/0.133))</f>
        <v>#DIV/0!</v>
      </c>
      <c r="E16" s="30">
        <v>0.35</v>
      </c>
      <c r="F16" s="31" t="e">
        <f>D16*E16</f>
        <v>#DIV/0!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5">
      <c r="A17" s="32" t="s">
        <v>22</v>
      </c>
      <c r="B17" s="33"/>
      <c r="C17" s="33"/>
      <c r="D17" s="34"/>
      <c r="E17" s="34"/>
      <c r="F17" s="6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2">
      <c r="A18" s="67" t="s">
        <v>23</v>
      </c>
      <c r="B18" s="15" t="s">
        <v>9</v>
      </c>
      <c r="C18" s="70">
        <v>0</v>
      </c>
      <c r="D18" s="17"/>
      <c r="E18" s="21"/>
      <c r="F18" s="1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 x14ac:dyDescent="0.2">
      <c r="A19" s="68" t="s">
        <v>24</v>
      </c>
      <c r="B19" s="15" t="s">
        <v>9</v>
      </c>
      <c r="C19" s="70">
        <v>0</v>
      </c>
      <c r="D19" s="17"/>
      <c r="E19" s="21"/>
      <c r="F19" s="1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2">
      <c r="A20" s="68" t="s">
        <v>25</v>
      </c>
      <c r="B20" s="15" t="s">
        <v>9</v>
      </c>
      <c r="C20" s="70">
        <v>0</v>
      </c>
      <c r="D20" s="17"/>
      <c r="E20" s="21"/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5">
      <c r="A21" s="19" t="s">
        <v>15</v>
      </c>
      <c r="B21" s="20"/>
      <c r="C21" s="63">
        <f>SUM(C18:C20)</f>
        <v>0</v>
      </c>
      <c r="D21" s="17"/>
      <c r="E21" s="21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2">
      <c r="A22" s="67" t="s">
        <v>26</v>
      </c>
      <c r="B22" s="34" t="s">
        <v>9</v>
      </c>
      <c r="C22" s="61">
        <v>0</v>
      </c>
      <c r="D22" s="17"/>
      <c r="E22" s="21"/>
      <c r="F22" s="1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2">
      <c r="A23" s="68" t="s">
        <v>27</v>
      </c>
      <c r="B23" s="15" t="s">
        <v>9</v>
      </c>
      <c r="C23" s="61">
        <f>C19</f>
        <v>0</v>
      </c>
      <c r="D23" s="17"/>
      <c r="E23" s="21"/>
      <c r="F23" s="1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2">
      <c r="A24" s="68" t="s">
        <v>28</v>
      </c>
      <c r="B24" s="15" t="s">
        <v>9</v>
      </c>
      <c r="C24" s="61">
        <v>0</v>
      </c>
      <c r="D24" s="17"/>
      <c r="E24" s="21"/>
      <c r="F24" s="1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5">
      <c r="A25" s="35" t="s">
        <v>19</v>
      </c>
      <c r="B25" s="71"/>
      <c r="C25" s="72">
        <f>SUM(C22:C24)</f>
        <v>0</v>
      </c>
      <c r="D25" s="36"/>
      <c r="E25" s="37"/>
      <c r="F25" s="3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 x14ac:dyDescent="0.25">
      <c r="A26" s="26" t="s">
        <v>29</v>
      </c>
      <c r="B26" s="27" t="s">
        <v>21</v>
      </c>
      <c r="C26" s="75" t="e">
        <f>C21/C25</f>
        <v>#DIV/0!</v>
      </c>
      <c r="D26" s="29" t="e">
        <f>IF(C26/0.013&gt;10,10,IF(C26/0.013&lt;-4,-4,C26/0.013))</f>
        <v>#DIV/0!</v>
      </c>
      <c r="E26" s="30">
        <v>0.1</v>
      </c>
      <c r="F26" s="31" t="e">
        <f>D26*E26</f>
        <v>#DIV/0!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5">
      <c r="A27" s="14" t="s">
        <v>30</v>
      </c>
      <c r="B27" s="33"/>
      <c r="C27" s="33"/>
      <c r="D27" s="34"/>
      <c r="E27" s="34"/>
      <c r="F27" s="6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2">
      <c r="A28" s="67" t="s">
        <v>31</v>
      </c>
      <c r="B28" s="39"/>
      <c r="C28" s="61">
        <v>0</v>
      </c>
      <c r="D28" s="40"/>
      <c r="E28" s="41"/>
      <c r="F28" s="4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 x14ac:dyDescent="0.2">
      <c r="A29" s="68" t="s">
        <v>32</v>
      </c>
      <c r="B29" s="43"/>
      <c r="C29" s="72">
        <v>0</v>
      </c>
      <c r="D29" s="36"/>
      <c r="E29" s="37"/>
      <c r="F29" s="3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5">
      <c r="A30" s="26" t="s">
        <v>33</v>
      </c>
      <c r="B30" s="27" t="s">
        <v>21</v>
      </c>
      <c r="C30" s="75" t="e">
        <f>(C28)/C29</f>
        <v>#DIV/0!</v>
      </c>
      <c r="D30" s="29" t="e">
        <f>IF(C30/0.02&gt;10,10,IF(C30/0.02&lt;-4,-4,C30/0.02))</f>
        <v>#DIV/0!</v>
      </c>
      <c r="E30" s="30">
        <v>0.2</v>
      </c>
      <c r="F30" s="31" t="e">
        <f>D30*E30</f>
        <v>#DIV/0!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5">
      <c r="A31" s="14" t="s">
        <v>34</v>
      </c>
      <c r="B31" s="33"/>
      <c r="C31" s="33"/>
      <c r="D31" s="34"/>
      <c r="E31" s="34"/>
      <c r="F31" s="6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5">
      <c r="A32" s="68" t="s">
        <v>57</v>
      </c>
      <c r="B32" s="44"/>
      <c r="C32" s="61">
        <f>C11</f>
        <v>0</v>
      </c>
      <c r="D32" s="45"/>
      <c r="E32" s="46"/>
      <c r="F32" s="4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">
      <c r="A33" s="67" t="s">
        <v>35</v>
      </c>
      <c r="B33" s="73" t="s">
        <v>9</v>
      </c>
      <c r="C33" s="61">
        <v>0</v>
      </c>
      <c r="D33" s="45"/>
      <c r="E33" s="46"/>
      <c r="F33" s="4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">
      <c r="A34" s="68" t="s">
        <v>36</v>
      </c>
      <c r="B34" s="48" t="s">
        <v>9</v>
      </c>
      <c r="C34" s="72">
        <v>0</v>
      </c>
      <c r="D34" s="49"/>
      <c r="E34" s="50"/>
      <c r="F34" s="5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 x14ac:dyDescent="0.25">
      <c r="A35" s="35" t="s">
        <v>19</v>
      </c>
      <c r="B35" s="52"/>
      <c r="C35" s="72">
        <f>SUM(C33:C34)</f>
        <v>0</v>
      </c>
      <c r="D35" s="49"/>
      <c r="E35" s="50"/>
      <c r="F35" s="5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 x14ac:dyDescent="0.25">
      <c r="A36" s="26" t="s">
        <v>37</v>
      </c>
      <c r="B36" s="53" t="s">
        <v>21</v>
      </c>
      <c r="C36" s="28">
        <f>IF(C35=0,0,(C32/C35))</f>
        <v>0</v>
      </c>
      <c r="D36" s="29">
        <f>IF(C36=0,10,(IF(C36/0.417&gt;10,10,IF(C36/0.417&lt;-4,-4,C36/0.417))))</f>
        <v>10</v>
      </c>
      <c r="E36" s="30">
        <v>0.35</v>
      </c>
      <c r="F36" s="31">
        <f>D36*E36</f>
        <v>3.5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0" customHeight="1" x14ac:dyDescent="0.25">
      <c r="A37" s="54" t="s">
        <v>38</v>
      </c>
      <c r="B37" s="55"/>
      <c r="C37" s="56"/>
      <c r="D37" s="55"/>
      <c r="E37" s="57"/>
      <c r="F37" s="58" t="e">
        <f>F36+F30+F26+F16</f>
        <v>#DIV/0!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</sheetData>
  <pageMargins left="0.7" right="0.7" top="0.75" bottom="0.75" header="0" footer="0"/>
  <pageSetup scale="80" orientation="portrait" r:id="rId1"/>
  <headerFooter>
    <oddFooter>&amp;LCameron&amp;C&amp;D&amp;R&amp;P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4"/>
  <sheetViews>
    <sheetView showGridLines="0" workbookViewId="0">
      <selection activeCell="A4" sqref="A4"/>
    </sheetView>
  </sheetViews>
  <sheetFormatPr defaultColWidth="11.25" defaultRowHeight="15" customHeight="1" x14ac:dyDescent="0.2"/>
  <cols>
    <col min="1" max="1" width="50.875" customWidth="1"/>
    <col min="2" max="2" width="2.875" customWidth="1"/>
    <col min="3" max="3" width="15.875" customWidth="1"/>
    <col min="4" max="5" width="9.375" customWidth="1"/>
    <col min="6" max="6" width="9.5" customWidth="1"/>
    <col min="7" max="26" width="10.625" customWidth="1"/>
  </cols>
  <sheetData>
    <row r="1" spans="1:26" ht="69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 x14ac:dyDescent="0.3">
      <c r="A2" s="1" t="s">
        <v>2</v>
      </c>
      <c r="B2" s="2"/>
      <c r="C2" s="2"/>
      <c r="D2" s="3"/>
      <c r="E2" s="3"/>
      <c r="F2" s="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/>
      <c r="B3" s="2"/>
      <c r="C3" s="2"/>
      <c r="D3" s="3"/>
      <c r="E3" s="3"/>
      <c r="F3" s="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 x14ac:dyDescent="0.25">
      <c r="A4" s="64" t="s">
        <v>3</v>
      </c>
      <c r="B4" s="10"/>
      <c r="C4" s="11"/>
      <c r="D4" s="12"/>
      <c r="E4" s="12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.75" customHeight="1" x14ac:dyDescent="0.25">
      <c r="A5" s="14" t="s">
        <v>4</v>
      </c>
      <c r="B5" s="33"/>
      <c r="C5" s="65" t="s">
        <v>5</v>
      </c>
      <c r="D5" s="65" t="s">
        <v>6</v>
      </c>
      <c r="E5" s="65" t="s">
        <v>7</v>
      </c>
      <c r="F5" s="66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2">
      <c r="A6" s="67" t="s">
        <v>58</v>
      </c>
      <c r="B6" s="15" t="s">
        <v>9</v>
      </c>
      <c r="C6" s="61">
        <v>0</v>
      </c>
      <c r="D6" s="16"/>
      <c r="E6" s="17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2">
      <c r="A7" s="68" t="s">
        <v>10</v>
      </c>
      <c r="B7" s="15" t="s">
        <v>9</v>
      </c>
      <c r="C7" s="61">
        <v>0</v>
      </c>
      <c r="D7" s="16"/>
      <c r="E7" s="17"/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2">
      <c r="A8" s="68" t="s">
        <v>11</v>
      </c>
      <c r="B8" s="15" t="s">
        <v>9</v>
      </c>
      <c r="C8" s="61">
        <v>0</v>
      </c>
      <c r="D8" s="16"/>
      <c r="E8" s="17"/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2">
      <c r="A9" s="68" t="s">
        <v>12</v>
      </c>
      <c r="B9" s="15" t="s">
        <v>9</v>
      </c>
      <c r="C9" s="61">
        <v>0</v>
      </c>
      <c r="D9" s="16"/>
      <c r="E9" s="17"/>
      <c r="F9" s="1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2">
      <c r="A10" s="67" t="s">
        <v>13</v>
      </c>
      <c r="B10" s="15" t="s">
        <v>14</v>
      </c>
      <c r="C10" s="61">
        <v>0</v>
      </c>
      <c r="D10" s="16"/>
      <c r="E10" s="17"/>
      <c r="F10" s="1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25">
      <c r="A11" s="19" t="s">
        <v>15</v>
      </c>
      <c r="B11" s="20"/>
      <c r="C11" s="61">
        <f>C6+C7+C8+C9-C10</f>
        <v>0</v>
      </c>
      <c r="D11" s="16"/>
      <c r="E11" s="17"/>
      <c r="F11" s="1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" customHeight="1" x14ac:dyDescent="0.2">
      <c r="A12" s="67" t="s">
        <v>16</v>
      </c>
      <c r="B12" s="34" t="s">
        <v>9</v>
      </c>
      <c r="C12" s="61">
        <v>0</v>
      </c>
      <c r="D12" s="16"/>
      <c r="E12" s="17"/>
      <c r="F12" s="1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 x14ac:dyDescent="0.2">
      <c r="A13" s="68" t="s">
        <v>17</v>
      </c>
      <c r="B13" s="15" t="s">
        <v>9</v>
      </c>
      <c r="C13" s="61">
        <v>0</v>
      </c>
      <c r="D13" s="16"/>
      <c r="E13" s="17"/>
      <c r="F13" s="1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2">
      <c r="A14" s="68" t="s">
        <v>18</v>
      </c>
      <c r="B14" s="15" t="s">
        <v>9</v>
      </c>
      <c r="C14" s="61">
        <v>0</v>
      </c>
      <c r="D14" s="16"/>
      <c r="E14" s="21"/>
      <c r="F14" s="1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 x14ac:dyDescent="0.25">
      <c r="A15" s="22" t="s">
        <v>19</v>
      </c>
      <c r="B15" s="20"/>
      <c r="C15" s="62">
        <f>SUM(C12:C14)</f>
        <v>0</v>
      </c>
      <c r="D15" s="23"/>
      <c r="E15" s="24"/>
      <c r="F15" s="2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25">
      <c r="A16" s="26" t="s">
        <v>20</v>
      </c>
      <c r="B16" s="27" t="s">
        <v>21</v>
      </c>
      <c r="C16" s="28" t="e">
        <f>C11/C15</f>
        <v>#DIV/0!</v>
      </c>
      <c r="D16" s="29" t="e">
        <f>IF(C16/0.133&gt;10,10,IF(C16/0.133&lt;-4,-4,C16/0.133))</f>
        <v>#DIV/0!</v>
      </c>
      <c r="E16" s="30">
        <v>0.35</v>
      </c>
      <c r="F16" s="31" t="e">
        <f>D16*E16</f>
        <v>#DIV/0!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5">
      <c r="A17" s="32" t="s">
        <v>22</v>
      </c>
      <c r="B17" s="33"/>
      <c r="C17" s="33"/>
      <c r="D17" s="34"/>
      <c r="E17" s="34"/>
      <c r="F17" s="6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2">
      <c r="A18" s="67" t="s">
        <v>23</v>
      </c>
      <c r="B18" s="15" t="s">
        <v>9</v>
      </c>
      <c r="C18" s="70">
        <v>0</v>
      </c>
      <c r="D18" s="17"/>
      <c r="E18" s="21"/>
      <c r="F18" s="1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 x14ac:dyDescent="0.2">
      <c r="A19" s="68" t="s">
        <v>24</v>
      </c>
      <c r="B19" s="15" t="s">
        <v>9</v>
      </c>
      <c r="C19" s="70">
        <v>0</v>
      </c>
      <c r="D19" s="17"/>
      <c r="E19" s="21"/>
      <c r="F19" s="1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2">
      <c r="A20" s="68" t="s">
        <v>25</v>
      </c>
      <c r="B20" s="15" t="s">
        <v>9</v>
      </c>
      <c r="C20" s="70">
        <v>0</v>
      </c>
      <c r="D20" s="17"/>
      <c r="E20" s="21"/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5">
      <c r="A21" s="19" t="s">
        <v>15</v>
      </c>
      <c r="B21" s="20"/>
      <c r="C21" s="63">
        <f>SUM(C18:C20)</f>
        <v>0</v>
      </c>
      <c r="D21" s="17"/>
      <c r="E21" s="21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2">
      <c r="A22" s="67" t="s">
        <v>26</v>
      </c>
      <c r="B22" s="34" t="s">
        <v>9</v>
      </c>
      <c r="C22" s="61">
        <v>0</v>
      </c>
      <c r="D22" s="17"/>
      <c r="E22" s="21"/>
      <c r="F22" s="1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2">
      <c r="A23" s="68" t="s">
        <v>27</v>
      </c>
      <c r="B23" s="15" t="s">
        <v>9</v>
      </c>
      <c r="C23" s="61">
        <f>C19</f>
        <v>0</v>
      </c>
      <c r="D23" s="17"/>
      <c r="E23" s="21"/>
      <c r="F23" s="1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2">
      <c r="A24" s="68" t="s">
        <v>28</v>
      </c>
      <c r="B24" s="15" t="s">
        <v>9</v>
      </c>
      <c r="C24" s="61">
        <v>0</v>
      </c>
      <c r="D24" s="17"/>
      <c r="E24" s="21"/>
      <c r="F24" s="1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5">
      <c r="A25" s="35" t="s">
        <v>19</v>
      </c>
      <c r="B25" s="71"/>
      <c r="C25" s="72">
        <f>SUM(C22:C24)</f>
        <v>0</v>
      </c>
      <c r="D25" s="36"/>
      <c r="E25" s="37"/>
      <c r="F25" s="3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 x14ac:dyDescent="0.25">
      <c r="A26" s="26" t="s">
        <v>29</v>
      </c>
      <c r="B26" s="27" t="s">
        <v>21</v>
      </c>
      <c r="C26" s="75" t="e">
        <f>C21/C25</f>
        <v>#DIV/0!</v>
      </c>
      <c r="D26" s="29" t="e">
        <f>IF(C26/0.013&gt;10,10,IF(C26/0.013&lt;-4,-4,C26/0.013))</f>
        <v>#DIV/0!</v>
      </c>
      <c r="E26" s="30">
        <v>0.1</v>
      </c>
      <c r="F26" s="31" t="e">
        <f>D26*E26</f>
        <v>#DIV/0!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5">
      <c r="A27" s="14" t="s">
        <v>30</v>
      </c>
      <c r="B27" s="33"/>
      <c r="C27" s="33"/>
      <c r="D27" s="34"/>
      <c r="E27" s="34"/>
      <c r="F27" s="6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2">
      <c r="A28" s="67" t="s">
        <v>31</v>
      </c>
      <c r="B28" s="39"/>
      <c r="C28" s="61">
        <v>0</v>
      </c>
      <c r="D28" s="40"/>
      <c r="E28" s="41"/>
      <c r="F28" s="4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 x14ac:dyDescent="0.2">
      <c r="A29" s="68" t="s">
        <v>32</v>
      </c>
      <c r="B29" s="43"/>
      <c r="C29" s="72">
        <v>0</v>
      </c>
      <c r="D29" s="36"/>
      <c r="E29" s="37"/>
      <c r="F29" s="3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5">
      <c r="A30" s="26" t="s">
        <v>33</v>
      </c>
      <c r="B30" s="27" t="s">
        <v>21</v>
      </c>
      <c r="C30" s="75" t="e">
        <f>(C28)/C29</f>
        <v>#DIV/0!</v>
      </c>
      <c r="D30" s="29" t="e">
        <f>IF(C30/0.02&gt;10,10,IF(C30/0.02&lt;-4,-4,C30/0.02))</f>
        <v>#DIV/0!</v>
      </c>
      <c r="E30" s="30">
        <v>0.2</v>
      </c>
      <c r="F30" s="31" t="e">
        <f>D30*E30</f>
        <v>#DIV/0!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5">
      <c r="A31" s="14" t="s">
        <v>34</v>
      </c>
      <c r="B31" s="33"/>
      <c r="C31" s="33"/>
      <c r="D31" s="34"/>
      <c r="E31" s="34"/>
      <c r="F31" s="6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5">
      <c r="A32" s="68" t="s">
        <v>57</v>
      </c>
      <c r="B32" s="44"/>
      <c r="C32" s="61">
        <f>C11</f>
        <v>0</v>
      </c>
      <c r="D32" s="45"/>
      <c r="E32" s="46"/>
      <c r="F32" s="4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">
      <c r="A33" s="67" t="s">
        <v>35</v>
      </c>
      <c r="B33" s="73" t="s">
        <v>9</v>
      </c>
      <c r="C33" s="61">
        <v>0</v>
      </c>
      <c r="D33" s="45"/>
      <c r="E33" s="46"/>
      <c r="F33" s="4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">
      <c r="A34" s="68" t="s">
        <v>36</v>
      </c>
      <c r="B34" s="48" t="s">
        <v>9</v>
      </c>
      <c r="C34" s="72">
        <v>0</v>
      </c>
      <c r="D34" s="49"/>
      <c r="E34" s="50"/>
      <c r="F34" s="5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 x14ac:dyDescent="0.25">
      <c r="A35" s="35" t="s">
        <v>19</v>
      </c>
      <c r="B35" s="52"/>
      <c r="C35" s="72">
        <f>SUM(C33:C34)</f>
        <v>0</v>
      </c>
      <c r="D35" s="49"/>
      <c r="E35" s="50"/>
      <c r="F35" s="5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 x14ac:dyDescent="0.25">
      <c r="A36" s="26" t="s">
        <v>37</v>
      </c>
      <c r="B36" s="53" t="s">
        <v>21</v>
      </c>
      <c r="C36" s="28">
        <f>IF(C35=0,0,(C32/C35))</f>
        <v>0</v>
      </c>
      <c r="D36" s="29">
        <f>IF(C36=0,10,(IF(C36/0.417&gt;10,10,IF(C36/0.417&lt;-4,-4,C36/0.417))))</f>
        <v>10</v>
      </c>
      <c r="E36" s="30">
        <v>0.35</v>
      </c>
      <c r="F36" s="31">
        <f>D36*E36</f>
        <v>3.5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0" customHeight="1" x14ac:dyDescent="0.25">
      <c r="A37" s="54" t="s">
        <v>38</v>
      </c>
      <c r="B37" s="55"/>
      <c r="C37" s="56"/>
      <c r="D37" s="55"/>
      <c r="E37" s="57"/>
      <c r="F37" s="58" t="e">
        <f>F36+F30+F26+F16</f>
        <v>#DIV/0!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</sheetData>
  <pageMargins left="0.7" right="0.7" top="0.75" bottom="0.75" header="0" footer="0"/>
  <pageSetup scale="80" orientation="portrait" r:id="rId1"/>
  <headerFooter>
    <oddFooter>&amp;LCameron&amp;C&amp;D&amp;R&amp;P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4"/>
  <sheetViews>
    <sheetView showGridLines="0" workbookViewId="0">
      <selection activeCell="A4" sqref="A4"/>
    </sheetView>
  </sheetViews>
  <sheetFormatPr defaultColWidth="11.25" defaultRowHeight="15" customHeight="1" x14ac:dyDescent="0.2"/>
  <cols>
    <col min="1" max="1" width="50.875" customWidth="1"/>
    <col min="2" max="2" width="2.875" customWidth="1"/>
    <col min="3" max="3" width="15.875" customWidth="1"/>
    <col min="4" max="5" width="9.375" customWidth="1"/>
    <col min="6" max="6" width="9.5" customWidth="1"/>
    <col min="7" max="26" width="10.625" customWidth="1"/>
  </cols>
  <sheetData>
    <row r="1" spans="1:26" ht="69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 x14ac:dyDescent="0.3">
      <c r="A2" s="1" t="s">
        <v>2</v>
      </c>
      <c r="B2" s="2"/>
      <c r="C2" s="2"/>
      <c r="D2" s="3"/>
      <c r="E2" s="3"/>
      <c r="F2" s="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/>
      <c r="B3" s="2"/>
      <c r="C3" s="2"/>
      <c r="D3" s="3"/>
      <c r="E3" s="3"/>
      <c r="F3" s="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 x14ac:dyDescent="0.25">
      <c r="A4" s="64" t="s">
        <v>3</v>
      </c>
      <c r="B4" s="10"/>
      <c r="C4" s="11"/>
      <c r="D4" s="12"/>
      <c r="E4" s="12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.75" customHeight="1" x14ac:dyDescent="0.25">
      <c r="A5" s="14" t="s">
        <v>4</v>
      </c>
      <c r="B5" s="33"/>
      <c r="C5" s="65" t="s">
        <v>5</v>
      </c>
      <c r="D5" s="65" t="s">
        <v>6</v>
      </c>
      <c r="E5" s="65" t="s">
        <v>7</v>
      </c>
      <c r="F5" s="66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2">
      <c r="A6" s="67" t="s">
        <v>58</v>
      </c>
      <c r="B6" s="15" t="s">
        <v>9</v>
      </c>
      <c r="C6" s="61">
        <v>0</v>
      </c>
      <c r="D6" s="16"/>
      <c r="E6" s="17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2">
      <c r="A7" s="68" t="s">
        <v>10</v>
      </c>
      <c r="B7" s="15" t="s">
        <v>9</v>
      </c>
      <c r="C7" s="61">
        <v>0</v>
      </c>
      <c r="D7" s="16"/>
      <c r="E7" s="17"/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2">
      <c r="A8" s="68" t="s">
        <v>11</v>
      </c>
      <c r="B8" s="15" t="s">
        <v>9</v>
      </c>
      <c r="C8" s="61">
        <v>0</v>
      </c>
      <c r="D8" s="16"/>
      <c r="E8" s="17"/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2">
      <c r="A9" s="68" t="s">
        <v>12</v>
      </c>
      <c r="B9" s="15" t="s">
        <v>9</v>
      </c>
      <c r="C9" s="61">
        <v>0</v>
      </c>
      <c r="D9" s="16"/>
      <c r="E9" s="17"/>
      <c r="F9" s="1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2">
      <c r="A10" s="67" t="s">
        <v>13</v>
      </c>
      <c r="B10" s="15" t="s">
        <v>14</v>
      </c>
      <c r="C10" s="61">
        <v>0</v>
      </c>
      <c r="D10" s="16"/>
      <c r="E10" s="17"/>
      <c r="F10" s="1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25">
      <c r="A11" s="19" t="s">
        <v>15</v>
      </c>
      <c r="B11" s="20"/>
      <c r="C11" s="61">
        <f>C6+C7+C8+C9-C10</f>
        <v>0</v>
      </c>
      <c r="D11" s="16"/>
      <c r="E11" s="17"/>
      <c r="F11" s="1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" customHeight="1" x14ac:dyDescent="0.2">
      <c r="A12" s="67" t="s">
        <v>16</v>
      </c>
      <c r="B12" s="34" t="s">
        <v>9</v>
      </c>
      <c r="C12" s="61">
        <v>0</v>
      </c>
      <c r="D12" s="16"/>
      <c r="E12" s="17"/>
      <c r="F12" s="1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 x14ac:dyDescent="0.2">
      <c r="A13" s="68" t="s">
        <v>17</v>
      </c>
      <c r="B13" s="15" t="s">
        <v>9</v>
      </c>
      <c r="C13" s="61">
        <v>0</v>
      </c>
      <c r="D13" s="16"/>
      <c r="E13" s="17"/>
      <c r="F13" s="1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2">
      <c r="A14" s="68" t="s">
        <v>18</v>
      </c>
      <c r="B14" s="15" t="s">
        <v>9</v>
      </c>
      <c r="C14" s="61">
        <v>0</v>
      </c>
      <c r="D14" s="16"/>
      <c r="E14" s="21"/>
      <c r="F14" s="1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 x14ac:dyDescent="0.25">
      <c r="A15" s="22" t="s">
        <v>19</v>
      </c>
      <c r="B15" s="20"/>
      <c r="C15" s="62">
        <f>SUM(C12:C14)</f>
        <v>0</v>
      </c>
      <c r="D15" s="23"/>
      <c r="E15" s="24"/>
      <c r="F15" s="2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25">
      <c r="A16" s="26" t="s">
        <v>20</v>
      </c>
      <c r="B16" s="27" t="s">
        <v>21</v>
      </c>
      <c r="C16" s="28" t="e">
        <f>C11/C15</f>
        <v>#DIV/0!</v>
      </c>
      <c r="D16" s="29" t="e">
        <f>IF(C16/0.133&gt;10,10,IF(C16/0.133&lt;-4,-4,C16/0.133))</f>
        <v>#DIV/0!</v>
      </c>
      <c r="E16" s="30">
        <v>0.35</v>
      </c>
      <c r="F16" s="31" t="e">
        <f>D16*E16</f>
        <v>#DIV/0!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5">
      <c r="A17" s="32" t="s">
        <v>22</v>
      </c>
      <c r="B17" s="33"/>
      <c r="C17" s="33"/>
      <c r="D17" s="34"/>
      <c r="E17" s="34"/>
      <c r="F17" s="6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2">
      <c r="A18" s="67" t="s">
        <v>23</v>
      </c>
      <c r="B18" s="15" t="s">
        <v>9</v>
      </c>
      <c r="C18" s="70">
        <v>0</v>
      </c>
      <c r="D18" s="17"/>
      <c r="E18" s="21"/>
      <c r="F18" s="1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 x14ac:dyDescent="0.2">
      <c r="A19" s="68" t="s">
        <v>24</v>
      </c>
      <c r="B19" s="15" t="s">
        <v>9</v>
      </c>
      <c r="C19" s="70">
        <v>0</v>
      </c>
      <c r="D19" s="17"/>
      <c r="E19" s="21"/>
      <c r="F19" s="1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2">
      <c r="A20" s="68" t="s">
        <v>25</v>
      </c>
      <c r="B20" s="15" t="s">
        <v>9</v>
      </c>
      <c r="C20" s="70">
        <v>0</v>
      </c>
      <c r="D20" s="17"/>
      <c r="E20" s="21"/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5">
      <c r="A21" s="19" t="s">
        <v>15</v>
      </c>
      <c r="B21" s="20"/>
      <c r="C21" s="63">
        <f>SUM(C18:C20)</f>
        <v>0</v>
      </c>
      <c r="D21" s="17"/>
      <c r="E21" s="21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2">
      <c r="A22" s="67" t="s">
        <v>26</v>
      </c>
      <c r="B22" s="34" t="s">
        <v>9</v>
      </c>
      <c r="C22" s="61">
        <v>0</v>
      </c>
      <c r="D22" s="17"/>
      <c r="E22" s="21"/>
      <c r="F22" s="1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2">
      <c r="A23" s="68" t="s">
        <v>27</v>
      </c>
      <c r="B23" s="15" t="s">
        <v>9</v>
      </c>
      <c r="C23" s="61">
        <f>C19</f>
        <v>0</v>
      </c>
      <c r="D23" s="17"/>
      <c r="E23" s="21"/>
      <c r="F23" s="1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2">
      <c r="A24" s="68" t="s">
        <v>28</v>
      </c>
      <c r="B24" s="15" t="s">
        <v>9</v>
      </c>
      <c r="C24" s="61">
        <v>0</v>
      </c>
      <c r="D24" s="17"/>
      <c r="E24" s="21"/>
      <c r="F24" s="1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5">
      <c r="A25" s="35" t="s">
        <v>19</v>
      </c>
      <c r="B25" s="71"/>
      <c r="C25" s="72">
        <f>SUM(C22:C24)</f>
        <v>0</v>
      </c>
      <c r="D25" s="36"/>
      <c r="E25" s="37"/>
      <c r="F25" s="3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 x14ac:dyDescent="0.25">
      <c r="A26" s="26" t="s">
        <v>29</v>
      </c>
      <c r="B26" s="27" t="s">
        <v>21</v>
      </c>
      <c r="C26" s="75" t="e">
        <f>C21/C25</f>
        <v>#DIV/0!</v>
      </c>
      <c r="D26" s="29" t="e">
        <f>IF(C26/0.013&gt;10,10,IF(C26/0.013&lt;-4,-4,C26/0.013))</f>
        <v>#DIV/0!</v>
      </c>
      <c r="E26" s="30">
        <v>0.1</v>
      </c>
      <c r="F26" s="31" t="e">
        <f>D26*E26</f>
        <v>#DIV/0!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5">
      <c r="A27" s="14" t="s">
        <v>30</v>
      </c>
      <c r="B27" s="33"/>
      <c r="C27" s="33"/>
      <c r="D27" s="34"/>
      <c r="E27" s="34"/>
      <c r="F27" s="6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2">
      <c r="A28" s="67" t="s">
        <v>31</v>
      </c>
      <c r="B28" s="39"/>
      <c r="C28" s="61">
        <v>0</v>
      </c>
      <c r="D28" s="40"/>
      <c r="E28" s="41"/>
      <c r="F28" s="4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 x14ac:dyDescent="0.2">
      <c r="A29" s="68" t="s">
        <v>32</v>
      </c>
      <c r="B29" s="43"/>
      <c r="C29" s="72">
        <v>0</v>
      </c>
      <c r="D29" s="36"/>
      <c r="E29" s="37"/>
      <c r="F29" s="3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5">
      <c r="A30" s="26" t="s">
        <v>33</v>
      </c>
      <c r="B30" s="27" t="s">
        <v>21</v>
      </c>
      <c r="C30" s="75" t="e">
        <f>(C28)/C29</f>
        <v>#DIV/0!</v>
      </c>
      <c r="D30" s="29" t="e">
        <f>IF(C30/0.02&gt;10,10,IF(C30/0.02&lt;-4,-4,C30/0.02))</f>
        <v>#DIV/0!</v>
      </c>
      <c r="E30" s="30">
        <v>0.2</v>
      </c>
      <c r="F30" s="31" t="e">
        <f>D30*E30</f>
        <v>#DIV/0!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5">
      <c r="A31" s="14" t="s">
        <v>34</v>
      </c>
      <c r="B31" s="33"/>
      <c r="C31" s="33"/>
      <c r="D31" s="34"/>
      <c r="E31" s="34"/>
      <c r="F31" s="6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5">
      <c r="A32" s="68" t="s">
        <v>57</v>
      </c>
      <c r="B32" s="44"/>
      <c r="C32" s="61">
        <f>C11</f>
        <v>0</v>
      </c>
      <c r="D32" s="45"/>
      <c r="E32" s="46"/>
      <c r="F32" s="4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">
      <c r="A33" s="67" t="s">
        <v>35</v>
      </c>
      <c r="B33" s="73" t="s">
        <v>9</v>
      </c>
      <c r="C33" s="61">
        <v>0</v>
      </c>
      <c r="D33" s="45"/>
      <c r="E33" s="46"/>
      <c r="F33" s="4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">
      <c r="A34" s="68" t="s">
        <v>36</v>
      </c>
      <c r="B34" s="48" t="s">
        <v>9</v>
      </c>
      <c r="C34" s="72">
        <v>0</v>
      </c>
      <c r="D34" s="49"/>
      <c r="E34" s="50"/>
      <c r="F34" s="5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 x14ac:dyDescent="0.25">
      <c r="A35" s="35" t="s">
        <v>19</v>
      </c>
      <c r="B35" s="52"/>
      <c r="C35" s="72">
        <f>SUM(C33:C34)</f>
        <v>0</v>
      </c>
      <c r="D35" s="49"/>
      <c r="E35" s="50"/>
      <c r="F35" s="5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 x14ac:dyDescent="0.25">
      <c r="A36" s="26" t="s">
        <v>37</v>
      </c>
      <c r="B36" s="53" t="s">
        <v>21</v>
      </c>
      <c r="C36" s="28">
        <f>IF(C35=0,0,(C32/C35))</f>
        <v>0</v>
      </c>
      <c r="D36" s="29">
        <f>IF(C36=0,10,(IF(C36/0.417&gt;10,10,IF(C36/0.417&lt;-4,-4,C36/0.417))))</f>
        <v>10</v>
      </c>
      <c r="E36" s="30">
        <v>0.35</v>
      </c>
      <c r="F36" s="31">
        <f>D36*E36</f>
        <v>3.5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0" customHeight="1" x14ac:dyDescent="0.25">
      <c r="A37" s="54" t="s">
        <v>38</v>
      </c>
      <c r="B37" s="55"/>
      <c r="C37" s="56"/>
      <c r="D37" s="55"/>
      <c r="E37" s="57"/>
      <c r="F37" s="58" t="e">
        <f>F36+F30+F26+F16</f>
        <v>#DIV/0!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</sheetData>
  <pageMargins left="0.7" right="0.7" top="0.75" bottom="0.75" header="0" footer="0"/>
  <pageSetup scale="80" orientation="portrait" r:id="rId1"/>
  <headerFooter>
    <oddFooter>&amp;LCameron&amp;C&amp;D&amp;R&amp;P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5"/>
  <sheetViews>
    <sheetView showGridLines="0" workbookViewId="0">
      <selection activeCell="A4" sqref="A4"/>
    </sheetView>
  </sheetViews>
  <sheetFormatPr defaultColWidth="11.25" defaultRowHeight="15" customHeight="1" x14ac:dyDescent="0.2"/>
  <cols>
    <col min="1" max="1" width="50.875" customWidth="1"/>
    <col min="2" max="2" width="2.875" customWidth="1"/>
    <col min="3" max="3" width="15.875" customWidth="1"/>
    <col min="4" max="5" width="9.375" customWidth="1"/>
    <col min="6" max="6" width="9.5" customWidth="1"/>
    <col min="7" max="26" width="10.625" customWidth="1"/>
  </cols>
  <sheetData>
    <row r="1" spans="1:26" ht="69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 x14ac:dyDescent="0.3">
      <c r="A2" s="1" t="s">
        <v>2</v>
      </c>
      <c r="B2" s="2"/>
      <c r="C2" s="2"/>
      <c r="D2" s="3"/>
      <c r="E2" s="3"/>
      <c r="F2" s="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/>
      <c r="B3" s="2"/>
      <c r="C3" s="2"/>
      <c r="D3" s="3"/>
      <c r="E3" s="3"/>
      <c r="F3" s="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 x14ac:dyDescent="0.25">
      <c r="A4" s="64" t="s">
        <v>3</v>
      </c>
      <c r="B4" s="10"/>
      <c r="C4" s="11"/>
      <c r="D4" s="12"/>
      <c r="E4" s="12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.75" customHeight="1" x14ac:dyDescent="0.25">
      <c r="A5" s="14" t="s">
        <v>4</v>
      </c>
      <c r="B5" s="33"/>
      <c r="C5" s="65" t="s">
        <v>5</v>
      </c>
      <c r="D5" s="65" t="s">
        <v>6</v>
      </c>
      <c r="E5" s="65" t="s">
        <v>7</v>
      </c>
      <c r="F5" s="66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2">
      <c r="A6" s="67" t="s">
        <v>58</v>
      </c>
      <c r="B6" s="15" t="s">
        <v>9</v>
      </c>
      <c r="C6" s="61">
        <v>0</v>
      </c>
      <c r="D6" s="16"/>
      <c r="E6" s="17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2">
      <c r="A7" s="68" t="s">
        <v>10</v>
      </c>
      <c r="B7" s="15" t="s">
        <v>9</v>
      </c>
      <c r="C7" s="61">
        <v>0</v>
      </c>
      <c r="D7" s="16"/>
      <c r="E7" s="17"/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2">
      <c r="A8" s="68" t="s">
        <v>11</v>
      </c>
      <c r="B8" s="15" t="s">
        <v>9</v>
      </c>
      <c r="C8" s="61">
        <v>0</v>
      </c>
      <c r="D8" s="16"/>
      <c r="E8" s="17"/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2">
      <c r="A9" s="68" t="s">
        <v>12</v>
      </c>
      <c r="B9" s="15" t="s">
        <v>9</v>
      </c>
      <c r="C9" s="61">
        <v>0</v>
      </c>
      <c r="D9" s="16"/>
      <c r="E9" s="17"/>
      <c r="F9" s="1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2">
      <c r="A10" s="67" t="s">
        <v>13</v>
      </c>
      <c r="B10" s="15" t="s">
        <v>14</v>
      </c>
      <c r="C10" s="61">
        <v>0</v>
      </c>
      <c r="D10" s="16"/>
      <c r="E10" s="17"/>
      <c r="F10" s="1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25">
      <c r="A11" s="19" t="s">
        <v>15</v>
      </c>
      <c r="B11" s="20"/>
      <c r="C11" s="61">
        <f>C6+C7+C8+C9-C10</f>
        <v>0</v>
      </c>
      <c r="D11" s="16"/>
      <c r="E11" s="17"/>
      <c r="F11" s="1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" customHeight="1" x14ac:dyDescent="0.2">
      <c r="A12" s="67" t="s">
        <v>16</v>
      </c>
      <c r="B12" s="34" t="s">
        <v>9</v>
      </c>
      <c r="C12" s="61">
        <v>0</v>
      </c>
      <c r="D12" s="16"/>
      <c r="E12" s="17"/>
      <c r="F12" s="1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 x14ac:dyDescent="0.2">
      <c r="A13" s="68" t="s">
        <v>17</v>
      </c>
      <c r="B13" s="15" t="s">
        <v>9</v>
      </c>
      <c r="C13" s="61">
        <v>0</v>
      </c>
      <c r="D13" s="16"/>
      <c r="E13" s="17"/>
      <c r="F13" s="1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2">
      <c r="A14" s="68" t="s">
        <v>18</v>
      </c>
      <c r="B14" s="15" t="s">
        <v>9</v>
      </c>
      <c r="C14" s="61">
        <v>0</v>
      </c>
      <c r="D14" s="16"/>
      <c r="E14" s="21"/>
      <c r="F14" s="1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 x14ac:dyDescent="0.25">
      <c r="A15" s="22" t="s">
        <v>19</v>
      </c>
      <c r="B15" s="20"/>
      <c r="C15" s="62">
        <f>SUM(C12:C14)</f>
        <v>0</v>
      </c>
      <c r="D15" s="23"/>
      <c r="E15" s="24"/>
      <c r="F15" s="2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25">
      <c r="A16" s="26" t="s">
        <v>20</v>
      </c>
      <c r="B16" s="27" t="s">
        <v>21</v>
      </c>
      <c r="C16" s="28" t="e">
        <f>C11/C15</f>
        <v>#DIV/0!</v>
      </c>
      <c r="D16" s="29" t="e">
        <f>IF(C16/0.133&gt;10,10,IF(C16/0.133&lt;-4,-4,C16/0.133))</f>
        <v>#DIV/0!</v>
      </c>
      <c r="E16" s="30">
        <v>0.35</v>
      </c>
      <c r="F16" s="31" t="e">
        <f>D16*E16</f>
        <v>#DIV/0!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5">
      <c r="A17" s="32" t="s">
        <v>22</v>
      </c>
      <c r="B17" s="33"/>
      <c r="C17" s="33"/>
      <c r="D17" s="34"/>
      <c r="E17" s="34"/>
      <c r="F17" s="6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2">
      <c r="A18" s="67" t="s">
        <v>23</v>
      </c>
      <c r="B18" s="15" t="s">
        <v>9</v>
      </c>
      <c r="C18" s="70">
        <v>0</v>
      </c>
      <c r="D18" s="17"/>
      <c r="E18" s="21"/>
      <c r="F18" s="1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 x14ac:dyDescent="0.2">
      <c r="A19" s="68" t="s">
        <v>24</v>
      </c>
      <c r="B19" s="15" t="s">
        <v>9</v>
      </c>
      <c r="C19" s="70">
        <v>0</v>
      </c>
      <c r="D19" s="17"/>
      <c r="E19" s="21"/>
      <c r="F19" s="1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2">
      <c r="A20" s="68" t="s">
        <v>25</v>
      </c>
      <c r="B20" s="15" t="s">
        <v>9</v>
      </c>
      <c r="C20" s="70">
        <v>0</v>
      </c>
      <c r="D20" s="17"/>
      <c r="E20" s="21"/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5">
      <c r="A21" s="19" t="s">
        <v>15</v>
      </c>
      <c r="B21" s="20"/>
      <c r="C21" s="63">
        <f>SUM(C18:C20)</f>
        <v>0</v>
      </c>
      <c r="D21" s="17"/>
      <c r="E21" s="21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2">
      <c r="A22" s="67" t="s">
        <v>26</v>
      </c>
      <c r="B22" s="34" t="s">
        <v>9</v>
      </c>
      <c r="C22" s="61">
        <v>0</v>
      </c>
      <c r="D22" s="17"/>
      <c r="E22" s="21"/>
      <c r="F22" s="1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2">
      <c r="A23" s="68" t="s">
        <v>27</v>
      </c>
      <c r="B23" s="15" t="s">
        <v>9</v>
      </c>
      <c r="C23" s="61">
        <f>C19</f>
        <v>0</v>
      </c>
      <c r="D23" s="17"/>
      <c r="E23" s="21"/>
      <c r="F23" s="1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2">
      <c r="A24" s="68" t="s">
        <v>28</v>
      </c>
      <c r="B24" s="15" t="s">
        <v>9</v>
      </c>
      <c r="C24" s="61">
        <v>0</v>
      </c>
      <c r="D24" s="17"/>
      <c r="E24" s="21"/>
      <c r="F24" s="1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5">
      <c r="A25" s="35" t="s">
        <v>19</v>
      </c>
      <c r="B25" s="71"/>
      <c r="C25" s="72">
        <f>SUM(C22:C24)</f>
        <v>0</v>
      </c>
      <c r="D25" s="36"/>
      <c r="E25" s="37"/>
      <c r="F25" s="3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 x14ac:dyDescent="0.25">
      <c r="A26" s="26" t="s">
        <v>29</v>
      </c>
      <c r="B26" s="27" t="s">
        <v>21</v>
      </c>
      <c r="C26" s="75" t="e">
        <f>C21/C25</f>
        <v>#DIV/0!</v>
      </c>
      <c r="D26" s="29" t="e">
        <f>IF(C26/0.013&gt;10,10,IF(C26/0.013&lt;-4,-4,C26/0.013))</f>
        <v>#DIV/0!</v>
      </c>
      <c r="E26" s="30">
        <v>0.1</v>
      </c>
      <c r="F26" s="31" t="e">
        <f>D26*E26</f>
        <v>#DIV/0!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5">
      <c r="A27" s="14" t="s">
        <v>30</v>
      </c>
      <c r="B27" s="33"/>
      <c r="C27" s="33"/>
      <c r="D27" s="34"/>
      <c r="E27" s="34"/>
      <c r="F27" s="6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2">
      <c r="A28" s="67" t="s">
        <v>31</v>
      </c>
      <c r="B28" s="39"/>
      <c r="C28" s="61">
        <v>0</v>
      </c>
      <c r="D28" s="40"/>
      <c r="E28" s="41"/>
      <c r="F28" s="4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 x14ac:dyDescent="0.2">
      <c r="A29" s="68" t="s">
        <v>32</v>
      </c>
      <c r="B29" s="43"/>
      <c r="C29" s="72">
        <v>0</v>
      </c>
      <c r="D29" s="36"/>
      <c r="E29" s="37"/>
      <c r="F29" s="3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5">
      <c r="A30" s="26" t="s">
        <v>33</v>
      </c>
      <c r="B30" s="27" t="s">
        <v>21</v>
      </c>
      <c r="C30" s="75" t="e">
        <f>(C28)/C29</f>
        <v>#DIV/0!</v>
      </c>
      <c r="D30" s="29" t="e">
        <f>IF(C30/0.02&gt;10,10,IF(C30/0.02&lt;-4,-4,C30/0.02))</f>
        <v>#DIV/0!</v>
      </c>
      <c r="E30" s="30">
        <v>0.2</v>
      </c>
      <c r="F30" s="31" t="e">
        <f>D30*E30</f>
        <v>#DIV/0!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5">
      <c r="A31" s="14" t="s">
        <v>34</v>
      </c>
      <c r="B31" s="33"/>
      <c r="C31" s="33"/>
      <c r="D31" s="34"/>
      <c r="E31" s="34"/>
      <c r="F31" s="6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5">
      <c r="A32" s="68" t="s">
        <v>57</v>
      </c>
      <c r="B32" s="44"/>
      <c r="C32" s="61">
        <f>C11</f>
        <v>0</v>
      </c>
      <c r="D32" s="45"/>
      <c r="E32" s="46"/>
      <c r="F32" s="4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">
      <c r="A33" s="67" t="s">
        <v>35</v>
      </c>
      <c r="B33" s="73" t="s">
        <v>9</v>
      </c>
      <c r="C33" s="61">
        <v>0</v>
      </c>
      <c r="D33" s="45"/>
      <c r="E33" s="46"/>
      <c r="F33" s="4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">
      <c r="A34" s="68" t="s">
        <v>36</v>
      </c>
      <c r="B34" s="48" t="s">
        <v>9</v>
      </c>
      <c r="C34" s="72">
        <v>0</v>
      </c>
      <c r="D34" s="49"/>
      <c r="E34" s="50"/>
      <c r="F34" s="5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 x14ac:dyDescent="0.25">
      <c r="A35" s="35" t="s">
        <v>19</v>
      </c>
      <c r="B35" s="52"/>
      <c r="C35" s="72">
        <f>SUM(C33:C34)</f>
        <v>0</v>
      </c>
      <c r="D35" s="49"/>
      <c r="E35" s="50"/>
      <c r="F35" s="5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 x14ac:dyDescent="0.25">
      <c r="A36" s="26" t="s">
        <v>37</v>
      </c>
      <c r="B36" s="53" t="s">
        <v>21</v>
      </c>
      <c r="C36" s="28">
        <f>IF(C35=0,0,(C32/C35))</f>
        <v>0</v>
      </c>
      <c r="D36" s="29">
        <f>IF(C36=0,10,(IF(C36/0.417&gt;10,10,IF(C36/0.417&lt;-4,-4,C36/0.417))))</f>
        <v>10</v>
      </c>
      <c r="E36" s="30">
        <v>0.35</v>
      </c>
      <c r="F36" s="31">
        <f>D36*E36</f>
        <v>3.5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0" customHeight="1" x14ac:dyDescent="0.25">
      <c r="A37" s="54" t="s">
        <v>38</v>
      </c>
      <c r="B37" s="55"/>
      <c r="C37" s="56"/>
      <c r="D37" s="55"/>
      <c r="E37" s="57"/>
      <c r="F37" s="58" t="e">
        <f>F36+F30+F26+F16</f>
        <v>#DIV/0!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</sheetData>
  <pageMargins left="0.7" right="0.7" top="0.75" bottom="0.75" header="0" footer="0"/>
  <pageSetup scale="80" orientation="portrait" r:id="rId1"/>
  <headerFooter>
    <oddFooter>&amp;LCameron&amp;C&amp;D&amp;R&amp;P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4"/>
  <sheetViews>
    <sheetView showGridLines="0" workbookViewId="0">
      <selection activeCell="A4" sqref="A4"/>
    </sheetView>
  </sheetViews>
  <sheetFormatPr defaultColWidth="11.25" defaultRowHeight="15" customHeight="1" x14ac:dyDescent="0.2"/>
  <cols>
    <col min="1" max="1" width="50.875" customWidth="1"/>
    <col min="2" max="2" width="2.875" customWidth="1"/>
    <col min="3" max="3" width="15.875" customWidth="1"/>
    <col min="4" max="5" width="9.375" customWidth="1"/>
    <col min="6" max="6" width="9.5" customWidth="1"/>
    <col min="7" max="26" width="10.625" customWidth="1"/>
  </cols>
  <sheetData>
    <row r="1" spans="1:26" ht="69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 x14ac:dyDescent="0.3">
      <c r="A2" s="1" t="s">
        <v>2</v>
      </c>
      <c r="B2" s="2"/>
      <c r="C2" s="2"/>
      <c r="D2" s="3"/>
      <c r="E2" s="3"/>
      <c r="F2" s="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/>
      <c r="B3" s="2"/>
      <c r="C3" s="2"/>
      <c r="D3" s="3"/>
      <c r="E3" s="3"/>
      <c r="F3" s="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 x14ac:dyDescent="0.25">
      <c r="A4" s="64" t="s">
        <v>3</v>
      </c>
      <c r="B4" s="10"/>
      <c r="C4" s="11"/>
      <c r="D4" s="12"/>
      <c r="E4" s="12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.75" customHeight="1" x14ac:dyDescent="0.25">
      <c r="A5" s="14" t="s">
        <v>4</v>
      </c>
      <c r="B5" s="33"/>
      <c r="C5" s="65" t="s">
        <v>5</v>
      </c>
      <c r="D5" s="65" t="s">
        <v>6</v>
      </c>
      <c r="E5" s="65" t="s">
        <v>7</v>
      </c>
      <c r="F5" s="66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2">
      <c r="A6" s="67" t="s">
        <v>58</v>
      </c>
      <c r="B6" s="15" t="s">
        <v>9</v>
      </c>
      <c r="C6" s="61">
        <v>0</v>
      </c>
      <c r="D6" s="16"/>
      <c r="E6" s="17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2">
      <c r="A7" s="68" t="s">
        <v>10</v>
      </c>
      <c r="B7" s="15" t="s">
        <v>9</v>
      </c>
      <c r="C7" s="61">
        <v>0</v>
      </c>
      <c r="D7" s="16"/>
      <c r="E7" s="17"/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2">
      <c r="A8" s="68" t="s">
        <v>11</v>
      </c>
      <c r="B8" s="15" t="s">
        <v>9</v>
      </c>
      <c r="C8" s="61">
        <v>0</v>
      </c>
      <c r="D8" s="16"/>
      <c r="E8" s="17"/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2">
      <c r="A9" s="68" t="s">
        <v>12</v>
      </c>
      <c r="B9" s="15" t="s">
        <v>9</v>
      </c>
      <c r="C9" s="61">
        <v>0</v>
      </c>
      <c r="D9" s="16"/>
      <c r="E9" s="17"/>
      <c r="F9" s="1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2">
      <c r="A10" s="67" t="s">
        <v>13</v>
      </c>
      <c r="B10" s="15" t="s">
        <v>14</v>
      </c>
      <c r="C10" s="61">
        <v>0</v>
      </c>
      <c r="D10" s="16"/>
      <c r="E10" s="17"/>
      <c r="F10" s="1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25">
      <c r="A11" s="19" t="s">
        <v>15</v>
      </c>
      <c r="B11" s="20"/>
      <c r="C11" s="61">
        <f>C6+C7+C8+C9-C10</f>
        <v>0</v>
      </c>
      <c r="D11" s="16"/>
      <c r="E11" s="17"/>
      <c r="F11" s="1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" customHeight="1" x14ac:dyDescent="0.2">
      <c r="A12" s="67" t="s">
        <v>16</v>
      </c>
      <c r="B12" s="34" t="s">
        <v>9</v>
      </c>
      <c r="C12" s="61">
        <v>0</v>
      </c>
      <c r="D12" s="16"/>
      <c r="E12" s="17"/>
      <c r="F12" s="1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 x14ac:dyDescent="0.2">
      <c r="A13" s="68" t="s">
        <v>17</v>
      </c>
      <c r="B13" s="15" t="s">
        <v>9</v>
      </c>
      <c r="C13" s="61">
        <v>0</v>
      </c>
      <c r="D13" s="16"/>
      <c r="E13" s="17"/>
      <c r="F13" s="1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2">
      <c r="A14" s="68" t="s">
        <v>18</v>
      </c>
      <c r="B14" s="15" t="s">
        <v>9</v>
      </c>
      <c r="C14" s="61">
        <v>0</v>
      </c>
      <c r="D14" s="16"/>
      <c r="E14" s="21"/>
      <c r="F14" s="1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 x14ac:dyDescent="0.25">
      <c r="A15" s="22" t="s">
        <v>19</v>
      </c>
      <c r="B15" s="20"/>
      <c r="C15" s="62">
        <f>SUM(C12:C14)</f>
        <v>0</v>
      </c>
      <c r="D15" s="23"/>
      <c r="E15" s="24"/>
      <c r="F15" s="2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25">
      <c r="A16" s="26" t="s">
        <v>20</v>
      </c>
      <c r="B16" s="27" t="s">
        <v>21</v>
      </c>
      <c r="C16" s="28" t="e">
        <f>C11/C15</f>
        <v>#DIV/0!</v>
      </c>
      <c r="D16" s="29" t="e">
        <f>IF(C16/0.133&gt;10,10,IF(C16/0.133&lt;-4,-4,C16/0.133))</f>
        <v>#DIV/0!</v>
      </c>
      <c r="E16" s="30">
        <v>0.35</v>
      </c>
      <c r="F16" s="31" t="e">
        <f>D16*E16</f>
        <v>#DIV/0!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5">
      <c r="A17" s="32" t="s">
        <v>22</v>
      </c>
      <c r="B17" s="33"/>
      <c r="C17" s="33"/>
      <c r="D17" s="34"/>
      <c r="E17" s="34"/>
      <c r="F17" s="6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2">
      <c r="A18" s="67" t="s">
        <v>23</v>
      </c>
      <c r="B18" s="15" t="s">
        <v>9</v>
      </c>
      <c r="C18" s="70">
        <v>0</v>
      </c>
      <c r="D18" s="17"/>
      <c r="E18" s="21"/>
      <c r="F18" s="1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 x14ac:dyDescent="0.2">
      <c r="A19" s="68" t="s">
        <v>24</v>
      </c>
      <c r="B19" s="15" t="s">
        <v>9</v>
      </c>
      <c r="C19" s="70">
        <v>0</v>
      </c>
      <c r="D19" s="17"/>
      <c r="E19" s="21"/>
      <c r="F19" s="1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2">
      <c r="A20" s="68" t="s">
        <v>25</v>
      </c>
      <c r="B20" s="15" t="s">
        <v>9</v>
      </c>
      <c r="C20" s="70">
        <v>0</v>
      </c>
      <c r="D20" s="17"/>
      <c r="E20" s="21"/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5">
      <c r="A21" s="19" t="s">
        <v>15</v>
      </c>
      <c r="B21" s="20"/>
      <c r="C21" s="63">
        <f>SUM(C18:C20)</f>
        <v>0</v>
      </c>
      <c r="D21" s="17"/>
      <c r="E21" s="21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2">
      <c r="A22" s="67" t="s">
        <v>26</v>
      </c>
      <c r="B22" s="34" t="s">
        <v>9</v>
      </c>
      <c r="C22" s="61">
        <v>0</v>
      </c>
      <c r="D22" s="17"/>
      <c r="E22" s="21"/>
      <c r="F22" s="1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2">
      <c r="A23" s="68" t="s">
        <v>27</v>
      </c>
      <c r="B23" s="15" t="s">
        <v>9</v>
      </c>
      <c r="C23" s="61">
        <f>C19</f>
        <v>0</v>
      </c>
      <c r="D23" s="17"/>
      <c r="E23" s="21"/>
      <c r="F23" s="1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2">
      <c r="A24" s="68" t="s">
        <v>28</v>
      </c>
      <c r="B24" s="15" t="s">
        <v>9</v>
      </c>
      <c r="C24" s="61">
        <v>0</v>
      </c>
      <c r="D24" s="17"/>
      <c r="E24" s="21"/>
      <c r="F24" s="1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5">
      <c r="A25" s="35" t="s">
        <v>19</v>
      </c>
      <c r="B25" s="71"/>
      <c r="C25" s="72">
        <f>SUM(C22:C24)</f>
        <v>0</v>
      </c>
      <c r="D25" s="36"/>
      <c r="E25" s="37"/>
      <c r="F25" s="3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 x14ac:dyDescent="0.25">
      <c r="A26" s="26" t="s">
        <v>29</v>
      </c>
      <c r="B26" s="27" t="s">
        <v>21</v>
      </c>
      <c r="C26" s="75" t="e">
        <f>C21/C25</f>
        <v>#DIV/0!</v>
      </c>
      <c r="D26" s="29" t="e">
        <f>IF(C26/0.013&gt;10,10,IF(C26/0.013&lt;-4,-4,C26/0.013))</f>
        <v>#DIV/0!</v>
      </c>
      <c r="E26" s="30">
        <v>0.1</v>
      </c>
      <c r="F26" s="31" t="e">
        <f>D26*E26</f>
        <v>#DIV/0!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5">
      <c r="A27" s="14" t="s">
        <v>30</v>
      </c>
      <c r="B27" s="33"/>
      <c r="C27" s="33"/>
      <c r="D27" s="34"/>
      <c r="E27" s="34"/>
      <c r="F27" s="6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2">
      <c r="A28" s="67" t="s">
        <v>31</v>
      </c>
      <c r="B28" s="39"/>
      <c r="C28" s="61">
        <v>0</v>
      </c>
      <c r="D28" s="40"/>
      <c r="E28" s="41"/>
      <c r="F28" s="4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 x14ac:dyDescent="0.2">
      <c r="A29" s="68" t="s">
        <v>32</v>
      </c>
      <c r="B29" s="43"/>
      <c r="C29" s="72">
        <v>0</v>
      </c>
      <c r="D29" s="36"/>
      <c r="E29" s="37"/>
      <c r="F29" s="3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5">
      <c r="A30" s="26" t="s">
        <v>33</v>
      </c>
      <c r="B30" s="27" t="s">
        <v>21</v>
      </c>
      <c r="C30" s="75" t="e">
        <f>(C28)/C29</f>
        <v>#DIV/0!</v>
      </c>
      <c r="D30" s="29" t="e">
        <f>IF(C30/0.02&gt;10,10,IF(C30/0.02&lt;-4,-4,C30/0.02))</f>
        <v>#DIV/0!</v>
      </c>
      <c r="E30" s="30">
        <v>0.2</v>
      </c>
      <c r="F30" s="31" t="e">
        <f>D30*E30</f>
        <v>#DIV/0!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5">
      <c r="A31" s="14" t="s">
        <v>34</v>
      </c>
      <c r="B31" s="33"/>
      <c r="C31" s="33"/>
      <c r="D31" s="34"/>
      <c r="E31" s="34"/>
      <c r="F31" s="6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5">
      <c r="A32" s="68" t="s">
        <v>57</v>
      </c>
      <c r="B32" s="44"/>
      <c r="C32" s="61">
        <f>C11</f>
        <v>0</v>
      </c>
      <c r="D32" s="45"/>
      <c r="E32" s="46"/>
      <c r="F32" s="4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">
      <c r="A33" s="67" t="s">
        <v>35</v>
      </c>
      <c r="B33" s="73" t="s">
        <v>9</v>
      </c>
      <c r="C33" s="61">
        <v>0</v>
      </c>
      <c r="D33" s="45"/>
      <c r="E33" s="46"/>
      <c r="F33" s="4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">
      <c r="A34" s="68" t="s">
        <v>36</v>
      </c>
      <c r="B34" s="48" t="s">
        <v>9</v>
      </c>
      <c r="C34" s="72">
        <v>0</v>
      </c>
      <c r="D34" s="49"/>
      <c r="E34" s="50"/>
      <c r="F34" s="5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 x14ac:dyDescent="0.25">
      <c r="A35" s="35" t="s">
        <v>19</v>
      </c>
      <c r="B35" s="52"/>
      <c r="C35" s="72">
        <f>SUM(C33:C34)</f>
        <v>0</v>
      </c>
      <c r="D35" s="49"/>
      <c r="E35" s="50"/>
      <c r="F35" s="5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 x14ac:dyDescent="0.25">
      <c r="A36" s="26" t="s">
        <v>37</v>
      </c>
      <c r="B36" s="53" t="s">
        <v>21</v>
      </c>
      <c r="C36" s="28">
        <f>IF(C35=0,0,(C32/C35))</f>
        <v>0</v>
      </c>
      <c r="D36" s="29">
        <f>IF(C36=0,10,(IF(C36/0.417&gt;10,10,IF(C36/0.417&lt;-4,-4,C36/0.417))))</f>
        <v>10</v>
      </c>
      <c r="E36" s="30">
        <v>0.35</v>
      </c>
      <c r="F36" s="31">
        <f>D36*E36</f>
        <v>3.5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0" customHeight="1" x14ac:dyDescent="0.25">
      <c r="A37" s="54" t="s">
        <v>38</v>
      </c>
      <c r="B37" s="55"/>
      <c r="C37" s="56"/>
      <c r="D37" s="55"/>
      <c r="E37" s="57"/>
      <c r="F37" s="58" t="e">
        <f>F36+F30+F26+F16</f>
        <v>#DIV/0!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</sheetData>
  <pageMargins left="0.7" right="0.7" top="0.75" bottom="0.75" header="0" footer="0"/>
  <pageSetup scale="80" orientation="portrait" r:id="rId1"/>
  <headerFooter>
    <oddFooter>&amp;LCameron&amp;C&amp;D&amp;R&amp;P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5"/>
  <sheetViews>
    <sheetView showGridLines="0" workbookViewId="0">
      <selection activeCell="A4" sqref="A4"/>
    </sheetView>
  </sheetViews>
  <sheetFormatPr defaultColWidth="11.25" defaultRowHeight="15" customHeight="1" x14ac:dyDescent="0.2"/>
  <cols>
    <col min="1" max="1" width="50.875" customWidth="1"/>
    <col min="2" max="2" width="2.875" customWidth="1"/>
    <col min="3" max="3" width="15.875" customWidth="1"/>
    <col min="4" max="5" width="9.375" customWidth="1"/>
    <col min="6" max="6" width="9.5" customWidth="1"/>
    <col min="7" max="26" width="10.625" customWidth="1"/>
  </cols>
  <sheetData>
    <row r="1" spans="1:26" ht="69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9.5" customHeight="1" x14ac:dyDescent="0.3">
      <c r="A2" s="1" t="s">
        <v>2</v>
      </c>
      <c r="B2" s="2"/>
      <c r="C2" s="2"/>
      <c r="D2" s="3"/>
      <c r="E2" s="3"/>
      <c r="F2" s="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/>
      <c r="B3" s="2"/>
      <c r="C3" s="2"/>
      <c r="D3" s="3"/>
      <c r="E3" s="3"/>
      <c r="F3" s="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 x14ac:dyDescent="0.25">
      <c r="A4" s="64" t="s">
        <v>3</v>
      </c>
      <c r="B4" s="10"/>
      <c r="C4" s="11"/>
      <c r="D4" s="12"/>
      <c r="E4" s="12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.75" customHeight="1" x14ac:dyDescent="0.25">
      <c r="A5" s="14" t="s">
        <v>4</v>
      </c>
      <c r="B5" s="33"/>
      <c r="C5" s="65" t="s">
        <v>5</v>
      </c>
      <c r="D5" s="65" t="s">
        <v>6</v>
      </c>
      <c r="E5" s="65" t="s">
        <v>7</v>
      </c>
      <c r="F5" s="66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2">
      <c r="A6" s="67" t="s">
        <v>58</v>
      </c>
      <c r="B6" s="15" t="s">
        <v>9</v>
      </c>
      <c r="C6" s="61">
        <v>0</v>
      </c>
      <c r="D6" s="16"/>
      <c r="E6" s="17"/>
      <c r="F6" s="1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x14ac:dyDescent="0.2">
      <c r="A7" s="68" t="s">
        <v>10</v>
      </c>
      <c r="B7" s="15" t="s">
        <v>9</v>
      </c>
      <c r="C7" s="61">
        <v>0</v>
      </c>
      <c r="D7" s="16"/>
      <c r="E7" s="17"/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8" customHeight="1" x14ac:dyDescent="0.2">
      <c r="A8" s="68" t="s">
        <v>11</v>
      </c>
      <c r="B8" s="15" t="s">
        <v>9</v>
      </c>
      <c r="C8" s="61">
        <v>0</v>
      </c>
      <c r="D8" s="16"/>
      <c r="E8" s="17"/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8" customHeight="1" x14ac:dyDescent="0.2">
      <c r="A9" s="68" t="s">
        <v>12</v>
      </c>
      <c r="B9" s="15" t="s">
        <v>9</v>
      </c>
      <c r="C9" s="61">
        <v>0</v>
      </c>
      <c r="D9" s="16"/>
      <c r="E9" s="17"/>
      <c r="F9" s="1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8" customHeight="1" x14ac:dyDescent="0.2">
      <c r="A10" s="67" t="s">
        <v>13</v>
      </c>
      <c r="B10" s="15" t="s">
        <v>14</v>
      </c>
      <c r="C10" s="61">
        <v>0</v>
      </c>
      <c r="D10" s="16"/>
      <c r="E10" s="17"/>
      <c r="F10" s="1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 x14ac:dyDescent="0.25">
      <c r="A11" s="19" t="s">
        <v>15</v>
      </c>
      <c r="B11" s="20"/>
      <c r="C11" s="61">
        <f>C6+C7+C8+C9-C10</f>
        <v>0</v>
      </c>
      <c r="D11" s="16"/>
      <c r="E11" s="17"/>
      <c r="F11" s="1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" customHeight="1" x14ac:dyDescent="0.2">
      <c r="A12" s="67" t="s">
        <v>16</v>
      </c>
      <c r="B12" s="34" t="s">
        <v>9</v>
      </c>
      <c r="C12" s="61">
        <v>0</v>
      </c>
      <c r="D12" s="16"/>
      <c r="E12" s="17"/>
      <c r="F12" s="1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" customHeight="1" x14ac:dyDescent="0.2">
      <c r="A13" s="68" t="s">
        <v>17</v>
      </c>
      <c r="B13" s="15" t="s">
        <v>9</v>
      </c>
      <c r="C13" s="61">
        <v>0</v>
      </c>
      <c r="D13" s="16"/>
      <c r="E13" s="17"/>
      <c r="F13" s="1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2">
      <c r="A14" s="68" t="s">
        <v>18</v>
      </c>
      <c r="B14" s="15" t="s">
        <v>9</v>
      </c>
      <c r="C14" s="61">
        <v>0</v>
      </c>
      <c r="D14" s="16"/>
      <c r="E14" s="21"/>
      <c r="F14" s="1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 x14ac:dyDescent="0.25">
      <c r="A15" s="22" t="s">
        <v>19</v>
      </c>
      <c r="B15" s="20"/>
      <c r="C15" s="62">
        <f>SUM(C12:C14)</f>
        <v>0</v>
      </c>
      <c r="D15" s="23"/>
      <c r="E15" s="24"/>
      <c r="F15" s="2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25">
      <c r="A16" s="26" t="s">
        <v>20</v>
      </c>
      <c r="B16" s="27" t="s">
        <v>21</v>
      </c>
      <c r="C16" s="28" t="e">
        <f>C11/C15</f>
        <v>#DIV/0!</v>
      </c>
      <c r="D16" s="29" t="e">
        <f>IF(C16/0.133&gt;10,10,IF(C16/0.133&lt;-4,-4,C16/0.133))</f>
        <v>#DIV/0!</v>
      </c>
      <c r="E16" s="30">
        <v>0.35</v>
      </c>
      <c r="F16" s="31" t="e">
        <f>D16*E16</f>
        <v>#DIV/0!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.75" customHeight="1" x14ac:dyDescent="0.25">
      <c r="A17" s="32" t="s">
        <v>22</v>
      </c>
      <c r="B17" s="33"/>
      <c r="C17" s="33"/>
      <c r="D17" s="34"/>
      <c r="E17" s="34"/>
      <c r="F17" s="6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8" customHeight="1" x14ac:dyDescent="0.2">
      <c r="A18" s="67" t="s">
        <v>23</v>
      </c>
      <c r="B18" s="15" t="s">
        <v>9</v>
      </c>
      <c r="C18" s="70">
        <v>0</v>
      </c>
      <c r="D18" s="17"/>
      <c r="E18" s="21"/>
      <c r="F18" s="1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" customHeight="1" x14ac:dyDescent="0.2">
      <c r="A19" s="68" t="s">
        <v>24</v>
      </c>
      <c r="B19" s="15" t="s">
        <v>9</v>
      </c>
      <c r="C19" s="70">
        <v>0</v>
      </c>
      <c r="D19" s="17"/>
      <c r="E19" s="21"/>
      <c r="F19" s="1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" customHeight="1" x14ac:dyDescent="0.2">
      <c r="A20" s="68" t="s">
        <v>25</v>
      </c>
      <c r="B20" s="15" t="s">
        <v>9</v>
      </c>
      <c r="C20" s="70">
        <v>0</v>
      </c>
      <c r="D20" s="17"/>
      <c r="E20" s="21"/>
      <c r="F20" s="1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5">
      <c r="A21" s="19" t="s">
        <v>15</v>
      </c>
      <c r="B21" s="20"/>
      <c r="C21" s="63">
        <f>SUM(C18:C20)</f>
        <v>0</v>
      </c>
      <c r="D21" s="17"/>
      <c r="E21" s="21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2">
      <c r="A22" s="67" t="s">
        <v>26</v>
      </c>
      <c r="B22" s="34" t="s">
        <v>9</v>
      </c>
      <c r="C22" s="61">
        <v>0</v>
      </c>
      <c r="D22" s="17"/>
      <c r="E22" s="21"/>
      <c r="F22" s="1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2">
      <c r="A23" s="68" t="s">
        <v>27</v>
      </c>
      <c r="B23" s="15" t="s">
        <v>9</v>
      </c>
      <c r="C23" s="61">
        <f>C19</f>
        <v>0</v>
      </c>
      <c r="D23" s="17"/>
      <c r="E23" s="21"/>
      <c r="F23" s="1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2">
      <c r="A24" s="68" t="s">
        <v>28</v>
      </c>
      <c r="B24" s="15" t="s">
        <v>9</v>
      </c>
      <c r="C24" s="61">
        <v>0</v>
      </c>
      <c r="D24" s="17"/>
      <c r="E24" s="21"/>
      <c r="F24" s="1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5">
      <c r="A25" s="35" t="s">
        <v>19</v>
      </c>
      <c r="B25" s="71"/>
      <c r="C25" s="72">
        <f>SUM(C22:C24)</f>
        <v>0</v>
      </c>
      <c r="D25" s="36"/>
      <c r="E25" s="37"/>
      <c r="F25" s="3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 x14ac:dyDescent="0.25">
      <c r="A26" s="26" t="s">
        <v>29</v>
      </c>
      <c r="B26" s="27" t="s">
        <v>21</v>
      </c>
      <c r="C26" s="75" t="e">
        <f>C21/C25</f>
        <v>#DIV/0!</v>
      </c>
      <c r="D26" s="29" t="e">
        <f>IF(C26/0.013&gt;10,10,IF(C26/0.013&lt;-4,-4,C26/0.013))</f>
        <v>#DIV/0!</v>
      </c>
      <c r="E26" s="30">
        <v>0.1</v>
      </c>
      <c r="F26" s="31" t="e">
        <f>D26*E26</f>
        <v>#DIV/0!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.75" customHeight="1" x14ac:dyDescent="0.25">
      <c r="A27" s="14" t="s">
        <v>30</v>
      </c>
      <c r="B27" s="33"/>
      <c r="C27" s="33"/>
      <c r="D27" s="34"/>
      <c r="E27" s="34"/>
      <c r="F27" s="6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8" customHeight="1" x14ac:dyDescent="0.2">
      <c r="A28" s="67" t="s">
        <v>31</v>
      </c>
      <c r="B28" s="39"/>
      <c r="C28" s="61">
        <v>0</v>
      </c>
      <c r="D28" s="40"/>
      <c r="E28" s="41"/>
      <c r="F28" s="4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" customHeight="1" x14ac:dyDescent="0.2">
      <c r="A29" s="68" t="s">
        <v>32</v>
      </c>
      <c r="B29" s="43"/>
      <c r="C29" s="72">
        <v>0</v>
      </c>
      <c r="D29" s="36"/>
      <c r="E29" s="37"/>
      <c r="F29" s="3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5">
      <c r="A30" s="26" t="s">
        <v>33</v>
      </c>
      <c r="B30" s="27" t="s">
        <v>21</v>
      </c>
      <c r="C30" s="75" t="e">
        <f>(C28)/C29</f>
        <v>#DIV/0!</v>
      </c>
      <c r="D30" s="29" t="e">
        <f>IF(C30/0.02&gt;10,10,IF(C30/0.02&lt;-4,-4,C30/0.02))</f>
        <v>#DIV/0!</v>
      </c>
      <c r="E30" s="30">
        <v>0.2</v>
      </c>
      <c r="F30" s="31" t="e">
        <f>D30*E30</f>
        <v>#DIV/0!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.75" customHeight="1" x14ac:dyDescent="0.25">
      <c r="A31" s="14" t="s">
        <v>34</v>
      </c>
      <c r="B31" s="33"/>
      <c r="C31" s="33"/>
      <c r="D31" s="34"/>
      <c r="E31" s="34"/>
      <c r="F31" s="6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5">
      <c r="A32" s="68" t="s">
        <v>57</v>
      </c>
      <c r="B32" s="44"/>
      <c r="C32" s="61">
        <f>C11</f>
        <v>0</v>
      </c>
      <c r="D32" s="45"/>
      <c r="E32" s="46"/>
      <c r="F32" s="4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">
      <c r="A33" s="67" t="s">
        <v>35</v>
      </c>
      <c r="B33" s="73" t="s">
        <v>9</v>
      </c>
      <c r="C33" s="61">
        <v>0</v>
      </c>
      <c r="D33" s="45"/>
      <c r="E33" s="46"/>
      <c r="F33" s="4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">
      <c r="A34" s="68" t="s">
        <v>36</v>
      </c>
      <c r="B34" s="48" t="s">
        <v>9</v>
      </c>
      <c r="C34" s="72">
        <v>0</v>
      </c>
      <c r="D34" s="49"/>
      <c r="E34" s="50"/>
      <c r="F34" s="5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 x14ac:dyDescent="0.25">
      <c r="A35" s="35" t="s">
        <v>19</v>
      </c>
      <c r="B35" s="52"/>
      <c r="C35" s="72">
        <f>SUM(C33:C34)</f>
        <v>0</v>
      </c>
      <c r="D35" s="49"/>
      <c r="E35" s="50"/>
      <c r="F35" s="5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 x14ac:dyDescent="0.25">
      <c r="A36" s="26" t="s">
        <v>37</v>
      </c>
      <c r="B36" s="53" t="s">
        <v>21</v>
      </c>
      <c r="C36" s="28">
        <f>IF(C35=0,0,(C32/C35))</f>
        <v>0</v>
      </c>
      <c r="D36" s="29">
        <f>IF(C36=0,10,(IF(C36/0.417&gt;10,10,IF(C36/0.417&lt;-4,-4,C36/0.417))))</f>
        <v>10</v>
      </c>
      <c r="E36" s="30">
        <v>0.35</v>
      </c>
      <c r="F36" s="31">
        <f>D36*E36</f>
        <v>3.5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0" customHeight="1" x14ac:dyDescent="0.25">
      <c r="A37" s="54" t="s">
        <v>38</v>
      </c>
      <c r="B37" s="55"/>
      <c r="C37" s="56"/>
      <c r="D37" s="55"/>
      <c r="E37" s="57"/>
      <c r="F37" s="58" t="e">
        <f>F36+F30+F26+F16</f>
        <v>#DIV/0!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</sheetData>
  <pageMargins left="0.7" right="0.7" top="0.75" bottom="0.75" header="0" footer="0"/>
  <pageSetup scale="80" orientation="portrait" r:id="rId1"/>
  <headerFooter>
    <oddFooter>&amp;LCameron&amp;C&amp;D&amp;R&amp;P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962"/>
  <sheetViews>
    <sheetView showGridLines="0" topLeftCell="A18" workbookViewId="0">
      <selection activeCell="A6" sqref="A6"/>
    </sheetView>
  </sheetViews>
  <sheetFormatPr defaultColWidth="11.25" defaultRowHeight="15" customHeight="1" x14ac:dyDescent="0.2"/>
  <cols>
    <col min="1" max="1" width="21.875" customWidth="1"/>
    <col min="2" max="2" width="52.375" customWidth="1"/>
    <col min="3" max="26" width="7.125" customWidth="1"/>
  </cols>
  <sheetData>
    <row r="1" spans="1:2" ht="69.75" customHeight="1" x14ac:dyDescent="0.2"/>
    <row r="2" spans="1:2" ht="23.25" customHeight="1" x14ac:dyDescent="0.3">
      <c r="A2" s="1" t="s">
        <v>39</v>
      </c>
    </row>
    <row r="3" spans="1:2" ht="12.75" customHeight="1" x14ac:dyDescent="0.2">
      <c r="A3" s="59" t="s">
        <v>40</v>
      </c>
      <c r="B3" s="60"/>
    </row>
    <row r="4" spans="1:2" ht="12.75" customHeight="1" x14ac:dyDescent="0.2">
      <c r="A4" s="60" t="s">
        <v>41</v>
      </c>
      <c r="B4" s="60" t="s">
        <v>42</v>
      </c>
    </row>
    <row r="5" spans="1:2" ht="12.75" customHeight="1" x14ac:dyDescent="0.2">
      <c r="A5" s="60"/>
      <c r="B5" s="60" t="s">
        <v>43</v>
      </c>
    </row>
    <row r="6" spans="1:2" ht="12.75" customHeight="1" x14ac:dyDescent="0.2">
      <c r="A6" s="60"/>
      <c r="B6" s="60" t="s">
        <v>44</v>
      </c>
    </row>
    <row r="7" spans="1:2" ht="12.75" customHeight="1" x14ac:dyDescent="0.2">
      <c r="A7" s="60"/>
      <c r="B7" s="60" t="s">
        <v>45</v>
      </c>
    </row>
    <row r="8" spans="1:2" ht="12.75" customHeight="1" x14ac:dyDescent="0.2">
      <c r="A8" s="60"/>
      <c r="B8" s="60" t="s">
        <v>46</v>
      </c>
    </row>
    <row r="9" spans="1:2" ht="12.75" customHeight="1" x14ac:dyDescent="0.2">
      <c r="A9" s="60"/>
      <c r="B9" s="60"/>
    </row>
    <row r="10" spans="1:2" ht="12.75" customHeight="1" x14ac:dyDescent="0.2">
      <c r="A10" s="60" t="s">
        <v>47</v>
      </c>
      <c r="B10" s="60" t="s">
        <v>48</v>
      </c>
    </row>
    <row r="11" spans="1:2" ht="12.75" customHeight="1" x14ac:dyDescent="0.2">
      <c r="A11" s="60"/>
      <c r="B11" s="60" t="s">
        <v>43</v>
      </c>
    </row>
    <row r="12" spans="1:2" ht="12.75" customHeight="1" x14ac:dyDescent="0.2">
      <c r="A12" s="60"/>
      <c r="B12" s="60" t="s">
        <v>44</v>
      </c>
    </row>
    <row r="13" spans="1:2" ht="12.75" customHeight="1" x14ac:dyDescent="0.2">
      <c r="A13" s="60"/>
      <c r="B13" s="60" t="s">
        <v>49</v>
      </c>
    </row>
    <row r="14" spans="1:2" ht="12.75" customHeight="1" x14ac:dyDescent="0.2">
      <c r="A14" s="60"/>
      <c r="B14" s="60" t="s">
        <v>46</v>
      </c>
    </row>
    <row r="15" spans="1:2" ht="12.75" customHeight="1" x14ac:dyDescent="0.2">
      <c r="A15" s="60"/>
      <c r="B15" s="60"/>
    </row>
    <row r="16" spans="1:2" ht="12.75" customHeight="1" x14ac:dyDescent="0.2">
      <c r="A16" s="60" t="s">
        <v>50</v>
      </c>
      <c r="B16" s="60" t="s">
        <v>51</v>
      </c>
    </row>
    <row r="17" spans="1:2" ht="12.75" customHeight="1" x14ac:dyDescent="0.2">
      <c r="A17" s="60"/>
      <c r="B17" s="60" t="s">
        <v>43</v>
      </c>
    </row>
    <row r="18" spans="1:2" ht="12.75" customHeight="1" x14ac:dyDescent="0.2">
      <c r="A18" s="60"/>
      <c r="B18" s="60" t="s">
        <v>44</v>
      </c>
    </row>
    <row r="19" spans="1:2" ht="12.75" customHeight="1" x14ac:dyDescent="0.2">
      <c r="A19" s="60"/>
      <c r="B19" s="60" t="s">
        <v>52</v>
      </c>
    </row>
    <row r="20" spans="1:2" ht="12.75" customHeight="1" x14ac:dyDescent="0.2">
      <c r="A20" s="60"/>
      <c r="B20" s="60" t="s">
        <v>53</v>
      </c>
    </row>
    <row r="21" spans="1:2" ht="12.75" customHeight="1" x14ac:dyDescent="0.2">
      <c r="A21" s="60"/>
      <c r="B21" s="60"/>
    </row>
    <row r="22" spans="1:2" ht="12.75" customHeight="1" x14ac:dyDescent="0.2">
      <c r="A22" s="60" t="s">
        <v>54</v>
      </c>
      <c r="B22" s="60" t="s">
        <v>55</v>
      </c>
    </row>
    <row r="23" spans="1:2" ht="12.75" customHeight="1" x14ac:dyDescent="0.2">
      <c r="A23" s="60"/>
      <c r="B23" s="60" t="s">
        <v>56</v>
      </c>
    </row>
    <row r="24" spans="1:2" ht="12.75" customHeight="1" x14ac:dyDescent="0.2">
      <c r="A24" s="60"/>
      <c r="B24" s="60" t="s">
        <v>43</v>
      </c>
    </row>
    <row r="25" spans="1:2" ht="12.75" customHeight="1" x14ac:dyDescent="0.2">
      <c r="A25" s="60"/>
      <c r="B25" s="60" t="s">
        <v>44</v>
      </c>
    </row>
    <row r="26" spans="1:2" ht="12.75" customHeight="1" x14ac:dyDescent="0.2">
      <c r="A26" s="60"/>
      <c r="B26" s="60" t="s">
        <v>45</v>
      </c>
    </row>
    <row r="27" spans="1:2" ht="12.75" customHeight="1" x14ac:dyDescent="0.2">
      <c r="A27" s="60"/>
      <c r="B27" s="60" t="s">
        <v>46</v>
      </c>
    </row>
    <row r="28" spans="1:2" ht="12.75" customHeight="1" x14ac:dyDescent="0.2">
      <c r="A28" s="60"/>
      <c r="B28" s="60"/>
    </row>
    <row r="29" spans="1:2" ht="12.75" customHeight="1" x14ac:dyDescent="0.2"/>
    <row r="30" spans="1:2" ht="12.75" customHeight="1" x14ac:dyDescent="0.2"/>
    <row r="31" spans="1:2" ht="12.75" customHeight="1" x14ac:dyDescent="0.2"/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</sheetData>
  <pageMargins left="0.7" right="0.7" top="0.75" bottom="0.75" header="0" footer="0"/>
  <pageSetup scale="80" orientation="portrait" r:id="rId1"/>
  <headerFooter>
    <oddFooter>&amp;LCameron&amp;C&amp;D&amp;R&amp;P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Instructions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Tygret, Mark</dc:creator>
  <cp:lastModifiedBy>Tygret, Mark</cp:lastModifiedBy>
  <cp:lastPrinted>2025-03-10T17:18:40Z</cp:lastPrinted>
  <dcterms:created xsi:type="dcterms:W3CDTF">2025-03-06T22:01:43Z</dcterms:created>
  <dcterms:modified xsi:type="dcterms:W3CDTF">2025-03-13T13:52:51Z</dcterms:modified>
</cp:coreProperties>
</file>