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 tabRatio="599"/>
  </bookViews>
  <sheets>
    <sheet name="E-SUMM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'E-SUMMRY'!$A$1:$W$61</definedName>
  </definedNames>
  <calcPr calcId="152511"/>
</workbook>
</file>

<file path=xl/calcChain.xml><?xml version="1.0" encoding="utf-8"?>
<calcChain xmlns="http://schemas.openxmlformats.org/spreadsheetml/2006/main"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I50" i="1" s="1"/>
  <c r="E50" i="1"/>
  <c r="D50" i="1"/>
  <c r="C50" i="1"/>
  <c r="I51" i="1" l="1"/>
  <c r="U51" i="1" s="1"/>
  <c r="U50" i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H52" i="1" s="1"/>
  <c r="G11" i="1"/>
  <c r="G52" i="1" s="1"/>
  <c r="F11" i="1" l="1"/>
  <c r="F52" i="1" s="1"/>
  <c r="E11" i="1"/>
  <c r="E52" i="1" s="1"/>
  <c r="D11" i="1"/>
  <c r="D52" i="1" s="1"/>
  <c r="C11" i="1"/>
  <c r="C52" i="1" s="1"/>
  <c r="I52" i="1" l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sharedStrings.xml><?xml version="1.0" encoding="utf-8"?>
<sst xmlns="http://schemas.openxmlformats.org/spreadsheetml/2006/main" count="336" uniqueCount="166">
  <si>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</si>
  <si>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</si>
  <si>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</si>
  <si>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</si>
  <si>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</si>
  <si>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</si>
  <si>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</si>
  <si>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</si>
  <si>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</si>
  <si>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</si>
  <si>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</si>
  <si>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</si>
  <si>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</si>
  <si>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</si>
  <si>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</si>
  <si>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</si>
  <si>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</si>
  <si>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</si>
  <si>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</si>
  <si>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</si>
  <si>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</si>
  <si>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</si>
  <si>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</si>
  <si>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</si>
  <si>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</si>
  <si>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</si>
  <si>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</si>
  <si>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</si>
  <si>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</si>
  <si>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</si>
  <si>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</si>
  <si>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</si>
  <si>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</si>
  <si>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</si>
  <si>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</si>
  <si>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</si>
  <si>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</si>
  <si>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</si>
  <si>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</si>
  <si>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</si>
  <si>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</si>
  <si>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</si>
  <si>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</si>
  <si>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</si>
  <si>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</si>
  <si>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</si>
  <si>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</si>
  <si>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</si>
  <si>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</si>
  <si>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</si>
  <si>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</si>
  <si>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</si>
  <si>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</si>
  <si>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</si>
  <si>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</si>
  <si>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</si>
  <si>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</si>
  <si>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</si>
  <si>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</si>
  <si>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</si>
  <si>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</si>
  <si>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</si>
  <si>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</si>
  <si>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</si>
  <si>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</si>
  <si>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</si>
  <si>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</si>
  <si>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</si>
  <si>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</si>
  <si>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</si>
  <si>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</si>
  <si>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</si>
  <si>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</si>
  <si>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</si>
  <si>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</si>
  <si>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</si>
  <si>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</si>
  <si>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</si>
  <si>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</si>
  <si>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</si>
  <si>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</si>
  <si>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</si>
  <si>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</si>
  <si>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</si>
  <si>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</si>
  <si>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</si>
  <si>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</si>
  <si>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</si>
  <si>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</si>
  <si>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</si>
  <si>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</si>
  <si>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</si>
  <si>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</si>
  <si>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</si>
  <si>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</si>
  <si>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</si>
  <si>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</si>
  <si>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</si>
  <si>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</si>
  <si>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</si>
  <si>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</si>
  <si>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</si>
  <si>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</si>
  <si>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</si>
  <si>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</si>
  <si>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</si>
  <si>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</si>
  <si>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</si>
  <si>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</si>
  <si>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</si>
  <si>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</si>
  <si>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</si>
  <si>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</si>
  <si>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</si>
  <si>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</si>
  <si>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</si>
  <si>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</si>
  <si>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</si>
  <si>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</si>
  <si>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</si>
  <si>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</si>
  <si>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</si>
  <si>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</si>
  <si>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</si>
  <si>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</si>
  <si>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</si>
  <si>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</si>
  <si>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</si>
  <si>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</si>
  <si>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</si>
  <si>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</si>
  <si>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</si>
  <si>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</si>
  <si>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</si>
  <si>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</si>
  <si>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</si>
  <si>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</si>
  <si>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</si>
  <si>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</si>
  <si>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</si>
  <si>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</si>
  <si>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</si>
  <si>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</si>
  <si>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</si>
  <si>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</si>
  <si>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</si>
  <si>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</si>
  <si>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</si>
  <si>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</si>
  <si>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</si>
  <si>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</si>
  <si>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</si>
  <si>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</si>
  <si>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</si>
  <si>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</si>
  <si>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</si>
  <si>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</si>
  <si>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</si>
  <si>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</si>
  <si>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</si>
  <si>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January 2017</t>
  </si>
  <si>
    <t>Frederick (ST)</t>
  </si>
  <si>
    <t>Yukon</t>
  </si>
  <si>
    <t>Wagoner</t>
  </si>
  <si>
    <t>2015 Miami; 2015 Pauls Valley; 2015 Sulphur; 2016 Laverne</t>
  </si>
  <si>
    <t>Stroud (ST)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</si>
</sst>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__"/>
    <numFmt numFmtId="166" formatCode="&quot;$&quot;\ \ #,##0__"/>
    <numFmt numFmtId="167" formatCode="0.0%"/>
  </numFmts>
  <fonts count="49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153</v>
          </cell>
          <cell r="C28">
            <v>1876042</v>
          </cell>
          <cell r="D28">
            <v>283</v>
          </cell>
          <cell r="E28">
            <v>8551978</v>
          </cell>
          <cell r="F28">
            <v>119</v>
          </cell>
          <cell r="G28">
            <v>8977400</v>
          </cell>
          <cell r="I28">
            <v>470</v>
          </cell>
          <cell r="J28">
            <v>263</v>
          </cell>
          <cell r="K28">
            <v>1095</v>
          </cell>
          <cell r="M28">
            <v>55</v>
          </cell>
          <cell r="N28">
            <v>2438314</v>
          </cell>
          <cell r="P28">
            <v>17207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473</v>
          </cell>
          <cell r="C28">
            <v>4008782</v>
          </cell>
          <cell r="D28">
            <v>951</v>
          </cell>
          <cell r="E28">
            <v>16159179</v>
          </cell>
          <cell r="F28">
            <v>153</v>
          </cell>
          <cell r="G28">
            <v>12491050</v>
          </cell>
          <cell r="I28">
            <v>327</v>
          </cell>
          <cell r="J28">
            <v>237</v>
          </cell>
          <cell r="K28">
            <v>704</v>
          </cell>
          <cell r="M28">
            <v>95</v>
          </cell>
          <cell r="N28">
            <v>5171037</v>
          </cell>
          <cell r="P28">
            <v>44365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259</v>
          </cell>
          <cell r="C28">
            <v>2190203</v>
          </cell>
          <cell r="D28">
            <v>426</v>
          </cell>
          <cell r="E28">
            <v>12277196</v>
          </cell>
          <cell r="F28">
            <v>88</v>
          </cell>
          <cell r="G28">
            <v>7003662</v>
          </cell>
          <cell r="I28">
            <v>328</v>
          </cell>
          <cell r="J28">
            <v>175</v>
          </cell>
          <cell r="K28">
            <v>1090</v>
          </cell>
          <cell r="M28">
            <v>167</v>
          </cell>
          <cell r="N28">
            <v>13985946</v>
          </cell>
          <cell r="P28">
            <v>13397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166</v>
          </cell>
          <cell r="C28">
            <v>1721536</v>
          </cell>
          <cell r="D28">
            <v>254</v>
          </cell>
          <cell r="E28">
            <v>15630439</v>
          </cell>
          <cell r="F28">
            <v>143</v>
          </cell>
          <cell r="G28">
            <v>14515376</v>
          </cell>
          <cell r="I28">
            <v>363</v>
          </cell>
          <cell r="J28">
            <v>240</v>
          </cell>
          <cell r="K28">
            <v>666</v>
          </cell>
          <cell r="M28">
            <v>177</v>
          </cell>
          <cell r="N28">
            <v>21084484</v>
          </cell>
          <cell r="P28">
            <v>51289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1167561</v>
          </cell>
          <cell r="D28">
            <v>199</v>
          </cell>
          <cell r="E28">
            <v>6381959</v>
          </cell>
          <cell r="F28">
            <v>79</v>
          </cell>
          <cell r="G28">
            <v>4407329</v>
          </cell>
          <cell r="I28">
            <v>191</v>
          </cell>
          <cell r="J28">
            <v>158</v>
          </cell>
          <cell r="K28">
            <v>415</v>
          </cell>
          <cell r="M28">
            <v>9</v>
          </cell>
          <cell r="N28">
            <v>11705585</v>
          </cell>
          <cell r="P28">
            <v>55223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341</v>
          </cell>
          <cell r="C28">
            <v>3433730</v>
          </cell>
          <cell r="D28">
            <v>487</v>
          </cell>
          <cell r="E28">
            <v>22604272</v>
          </cell>
          <cell r="F28">
            <v>210</v>
          </cell>
          <cell r="G28">
            <v>21242160</v>
          </cell>
          <cell r="I28">
            <v>438</v>
          </cell>
          <cell r="J28">
            <v>180</v>
          </cell>
          <cell r="K28">
            <v>606</v>
          </cell>
          <cell r="M28">
            <v>152</v>
          </cell>
          <cell r="N28">
            <v>6029753</v>
          </cell>
          <cell r="P28">
            <v>32259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1290546</v>
          </cell>
          <cell r="D28">
            <v>294</v>
          </cell>
          <cell r="E28">
            <v>18732382</v>
          </cell>
          <cell r="F28">
            <v>96</v>
          </cell>
          <cell r="G28">
            <v>12131452</v>
          </cell>
          <cell r="I28">
            <v>299</v>
          </cell>
          <cell r="J28">
            <v>198</v>
          </cell>
          <cell r="K28">
            <v>513</v>
          </cell>
          <cell r="M28">
            <v>116</v>
          </cell>
          <cell r="N28">
            <v>14135428</v>
          </cell>
          <cell r="P28">
            <v>33905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158</v>
          </cell>
          <cell r="E28">
            <v>10251205</v>
          </cell>
          <cell r="F28">
            <v>60</v>
          </cell>
          <cell r="G28">
            <v>2453617</v>
          </cell>
          <cell r="I28">
            <v>165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45234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190</v>
          </cell>
          <cell r="E28">
            <v>5119975</v>
          </cell>
          <cell r="F28">
            <v>113</v>
          </cell>
          <cell r="G28">
            <v>3095064</v>
          </cell>
          <cell r="I28">
            <v>100</v>
          </cell>
          <cell r="J28">
            <v>79</v>
          </cell>
          <cell r="K28">
            <v>117</v>
          </cell>
          <cell r="M28">
            <v>56</v>
          </cell>
          <cell r="N28">
            <v>4875033</v>
          </cell>
          <cell r="P28">
            <v>105986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2457720</v>
          </cell>
          <cell r="D28">
            <v>186</v>
          </cell>
          <cell r="E28">
            <v>8176996</v>
          </cell>
          <cell r="F28">
            <v>28</v>
          </cell>
          <cell r="G28">
            <v>4195500</v>
          </cell>
          <cell r="I28">
            <v>165</v>
          </cell>
          <cell r="J28">
            <v>130</v>
          </cell>
          <cell r="K28">
            <v>659</v>
          </cell>
          <cell r="M28">
            <v>76</v>
          </cell>
          <cell r="N28">
            <v>3019553</v>
          </cell>
          <cell r="P28">
            <v>16845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1195992</v>
          </cell>
          <cell r="D28">
            <v>225</v>
          </cell>
          <cell r="E28">
            <v>28162117</v>
          </cell>
          <cell r="F28">
            <v>80</v>
          </cell>
          <cell r="G28">
            <v>14247334</v>
          </cell>
          <cell r="I28">
            <v>182</v>
          </cell>
          <cell r="J28">
            <v>143</v>
          </cell>
          <cell r="K28">
            <v>1081</v>
          </cell>
          <cell r="M28">
            <v>31</v>
          </cell>
          <cell r="N28">
            <v>31313538</v>
          </cell>
          <cell r="P28">
            <v>19381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542999</v>
          </cell>
          <cell r="D28">
            <v>95</v>
          </cell>
          <cell r="E28">
            <v>6290733</v>
          </cell>
          <cell r="F28">
            <v>105</v>
          </cell>
          <cell r="G28">
            <v>4233000</v>
          </cell>
          <cell r="I28">
            <v>135</v>
          </cell>
          <cell r="J28">
            <v>110</v>
          </cell>
          <cell r="K28">
            <v>230</v>
          </cell>
          <cell r="M28">
            <v>74</v>
          </cell>
          <cell r="N28">
            <v>5942402</v>
          </cell>
          <cell r="P28">
            <v>31155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301846</v>
          </cell>
          <cell r="D28">
            <v>89</v>
          </cell>
          <cell r="E28">
            <v>7109246</v>
          </cell>
          <cell r="F28">
            <v>48</v>
          </cell>
          <cell r="G28">
            <v>2994500</v>
          </cell>
          <cell r="I28">
            <v>110</v>
          </cell>
          <cell r="J28">
            <v>72</v>
          </cell>
          <cell r="K28">
            <v>166</v>
          </cell>
          <cell r="M28">
            <v>26</v>
          </cell>
          <cell r="N28">
            <v>7118878</v>
          </cell>
          <cell r="P28">
            <v>22617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115</v>
          </cell>
          <cell r="C28">
            <v>1330505</v>
          </cell>
          <cell r="D28">
            <v>211</v>
          </cell>
          <cell r="E28">
            <v>5292123</v>
          </cell>
          <cell r="F28">
            <v>92</v>
          </cell>
          <cell r="G28">
            <v>6860718</v>
          </cell>
          <cell r="I28">
            <v>231</v>
          </cell>
          <cell r="J28">
            <v>153</v>
          </cell>
          <cell r="K28">
            <v>176</v>
          </cell>
          <cell r="M28">
            <v>29</v>
          </cell>
          <cell r="N28">
            <v>2627156</v>
          </cell>
          <cell r="P28">
            <v>76738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53</v>
          </cell>
          <cell r="C28">
            <v>592992</v>
          </cell>
          <cell r="D28">
            <v>57</v>
          </cell>
          <cell r="E28">
            <v>5709653</v>
          </cell>
          <cell r="F28">
            <v>28</v>
          </cell>
          <cell r="G28">
            <v>2146950</v>
          </cell>
          <cell r="I28">
            <v>67</v>
          </cell>
          <cell r="J28">
            <v>42</v>
          </cell>
          <cell r="K28">
            <v>137</v>
          </cell>
          <cell r="M28">
            <v>26</v>
          </cell>
          <cell r="N28">
            <v>7341172</v>
          </cell>
          <cell r="P28">
            <v>42383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383667</v>
          </cell>
          <cell r="D28">
            <v>87</v>
          </cell>
          <cell r="E28">
            <v>7172739</v>
          </cell>
          <cell r="F28">
            <v>49</v>
          </cell>
          <cell r="G28">
            <v>4367000</v>
          </cell>
          <cell r="I28">
            <v>160</v>
          </cell>
          <cell r="J28">
            <v>123</v>
          </cell>
          <cell r="K28">
            <v>378</v>
          </cell>
          <cell r="M28">
            <v>193</v>
          </cell>
          <cell r="N28">
            <v>5173682</v>
          </cell>
          <cell r="P28">
            <v>42640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</v>
          </cell>
          <cell r="C28">
            <v>933642</v>
          </cell>
          <cell r="D28">
            <v>81</v>
          </cell>
          <cell r="E28">
            <v>8079531</v>
          </cell>
          <cell r="F28">
            <v>41</v>
          </cell>
          <cell r="G28">
            <v>2293539</v>
          </cell>
          <cell r="I28">
            <v>66</v>
          </cell>
          <cell r="J28">
            <v>41</v>
          </cell>
          <cell r="K28">
            <v>192</v>
          </cell>
          <cell r="M28">
            <v>39</v>
          </cell>
          <cell r="N28">
            <v>4204586</v>
          </cell>
          <cell r="P28">
            <v>20468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61</v>
          </cell>
          <cell r="C28">
            <v>225596</v>
          </cell>
          <cell r="D28">
            <v>83</v>
          </cell>
          <cell r="E28">
            <v>3044553</v>
          </cell>
          <cell r="F28">
            <v>53</v>
          </cell>
          <cell r="G28">
            <v>3334000</v>
          </cell>
          <cell r="I28">
            <v>113</v>
          </cell>
          <cell r="J28">
            <v>68</v>
          </cell>
          <cell r="K28">
            <v>238</v>
          </cell>
          <cell r="M28">
            <v>24</v>
          </cell>
          <cell r="N28">
            <v>871756</v>
          </cell>
          <cell r="P28">
            <v>33525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5328935</v>
          </cell>
          <cell r="D28">
            <v>105</v>
          </cell>
          <cell r="E28">
            <v>7364111</v>
          </cell>
          <cell r="F28">
            <v>31</v>
          </cell>
          <cell r="G28">
            <v>3761500</v>
          </cell>
          <cell r="I28">
            <v>80</v>
          </cell>
          <cell r="J28">
            <v>57</v>
          </cell>
          <cell r="K28">
            <v>180</v>
          </cell>
          <cell r="M28">
            <v>17</v>
          </cell>
          <cell r="N28">
            <v>2834142</v>
          </cell>
          <cell r="P28">
            <v>22908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291</v>
          </cell>
          <cell r="C28">
            <v>961586</v>
          </cell>
          <cell r="D28">
            <v>402</v>
          </cell>
          <cell r="E28">
            <v>14089618</v>
          </cell>
          <cell r="F28">
            <v>84</v>
          </cell>
          <cell r="G28">
            <v>3754083</v>
          </cell>
          <cell r="I28">
            <v>124</v>
          </cell>
          <cell r="J28">
            <v>121</v>
          </cell>
          <cell r="K28">
            <v>272</v>
          </cell>
          <cell r="M28">
            <v>180</v>
          </cell>
          <cell r="N28">
            <v>1649992</v>
          </cell>
          <cell r="P28">
            <v>81730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762300</v>
          </cell>
          <cell r="D28">
            <v>88</v>
          </cell>
          <cell r="E28">
            <v>9161151</v>
          </cell>
          <cell r="F28">
            <v>40</v>
          </cell>
          <cell r="G28">
            <v>7783466</v>
          </cell>
          <cell r="I28">
            <v>115</v>
          </cell>
          <cell r="J28">
            <v>107</v>
          </cell>
          <cell r="K28">
            <v>295</v>
          </cell>
          <cell r="M28">
            <v>9</v>
          </cell>
          <cell r="N28">
            <v>848500</v>
          </cell>
          <cell r="P28">
            <v>19757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55</v>
          </cell>
          <cell r="E28">
            <v>4894315</v>
          </cell>
          <cell r="F28">
            <v>22</v>
          </cell>
          <cell r="G28">
            <v>8053008</v>
          </cell>
          <cell r="I28">
            <v>73</v>
          </cell>
          <cell r="J28">
            <v>60</v>
          </cell>
          <cell r="K28">
            <v>309</v>
          </cell>
          <cell r="M28">
            <v>13</v>
          </cell>
          <cell r="N28">
            <v>5009335</v>
          </cell>
          <cell r="P28">
            <v>22631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1278014</v>
          </cell>
          <cell r="D28">
            <v>53</v>
          </cell>
          <cell r="E28">
            <v>245974784</v>
          </cell>
          <cell r="F28">
            <v>23</v>
          </cell>
          <cell r="G28">
            <v>4456500</v>
          </cell>
          <cell r="I28">
            <v>56</v>
          </cell>
          <cell r="J28">
            <v>43</v>
          </cell>
          <cell r="K28">
            <v>1236</v>
          </cell>
          <cell r="M28">
            <v>24</v>
          </cell>
          <cell r="N28">
            <v>28131041</v>
          </cell>
          <cell r="P28">
            <v>18406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</v>
          </cell>
          <cell r="C28">
            <v>247970</v>
          </cell>
          <cell r="D28">
            <v>97</v>
          </cell>
          <cell r="E28">
            <v>2482919</v>
          </cell>
          <cell r="F28">
            <v>32</v>
          </cell>
          <cell r="G28">
            <v>2597900</v>
          </cell>
          <cell r="I28">
            <v>119</v>
          </cell>
          <cell r="J28">
            <v>59</v>
          </cell>
          <cell r="K28">
            <v>206</v>
          </cell>
          <cell r="M28">
            <v>25</v>
          </cell>
          <cell r="N28">
            <v>7081748</v>
          </cell>
          <cell r="P28">
            <v>8312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790335</v>
          </cell>
          <cell r="D28">
            <v>160</v>
          </cell>
          <cell r="E28">
            <v>30745476</v>
          </cell>
          <cell r="F28">
            <v>18</v>
          </cell>
          <cell r="G28">
            <v>1837600</v>
          </cell>
          <cell r="I28">
            <v>84</v>
          </cell>
          <cell r="J28">
            <v>61</v>
          </cell>
          <cell r="K28">
            <v>157</v>
          </cell>
          <cell r="M28">
            <v>16</v>
          </cell>
          <cell r="N28">
            <v>9910919</v>
          </cell>
          <cell r="P28">
            <v>5986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72</v>
          </cell>
          <cell r="E28">
            <v>9038397</v>
          </cell>
          <cell r="F28">
            <v>40</v>
          </cell>
          <cell r="G28">
            <v>8101028</v>
          </cell>
          <cell r="I28">
            <v>96</v>
          </cell>
          <cell r="J28">
            <v>69</v>
          </cell>
          <cell r="K28">
            <v>277</v>
          </cell>
          <cell r="M28">
            <v>3</v>
          </cell>
          <cell r="N28">
            <v>739400</v>
          </cell>
          <cell r="P28">
            <v>23704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</v>
          </cell>
          <cell r="C28">
            <v>152976</v>
          </cell>
          <cell r="D28">
            <v>63</v>
          </cell>
          <cell r="E28">
            <v>116804530</v>
          </cell>
          <cell r="F28">
            <v>23</v>
          </cell>
          <cell r="G28">
            <v>9691001</v>
          </cell>
          <cell r="I28">
            <v>32</v>
          </cell>
          <cell r="J28">
            <v>27</v>
          </cell>
          <cell r="K28">
            <v>198</v>
          </cell>
          <cell r="M28">
            <v>1</v>
          </cell>
          <cell r="N28">
            <v>200000</v>
          </cell>
          <cell r="P28">
            <v>11059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126000</v>
          </cell>
          <cell r="D28">
            <v>58</v>
          </cell>
          <cell r="E28">
            <v>969000</v>
          </cell>
          <cell r="F28">
            <v>3</v>
          </cell>
          <cell r="G28">
            <v>195000</v>
          </cell>
          <cell r="I28">
            <v>30</v>
          </cell>
          <cell r="J28">
            <v>18</v>
          </cell>
          <cell r="K28">
            <v>88</v>
          </cell>
          <cell r="M28">
            <v>7</v>
          </cell>
          <cell r="N28">
            <v>242500</v>
          </cell>
          <cell r="P28">
            <v>4227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231800</v>
          </cell>
          <cell r="D28">
            <v>17</v>
          </cell>
          <cell r="E28">
            <v>850900</v>
          </cell>
          <cell r="F28">
            <v>14</v>
          </cell>
          <cell r="G28">
            <v>1398500</v>
          </cell>
          <cell r="I28">
            <v>27</v>
          </cell>
          <cell r="J28">
            <v>21</v>
          </cell>
          <cell r="K28">
            <v>42</v>
          </cell>
          <cell r="M28">
            <v>1</v>
          </cell>
          <cell r="N28">
            <v>3200000</v>
          </cell>
          <cell r="P28">
            <v>17946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zoomScale="85" zoomScaleNormal="85" zoomScaleSheetLayoutView="100" workbookViewId="0">
      <selection activeCell="F35" sqref="F3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176" t="s">
        <v>160</v>
      </c>
      <c r="I1" s="176"/>
      <c r="Q1" s="13"/>
      <c r="R1" s="13"/>
      <c r="S1" s="13"/>
      <c r="T1" s="13"/>
      <c r="U1" s="176" t="s">
        <v>160</v>
      </c>
      <c r="V1" s="176"/>
      <c r="W1" s="17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177" t="s">
        <v>135</v>
      </c>
      <c r="F5" s="177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178" t="s">
        <v>100</v>
      </c>
      <c r="D6" s="179"/>
      <c r="E6" s="180" t="s">
        <v>108</v>
      </c>
      <c r="F6" s="181"/>
      <c r="G6" s="180" t="s">
        <v>109</v>
      </c>
      <c r="H6" s="181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153</v>
      </c>
      <c r="D11" s="69">
        <f>'[1]E-FORM'!$C$28</f>
        <v>1876042</v>
      </c>
      <c r="E11" s="68">
        <f>'[1]E-FORM'!$D$28</f>
        <v>283</v>
      </c>
      <c r="F11" s="70">
        <f>'[1]E-FORM'!$E$28</f>
        <v>8551978</v>
      </c>
      <c r="G11" s="68">
        <f>'[1]E-FORM'!$F$28</f>
        <v>119</v>
      </c>
      <c r="H11" s="70">
        <f>'[1]E-FORM'!$G$28</f>
        <v>8977400</v>
      </c>
      <c r="I11" s="150">
        <f>+D11+F11+H11</f>
        <v>19405420</v>
      </c>
      <c r="J11" s="153" t="s">
        <v>16</v>
      </c>
      <c r="K11" s="68">
        <f>'[1]E-FORM'!$I$28</f>
        <v>470</v>
      </c>
      <c r="L11" s="68"/>
      <c r="M11" s="68">
        <f>'[1]E-FORM'!$J$28</f>
        <v>263</v>
      </c>
      <c r="N11" s="68"/>
      <c r="O11" s="73">
        <f>'[1]E-FORM'!$K$28</f>
        <v>1095</v>
      </c>
      <c r="P11" s="68"/>
      <c r="Q11" s="68">
        <f>'[1]E-FORM'!$M$28</f>
        <v>55</v>
      </c>
      <c r="R11" s="68"/>
      <c r="S11" s="70">
        <f>'[1]E-FORM'!$N$28</f>
        <v>2438314</v>
      </c>
      <c r="T11" s="74"/>
      <c r="U11" s="139">
        <f>I11+S11</f>
        <v>21843734</v>
      </c>
      <c r="V11" s="75"/>
      <c r="W11" s="68">
        <f>'[1]E-FORM'!$P$28</f>
        <v>17207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473</v>
      </c>
      <c r="D12" s="70">
        <f>'[2]E-FORM'!$C$28</f>
        <v>4008782</v>
      </c>
      <c r="E12" s="68">
        <f>'[2]E-FORM'!$D$28</f>
        <v>951</v>
      </c>
      <c r="F12" s="70">
        <f>'[2]E-FORM'!$E$28</f>
        <v>16159179</v>
      </c>
      <c r="G12" s="68">
        <f>'[2]E-FORM'!$F28</f>
        <v>153</v>
      </c>
      <c r="H12" s="70">
        <f>'[2]E-FORM'!$G28</f>
        <v>12491050</v>
      </c>
      <c r="I12" s="150">
        <f>+D12+F12+H12</f>
        <v>32659011</v>
      </c>
      <c r="J12" s="153" t="s">
        <v>17</v>
      </c>
      <c r="K12" s="68">
        <f>'[2]E-FORM'!$I28</f>
        <v>327</v>
      </c>
      <c r="L12" s="68" t="s">
        <v>0</v>
      </c>
      <c r="M12" s="68">
        <f>'[2]E-FORM'!$J28</f>
        <v>237</v>
      </c>
      <c r="N12" s="68"/>
      <c r="O12" s="73">
        <f>'[2]E-FORM'!$K28</f>
        <v>704</v>
      </c>
      <c r="P12" s="68"/>
      <c r="Q12" s="68">
        <f>'[2]E-FORM'!$M28</f>
        <v>95</v>
      </c>
      <c r="R12" s="68"/>
      <c r="S12" s="70">
        <f>'[2]E-FORM'!$N28</f>
        <v>5171037</v>
      </c>
      <c r="T12" s="68"/>
      <c r="U12" s="139">
        <f>I12+S12</f>
        <v>37830048</v>
      </c>
      <c r="V12" s="75"/>
      <c r="W12" s="68">
        <f>'[2]E-FORM'!$P28</f>
        <v>44365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259</v>
      </c>
      <c r="D13" s="70">
        <f>'[3]E-FORM'!$C$28</f>
        <v>2190203</v>
      </c>
      <c r="E13" s="68">
        <f>'[3]E-FORM'!$D$28</f>
        <v>426</v>
      </c>
      <c r="F13" s="70">
        <f>'[3]E-FORM'!$E$28</f>
        <v>12277196</v>
      </c>
      <c r="G13" s="68">
        <f>'[3]E-FORM'!$F28</f>
        <v>88</v>
      </c>
      <c r="H13" s="70">
        <f>'[3]E-FORM'!$G28</f>
        <v>7003662</v>
      </c>
      <c r="I13" s="150">
        <f>+D13+F13+H13</f>
        <v>21471061</v>
      </c>
      <c r="J13" s="108" t="s">
        <v>18</v>
      </c>
      <c r="K13" s="68">
        <f>'[3]E-FORM'!$I28</f>
        <v>328</v>
      </c>
      <c r="L13" s="76"/>
      <c r="M13" s="68">
        <f>'[3]E-FORM'!$J28</f>
        <v>175</v>
      </c>
      <c r="N13" s="76"/>
      <c r="O13" s="73">
        <f>'[3]E-FORM'!$K28</f>
        <v>1090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35457007</v>
      </c>
      <c r="V13" s="75"/>
      <c r="W13" s="68">
        <f>'[3]E-FORM'!$P28</f>
        <v>13397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166</v>
      </c>
      <c r="D14" s="70">
        <f>'[4]E-FORM'!$C$28</f>
        <v>1721536</v>
      </c>
      <c r="E14" s="68">
        <f>'[4]E-FORM'!$D$28</f>
        <v>254</v>
      </c>
      <c r="F14" s="70">
        <f>'[4]E-FORM'!$E$28</f>
        <v>15630439</v>
      </c>
      <c r="G14" s="68">
        <f>'[4]E-FORM'!$F$28</f>
        <v>143</v>
      </c>
      <c r="H14" s="70">
        <f>'[4]E-FORM'!$G$28</f>
        <v>14515376</v>
      </c>
      <c r="I14" s="150">
        <f>+D14+F14+H14</f>
        <v>31867351</v>
      </c>
      <c r="J14" s="153" t="s">
        <v>19</v>
      </c>
      <c r="K14" s="68">
        <f>'[4]E-FORM'!$I$28</f>
        <v>363</v>
      </c>
      <c r="L14" s="68"/>
      <c r="M14" s="68">
        <f>'[4]E-FORM'!$J$28</f>
        <v>240</v>
      </c>
      <c r="N14" s="68"/>
      <c r="O14" s="73">
        <f>'[4]E-FORM'!$K$28</f>
        <v>666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52951835</v>
      </c>
      <c r="V14" s="75"/>
      <c r="W14" s="68">
        <f>'[4]E-FORM'!$P$28</f>
        <v>51289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101</v>
      </c>
      <c r="D15" s="70">
        <f>'[5]E-FORM'!$C$28</f>
        <v>1167561</v>
      </c>
      <c r="E15" s="68">
        <f>'[5]E-FORM'!$D$28</f>
        <v>199</v>
      </c>
      <c r="F15" s="70">
        <f>'[5]E-FORM'!$E$28</f>
        <v>6381959</v>
      </c>
      <c r="G15" s="68">
        <f>'[5]E-FORM'!$F$28</f>
        <v>79</v>
      </c>
      <c r="H15" s="70">
        <f>'[5]E-FORM'!$G$28</f>
        <v>4407329</v>
      </c>
      <c r="I15" s="150">
        <f>+D15+F15+H15</f>
        <v>11956849</v>
      </c>
      <c r="J15" s="153" t="s">
        <v>20</v>
      </c>
      <c r="K15" s="68">
        <f>'[5]E-FORM'!$I$28</f>
        <v>191</v>
      </c>
      <c r="L15" s="68"/>
      <c r="M15" s="68">
        <f>'[5]E-FORM'!$J$28</f>
        <v>158</v>
      </c>
      <c r="N15" s="68"/>
      <c r="O15" s="73">
        <f>'[5]E-FORM'!$K$28</f>
        <v>415</v>
      </c>
      <c r="P15" s="68"/>
      <c r="Q15" s="68">
        <f>'[5]E-FORM'!$M$28</f>
        <v>9</v>
      </c>
      <c r="R15" s="68"/>
      <c r="S15" s="70">
        <f>'[5]E-FORM'!$N$28</f>
        <v>11705585</v>
      </c>
      <c r="T15" s="68"/>
      <c r="U15" s="139">
        <f>I15+S15</f>
        <v>23662434</v>
      </c>
      <c r="V15" s="75"/>
      <c r="W15" s="68">
        <f>'[5]E-FORM'!$P$28</f>
        <v>55223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341</v>
      </c>
      <c r="D17" s="70">
        <f>'[6]E-FORM'!$C$28</f>
        <v>3433730</v>
      </c>
      <c r="E17" s="68">
        <f>'[6]E-FORM'!$D$28</f>
        <v>487</v>
      </c>
      <c r="F17" s="70">
        <f>'[6]E-FORM'!$E$28</f>
        <v>22604272</v>
      </c>
      <c r="G17" s="68">
        <f>'[6]E-FORM'!$F$28</f>
        <v>210</v>
      </c>
      <c r="H17" s="70">
        <f>'[6]E-FORM'!$G$28</f>
        <v>21242160</v>
      </c>
      <c r="I17" s="150">
        <f>+D17+F17+H17</f>
        <v>47280162</v>
      </c>
      <c r="J17" s="153" t="s">
        <v>21</v>
      </c>
      <c r="K17" s="68">
        <f>'[6]E-FORM'!$I$28</f>
        <v>438</v>
      </c>
      <c r="L17" s="68"/>
      <c r="M17" s="68">
        <f>'[6]E-FORM'!$J$28</f>
        <v>180</v>
      </c>
      <c r="N17" s="68" t="s">
        <v>0</v>
      </c>
      <c r="O17" s="73">
        <f>'[6]E-FORM'!$K$28</f>
        <v>606</v>
      </c>
      <c r="P17" s="68" t="s">
        <v>0</v>
      </c>
      <c r="Q17" s="68">
        <f>'[6]E-FORM'!$M$28</f>
        <v>152</v>
      </c>
      <c r="R17" s="68" t="s">
        <v>0</v>
      </c>
      <c r="S17" s="70">
        <f>'[6]E-FORM'!$N$28</f>
        <v>6029753</v>
      </c>
      <c r="T17" s="68"/>
      <c r="U17" s="139">
        <f>I17+S17</f>
        <v>53309915</v>
      </c>
      <c r="V17" s="75"/>
      <c r="W17" s="68">
        <f>'[6]E-FORM'!$P$28</f>
        <v>32259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197</v>
      </c>
      <c r="D18" s="70">
        <f>'[7]E-FORM'!$C$28</f>
        <v>1290546</v>
      </c>
      <c r="E18" s="68">
        <f>'[7]E-FORM'!$D$28</f>
        <v>294</v>
      </c>
      <c r="F18" s="70">
        <f>'[7]E-FORM'!$E$28</f>
        <v>18732382</v>
      </c>
      <c r="G18" s="68">
        <f>'[7]E-FORM'!$F$28</f>
        <v>96</v>
      </c>
      <c r="H18" s="70">
        <f>'[7]E-FORM'!$G$28</f>
        <v>12131452</v>
      </c>
      <c r="I18" s="150">
        <f>+D18+F18+H18</f>
        <v>32154380</v>
      </c>
      <c r="J18" s="153" t="s">
        <v>24</v>
      </c>
      <c r="K18" s="68">
        <f>'[7]E-FORM'!$I$28</f>
        <v>299</v>
      </c>
      <c r="L18" s="68" t="s">
        <v>0</v>
      </c>
      <c r="M18" s="68">
        <f>'[7]E-FORM'!$J$28</f>
        <v>198</v>
      </c>
      <c r="N18" s="68" t="s">
        <v>0</v>
      </c>
      <c r="O18" s="73">
        <f>'[7]E-FORM'!$K$28</f>
        <v>513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46289808</v>
      </c>
      <c r="V18" s="75"/>
      <c r="W18" s="68">
        <f>'[7]E-FORM'!$P$28</f>
        <v>33905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158</v>
      </c>
      <c r="F20" s="70">
        <f>'[9]E-FORM'!$E$28</f>
        <v>10251205</v>
      </c>
      <c r="G20" s="68">
        <f>'[9]E-FORM'!$F$28</f>
        <v>60</v>
      </c>
      <c r="H20" s="70">
        <f>'[9]E-FORM'!$G$28</f>
        <v>2453617</v>
      </c>
      <c r="I20" s="150">
        <f>D20+F20+H20</f>
        <v>13162152</v>
      </c>
      <c r="J20" s="153" t="s">
        <v>26</v>
      </c>
      <c r="K20" s="68">
        <f>'[9]E-FORM'!$I$28</f>
        <v>165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25564432</v>
      </c>
      <c r="V20" s="75"/>
      <c r="W20" s="68">
        <f>'[9]E-FORM'!$P$28</f>
        <v>45234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190</v>
      </c>
      <c r="F21" s="70">
        <f>'[10]E-FORM'!$E$28</f>
        <v>5119975</v>
      </c>
      <c r="G21" s="68">
        <f>'[10]E-FORM'!$F$28</f>
        <v>113</v>
      </c>
      <c r="H21" s="70">
        <f>'[10]E-FORM'!$G$28</f>
        <v>3095064</v>
      </c>
      <c r="I21" s="150">
        <f>D21+F21+H21</f>
        <v>8601519.9000000004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56</v>
      </c>
      <c r="R21" s="68" t="s">
        <v>0</v>
      </c>
      <c r="S21" s="70">
        <f>'[10]E-FORM'!$N$28</f>
        <v>4875033</v>
      </c>
      <c r="T21" s="68"/>
      <c r="U21" s="139">
        <f>I21+S21</f>
        <v>13476552.9</v>
      </c>
      <c r="V21" s="75"/>
      <c r="W21" s="68">
        <f>'[10]E-FORM'!$P$28</f>
        <v>105986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136</v>
      </c>
      <c r="D23" s="70">
        <f>'[11]E-FORM'!$C$28</f>
        <v>2457720</v>
      </c>
      <c r="E23" s="68">
        <f>'[11]E-FORM'!$D$28</f>
        <v>186</v>
      </c>
      <c r="F23" s="70">
        <f>'[11]E-FORM'!$E$28</f>
        <v>8176996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14830216</v>
      </c>
      <c r="J23" s="153" t="s">
        <v>28</v>
      </c>
      <c r="K23" s="68">
        <f>'[11]E-FORM'!$I$28</f>
        <v>165</v>
      </c>
      <c r="L23" s="68" t="s">
        <v>0</v>
      </c>
      <c r="M23" s="68">
        <f>'[11]E-FORM'!$J$28</f>
        <v>130</v>
      </c>
      <c r="N23" s="68" t="s">
        <v>0</v>
      </c>
      <c r="O23" s="73">
        <f>'[11]E-FORM'!$K$28</f>
        <v>659</v>
      </c>
      <c r="P23" s="68" t="s">
        <v>0</v>
      </c>
      <c r="Q23" s="68">
        <f>'[11]E-FORM'!$M$28</f>
        <v>76</v>
      </c>
      <c r="R23" s="68" t="s">
        <v>0</v>
      </c>
      <c r="S23" s="70">
        <f>'[11]E-FORM'!$N$28</f>
        <v>3019553</v>
      </c>
      <c r="T23" s="68"/>
      <c r="U23" s="139">
        <f t="shared" ref="U23:U27" si="1">I23+S23</f>
        <v>17849769</v>
      </c>
      <c r="V23" s="75"/>
      <c r="W23" s="68">
        <f>'[11]E-FORM'!$P$28</f>
        <v>16845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56</v>
      </c>
      <c r="D24" s="70">
        <f>'[12]E-FORM'!$C$28</f>
        <v>1195992</v>
      </c>
      <c r="E24" s="68">
        <f>'[12]E-FORM'!$D$28</f>
        <v>225</v>
      </c>
      <c r="F24" s="70">
        <f>'[12]E-FORM'!$E$28</f>
        <v>28162117</v>
      </c>
      <c r="G24" s="68">
        <f>'[12]E-FORM'!$F$28</f>
        <v>80</v>
      </c>
      <c r="H24" s="70">
        <f>'[12]E-FORM'!$G$28</f>
        <v>14247334</v>
      </c>
      <c r="I24" s="150">
        <f t="shared" si="0"/>
        <v>43605443</v>
      </c>
      <c r="J24" s="153" t="s">
        <v>29</v>
      </c>
      <c r="K24" s="68">
        <f>'[12]E-FORM'!$I$28</f>
        <v>182</v>
      </c>
      <c r="L24" s="68" t="s">
        <v>0</v>
      </c>
      <c r="M24" s="68">
        <f>'[12]E-FORM'!$J$28</f>
        <v>143</v>
      </c>
      <c r="N24" s="68" t="s">
        <v>0</v>
      </c>
      <c r="O24" s="73">
        <f>'[12]E-FORM'!$K$28</f>
        <v>1081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74918981</v>
      </c>
      <c r="V24" s="75"/>
      <c r="W24" s="68">
        <f>'[12]E-FORM'!$P$28</f>
        <v>19381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98</v>
      </c>
      <c r="D25" s="70">
        <f>'[13]E-FORM'!$C$28</f>
        <v>542999</v>
      </c>
      <c r="E25" s="68">
        <f>'[13]E-FORM'!$D$28</f>
        <v>95</v>
      </c>
      <c r="F25" s="70">
        <f>'[13]E-FORM'!$E$28</f>
        <v>6290733</v>
      </c>
      <c r="G25" s="68">
        <f>'[13]E-FORM'!$F$28</f>
        <v>105</v>
      </c>
      <c r="H25" s="70">
        <f>'[13]E-FORM'!$G$28</f>
        <v>4233000</v>
      </c>
      <c r="I25" s="150">
        <f t="shared" si="0"/>
        <v>11066732</v>
      </c>
      <c r="J25" s="153" t="s">
        <v>31</v>
      </c>
      <c r="K25" s="68">
        <f>'[13]E-FORM'!$I$28</f>
        <v>135</v>
      </c>
      <c r="L25" s="68" t="s">
        <v>0</v>
      </c>
      <c r="M25" s="68">
        <f>'[13]E-FORM'!$J$28</f>
        <v>110</v>
      </c>
      <c r="N25" s="68" t="s">
        <v>0</v>
      </c>
      <c r="O25" s="73">
        <f>'[13]E-FORM'!$K$28</f>
        <v>230</v>
      </c>
      <c r="P25" s="68" t="s">
        <v>0</v>
      </c>
      <c r="Q25" s="68">
        <f>'[13]E-FORM'!$M$28</f>
        <v>74</v>
      </c>
      <c r="R25" s="68" t="s">
        <v>0</v>
      </c>
      <c r="S25" s="70">
        <f>'[13]E-FORM'!$N$28</f>
        <v>5942402</v>
      </c>
      <c r="T25" s="68"/>
      <c r="U25" s="139">
        <f t="shared" si="1"/>
        <v>17009134</v>
      </c>
      <c r="V25" s="75"/>
      <c r="W25" s="68">
        <f>'[13]E-FORM'!$P$28</f>
        <v>31155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37</v>
      </c>
      <c r="D26" s="70">
        <f>'[14]E-FORM'!$C$28</f>
        <v>301846</v>
      </c>
      <c r="E26" s="68">
        <f>'[14]E-FORM'!$D$28</f>
        <v>89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10405592</v>
      </c>
      <c r="J26" s="154" t="s">
        <v>33</v>
      </c>
      <c r="K26" s="68">
        <f>'[14]E-FORM'!$I$28</f>
        <v>110</v>
      </c>
      <c r="L26" s="68" t="s">
        <v>0</v>
      </c>
      <c r="M26" s="68">
        <f>'[14]E-FORM'!$J$28</f>
        <v>72</v>
      </c>
      <c r="N26" s="68" t="s">
        <v>0</v>
      </c>
      <c r="O26" s="73">
        <f>'[14]E-FORM'!$K$28</f>
        <v>166</v>
      </c>
      <c r="P26" s="68" t="s">
        <v>0</v>
      </c>
      <c r="Q26" s="68">
        <f>'[14]E-FORM'!$M$28</f>
        <v>26</v>
      </c>
      <c r="R26" s="68" t="s">
        <v>0</v>
      </c>
      <c r="S26" s="70">
        <f>'[14]E-FORM'!$N$28</f>
        <v>7118878</v>
      </c>
      <c r="T26" s="68"/>
      <c r="U26" s="139">
        <f t="shared" si="1"/>
        <v>17524470</v>
      </c>
      <c r="V26" s="75"/>
      <c r="W26" s="68">
        <f>'[14]E-FORM'!$P$28</f>
        <v>22617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115</v>
      </c>
      <c r="D29" s="70">
        <f>'[16]E-FORM'!$C$28</f>
        <v>1330505</v>
      </c>
      <c r="E29" s="68">
        <f>'[16]E-FORM'!$D$28</f>
        <v>211</v>
      </c>
      <c r="F29" s="70">
        <f>'[16]E-FORM'!$E$28</f>
        <v>5292123</v>
      </c>
      <c r="G29" s="68">
        <f>'[16]E-FORM'!$F$28</f>
        <v>92</v>
      </c>
      <c r="H29" s="70">
        <f>'[16]E-FORM'!$G$28</f>
        <v>6860718</v>
      </c>
      <c r="I29" s="150">
        <f t="shared" ref="I29:I30" si="2">D29+F29+H29</f>
        <v>13483346</v>
      </c>
      <c r="J29" s="154" t="s">
        <v>35</v>
      </c>
      <c r="K29" s="68">
        <f>'[16]E-FORM'!$I$28</f>
        <v>231</v>
      </c>
      <c r="L29" s="68" t="s">
        <v>0</v>
      </c>
      <c r="M29" s="68">
        <f>'[16]E-FORM'!$J$28</f>
        <v>153</v>
      </c>
      <c r="N29" s="68" t="s">
        <v>0</v>
      </c>
      <c r="O29" s="73">
        <f>'[16]E-FORM'!$K$28</f>
        <v>176</v>
      </c>
      <c r="P29" s="68" t="s">
        <v>0</v>
      </c>
      <c r="Q29" s="68">
        <f>'[16]E-FORM'!$M$28</f>
        <v>29</v>
      </c>
      <c r="R29" s="68" t="s">
        <v>0</v>
      </c>
      <c r="S29" s="70">
        <f>'[16]E-FORM'!$N$28</f>
        <v>2627156</v>
      </c>
      <c r="T29" s="68"/>
      <c r="U29" s="139">
        <f t="shared" ref="U29:U30" si="3">I29+S29</f>
        <v>16110502</v>
      </c>
      <c r="V29" s="75"/>
      <c r="W29" s="68">
        <f>'[16]E-FORM'!$P$28</f>
        <v>76738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53</v>
      </c>
      <c r="D30" s="70">
        <f>'[17]E-FORM'!$C$28</f>
        <v>592992</v>
      </c>
      <c r="E30" s="68">
        <f>'[17]E-FORM'!$D$28</f>
        <v>57</v>
      </c>
      <c r="F30" s="70">
        <f>'[17]E-FORM'!$E$28</f>
        <v>5709653</v>
      </c>
      <c r="G30" s="68">
        <f>'[17]E-FORM'!$F$28</f>
        <v>28</v>
      </c>
      <c r="H30" s="70">
        <f>'[17]E-FORM'!$G$28</f>
        <v>2146950</v>
      </c>
      <c r="I30" s="150">
        <f t="shared" si="2"/>
        <v>8449595</v>
      </c>
      <c r="J30" s="154" t="s">
        <v>41</v>
      </c>
      <c r="K30" s="68">
        <f>'[17]E-FORM'!$I$28</f>
        <v>67</v>
      </c>
      <c r="L30" s="68" t="s">
        <v>0</v>
      </c>
      <c r="M30" s="68">
        <f>'[17]E-FORM'!$J$28</f>
        <v>42</v>
      </c>
      <c r="N30" s="68" t="s">
        <v>0</v>
      </c>
      <c r="O30" s="73">
        <f>'[17]E-FORM'!$K$28</f>
        <v>137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15790767</v>
      </c>
      <c r="V30" s="75"/>
      <c r="W30" s="68">
        <f>'[17]E-FORM'!$P$28</f>
        <v>42383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38</v>
      </c>
      <c r="D31" s="70">
        <f>'[18]E-FORM'!$C$28</f>
        <v>383667</v>
      </c>
      <c r="E31" s="68">
        <f>'[18]E-FORM'!$D$28</f>
        <v>87</v>
      </c>
      <c r="F31" s="70">
        <f>'[18]E-FORM'!$E$28</f>
        <v>7172739</v>
      </c>
      <c r="G31" s="68">
        <f>'[18]E-FORM'!$F$28</f>
        <v>49</v>
      </c>
      <c r="H31" s="70">
        <f>'[18]E-FORM'!$G$28</f>
        <v>4367000</v>
      </c>
      <c r="I31" s="150">
        <f>D31+F31+H31</f>
        <v>11923406</v>
      </c>
      <c r="J31" s="154" t="s">
        <v>71</v>
      </c>
      <c r="K31" s="68">
        <f>'[18]E-FORM'!$I$28</f>
        <v>160</v>
      </c>
      <c r="L31" s="68" t="s">
        <v>0</v>
      </c>
      <c r="M31" s="68">
        <f>'[18]E-FORM'!$J$28</f>
        <v>123</v>
      </c>
      <c r="N31" s="68" t="s">
        <v>0</v>
      </c>
      <c r="O31" s="73">
        <f>'[18]E-FORM'!$K$28</f>
        <v>378</v>
      </c>
      <c r="P31" s="68" t="s">
        <v>0</v>
      </c>
      <c r="Q31" s="68">
        <f>'[18]E-FORM'!$M$28</f>
        <v>193</v>
      </c>
      <c r="R31" s="68" t="s">
        <v>0</v>
      </c>
      <c r="S31" s="70">
        <f>'[18]E-FORM'!$N$28</f>
        <v>5173682</v>
      </c>
      <c r="T31" s="68"/>
      <c r="U31" s="139">
        <f>I31+S31</f>
        <v>17097088</v>
      </c>
      <c r="V31" s="75"/>
      <c r="W31" s="68">
        <f>'[18]E-FORM'!$P$28</f>
        <v>42640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19</v>
      </c>
      <c r="D32" s="70">
        <f>'[19]E-FORM'!$C$28</f>
        <v>933642</v>
      </c>
      <c r="E32" s="68">
        <f>'[19]E-FORM'!$D$28</f>
        <v>81</v>
      </c>
      <c r="F32" s="70">
        <f>'[19]E-FORM'!$E$28</f>
        <v>8079531</v>
      </c>
      <c r="G32" s="68">
        <f>'[19]E-FORM'!$F$28</f>
        <v>41</v>
      </c>
      <c r="H32" s="70">
        <f>'[19]E-FORM'!$G$28</f>
        <v>2293539</v>
      </c>
      <c r="I32" s="150">
        <f>D32+F32+H32</f>
        <v>11306712</v>
      </c>
      <c r="J32" s="154" t="s">
        <v>81</v>
      </c>
      <c r="K32" s="68">
        <f>'[19]E-FORM'!$I$28</f>
        <v>66</v>
      </c>
      <c r="L32" s="68"/>
      <c r="M32" s="68">
        <f>'[19]E-FORM'!$J$28</f>
        <v>41</v>
      </c>
      <c r="N32" s="68"/>
      <c r="O32" s="73">
        <f>'[19]E-FORM'!$K$28</f>
        <v>192</v>
      </c>
      <c r="P32" s="68"/>
      <c r="Q32" s="68">
        <f>'[19]E-FORM'!$M$28</f>
        <v>39</v>
      </c>
      <c r="R32" s="68"/>
      <c r="S32" s="70">
        <f>'[19]E-FORM'!$N$28</f>
        <v>4204586</v>
      </c>
      <c r="T32" s="68"/>
      <c r="U32" s="139">
        <f>I32+S32</f>
        <v>15511298</v>
      </c>
      <c r="V32" s="75"/>
      <c r="W32" s="68">
        <f>'[19]E-FORM'!$P$28</f>
        <v>20468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61</v>
      </c>
      <c r="D33" s="70">
        <f>'[20]E-FORM'!$C$28</f>
        <v>225596</v>
      </c>
      <c r="E33" s="68">
        <f>'[20]E-FORM'!$D$28</f>
        <v>83</v>
      </c>
      <c r="F33" s="70">
        <f>'[20]E-FORM'!$E$28</f>
        <v>3044553</v>
      </c>
      <c r="G33" s="68">
        <f>'[20]E-FORM'!$F$28</f>
        <v>53</v>
      </c>
      <c r="H33" s="70">
        <f>'[20]E-FORM'!$G$28</f>
        <v>3334000</v>
      </c>
      <c r="I33" s="150">
        <f>D33+F33+H33</f>
        <v>6604149</v>
      </c>
      <c r="J33" s="154" t="s">
        <v>82</v>
      </c>
      <c r="K33" s="68">
        <f>'[20]E-FORM'!$I$28</f>
        <v>113</v>
      </c>
      <c r="L33" s="68"/>
      <c r="M33" s="68">
        <f>'[20]E-FORM'!$J$28</f>
        <v>68</v>
      </c>
      <c r="N33" s="68"/>
      <c r="O33" s="73">
        <f>'[20]E-FORM'!$K$28</f>
        <v>238</v>
      </c>
      <c r="P33" s="68"/>
      <c r="Q33" s="68">
        <f>'[20]E-FORM'!$M$28</f>
        <v>24</v>
      </c>
      <c r="R33" s="68"/>
      <c r="S33" s="70">
        <f>'[20]E-FORM'!$N$28</f>
        <v>871756</v>
      </c>
      <c r="T33" s="68"/>
      <c r="U33" s="139">
        <f>I33+S33</f>
        <v>7475905</v>
      </c>
      <c r="V33" s="75"/>
      <c r="W33" s="68">
        <f>'[20]E-FORM'!$P$28</f>
        <v>33525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57</v>
      </c>
      <c r="D35" s="70">
        <f>'[21]E-FORM'!$C$28</f>
        <v>5328935</v>
      </c>
      <c r="E35" s="68">
        <f>'[21]E-FORM'!$D$28</f>
        <v>105</v>
      </c>
      <c r="F35" s="70">
        <f>'[21]E-FORM'!$E$28</f>
        <v>7364111</v>
      </c>
      <c r="G35" s="68">
        <f>'[21]E-FORM'!$F$28</f>
        <v>31</v>
      </c>
      <c r="H35" s="70">
        <f>'[21]E-FORM'!$G$28</f>
        <v>3761500</v>
      </c>
      <c r="I35" s="150">
        <f>D35+F35+H35</f>
        <v>16454546</v>
      </c>
      <c r="J35" s="154" t="s">
        <v>88</v>
      </c>
      <c r="K35" s="68">
        <f>'[21]E-FORM'!$I$28</f>
        <v>80</v>
      </c>
      <c r="L35" s="68"/>
      <c r="M35" s="68">
        <f>'[21]E-FORM'!$J$28</f>
        <v>57</v>
      </c>
      <c r="N35" s="68"/>
      <c r="O35" s="73">
        <f>'[21]E-FORM'!$K$28</f>
        <v>180</v>
      </c>
      <c r="P35" s="68"/>
      <c r="Q35" s="68">
        <f>'[21]E-FORM'!$M$28</f>
        <v>17</v>
      </c>
      <c r="R35" s="68"/>
      <c r="S35" s="70">
        <f>'[21]E-FORM'!$N$28</f>
        <v>2834142</v>
      </c>
      <c r="T35" s="68"/>
      <c r="U35" s="139">
        <f>I35+S35</f>
        <v>19288688</v>
      </c>
      <c r="V35" s="75"/>
      <c r="W35" s="68">
        <f>'[21]E-FORM'!$P$28</f>
        <v>22908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291</v>
      </c>
      <c r="D36" s="70">
        <f>'[22]E-FORM'!$C$28</f>
        <v>961586</v>
      </c>
      <c r="E36" s="68">
        <f>'[22]E-FORM'!$D$28</f>
        <v>402</v>
      </c>
      <c r="F36" s="70">
        <f>'[22]E-FORM'!$E$28</f>
        <v>14089618</v>
      </c>
      <c r="G36" s="68">
        <f>'[22]E-FORM'!$F$28</f>
        <v>84</v>
      </c>
      <c r="H36" s="70">
        <f>'[22]E-FORM'!$G$28</f>
        <v>3754083</v>
      </c>
      <c r="I36" s="150">
        <f>D36+F36+H36</f>
        <v>18805287</v>
      </c>
      <c r="J36" s="154" t="s">
        <v>89</v>
      </c>
      <c r="K36" s="68">
        <f>'[22]E-FORM'!$I$28</f>
        <v>124</v>
      </c>
      <c r="L36" s="68"/>
      <c r="M36" s="68">
        <f>'[22]E-FORM'!$J$28</f>
        <v>121</v>
      </c>
      <c r="N36" s="68"/>
      <c r="O36" s="73">
        <f>'[22]E-FORM'!$K$28</f>
        <v>272</v>
      </c>
      <c r="P36" s="68"/>
      <c r="Q36" s="68">
        <f>'[22]E-FORM'!$M$28</f>
        <v>180</v>
      </c>
      <c r="R36" s="68"/>
      <c r="S36" s="70">
        <f>'[22]E-FORM'!$N$28</f>
        <v>1649992</v>
      </c>
      <c r="T36" s="68"/>
      <c r="U36" s="139">
        <f>I36+S36</f>
        <v>20455279</v>
      </c>
      <c r="V36" s="75"/>
      <c r="W36" s="68">
        <f>'[22]E-FORM'!$P$28</f>
        <v>81730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28</v>
      </c>
      <c r="D37" s="70">
        <f>'[23]E-FORM'!$C$28</f>
        <v>762300</v>
      </c>
      <c r="E37" s="68">
        <f>'[23]E-FORM'!$D$28</f>
        <v>88</v>
      </c>
      <c r="F37" s="70">
        <f>'[23]E-FORM'!$E$28</f>
        <v>9161151</v>
      </c>
      <c r="G37" s="68">
        <f>'[23]E-FORM'!$F$28</f>
        <v>40</v>
      </c>
      <c r="H37" s="70">
        <f>'[23]E-FORM'!$G$28</f>
        <v>7783466</v>
      </c>
      <c r="I37" s="150">
        <f>D37+F37+H37</f>
        <v>17706917</v>
      </c>
      <c r="J37" s="154" t="s">
        <v>118</v>
      </c>
      <c r="K37" s="68">
        <f>'[23]E-FORM'!$I$28</f>
        <v>115</v>
      </c>
      <c r="L37" s="68"/>
      <c r="M37" s="68">
        <f>'[23]E-FORM'!$J$28</f>
        <v>107</v>
      </c>
      <c r="N37" s="68"/>
      <c r="O37" s="73">
        <f>'[23]E-FORM'!$K$28</f>
        <v>295</v>
      </c>
      <c r="P37" s="68"/>
      <c r="Q37" s="68">
        <f>'[23]E-FORM'!$M$28</f>
        <v>9</v>
      </c>
      <c r="R37" s="68"/>
      <c r="S37" s="70">
        <f>'[23]E-FORM'!$N$28</f>
        <v>848500</v>
      </c>
      <c r="T37" s="68"/>
      <c r="U37" s="139">
        <f>I37+S37</f>
        <v>18555417</v>
      </c>
      <c r="V37" s="75"/>
      <c r="W37" s="68">
        <f>'[23]E-FORM'!$P$28</f>
        <v>19757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55</v>
      </c>
      <c r="F38" s="70">
        <f>'[24]E-FORM'!$E$28</f>
        <v>4894315</v>
      </c>
      <c r="G38" s="68">
        <f>'[24]E-FORM'!$F$28</f>
        <v>22</v>
      </c>
      <c r="H38" s="70">
        <f>'[24]E-FORM'!$G$28</f>
        <v>8053008</v>
      </c>
      <c r="I38" s="150">
        <f>D38+F38+H38</f>
        <v>13344593</v>
      </c>
      <c r="J38" s="154" t="s">
        <v>94</v>
      </c>
      <c r="K38" s="68">
        <f>'[24]E-FORM'!$I$28</f>
        <v>73</v>
      </c>
      <c r="L38" s="68"/>
      <c r="M38" s="68">
        <f>'[24]E-FORM'!$J$28</f>
        <v>60</v>
      </c>
      <c r="N38" s="68"/>
      <c r="O38" s="73">
        <f>'[24]E-FORM'!$K$28</f>
        <v>309</v>
      </c>
      <c r="P38" s="68"/>
      <c r="Q38" s="68">
        <f>'[24]E-FORM'!$M$28</f>
        <v>13</v>
      </c>
      <c r="R38" s="68"/>
      <c r="S38" s="70">
        <f>'[24]E-FORM'!$N$28</f>
        <v>5009335</v>
      </c>
      <c r="T38" s="68"/>
      <c r="U38" s="139">
        <f>I38+S38</f>
        <v>18353928</v>
      </c>
      <c r="V38" s="75"/>
      <c r="W38" s="68">
        <f>'[24]E-FORM'!$P$28</f>
        <v>22631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20</v>
      </c>
      <c r="D39" s="82">
        <f>'[25]E-FORM'!$C$28</f>
        <v>1278014</v>
      </c>
      <c r="E39" s="81">
        <f>'[25]E-FORM'!$D$28</f>
        <v>53</v>
      </c>
      <c r="F39" s="82">
        <f>'[25]E-FORM'!$E$28</f>
        <v>245974784</v>
      </c>
      <c r="G39" s="81">
        <f>'[25]E-FORM'!$F$28</f>
        <v>23</v>
      </c>
      <c r="H39" s="82">
        <f>'[25]E-FORM'!$G$28</f>
        <v>4456500</v>
      </c>
      <c r="I39" s="161">
        <f>D39+F39+H39</f>
        <v>251709298</v>
      </c>
      <c r="J39" s="172" t="s">
        <v>158</v>
      </c>
      <c r="K39" s="81">
        <f>'[25]E-FORM'!$I$28</f>
        <v>56</v>
      </c>
      <c r="L39" s="81"/>
      <c r="M39" s="81">
        <f>'[25]E-FORM'!$J$28</f>
        <v>43</v>
      </c>
      <c r="N39" s="81"/>
      <c r="O39" s="163">
        <f>'[25]E-FORM'!$K$28</f>
        <v>1236</v>
      </c>
      <c r="P39" s="81"/>
      <c r="Q39" s="81">
        <f>'[25]E-FORM'!$M$28</f>
        <v>24</v>
      </c>
      <c r="R39" s="81"/>
      <c r="S39" s="82">
        <f>'[25]E-FORM'!$N$28</f>
        <v>28131041</v>
      </c>
      <c r="T39" s="81"/>
      <c r="U39" s="173">
        <f>I39+S39</f>
        <v>279840339</v>
      </c>
      <c r="V39" s="174"/>
      <c r="W39" s="81">
        <f>'[25]E-FORM'!$P$28</f>
        <v>18406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31</v>
      </c>
      <c r="D41" s="70">
        <f>'[26]E-FORM'!$C$28</f>
        <v>247970</v>
      </c>
      <c r="E41" s="68">
        <f>'[26]E-FORM'!$D$28</f>
        <v>97</v>
      </c>
      <c r="F41" s="70">
        <f>'[26]E-FORM'!$E$28</f>
        <v>2482919</v>
      </c>
      <c r="G41" s="68">
        <f>'[26]E-FORM'!$F$28</f>
        <v>32</v>
      </c>
      <c r="H41" s="70">
        <f>'[26]E-FORM'!$G$28</f>
        <v>2597900</v>
      </c>
      <c r="I41" s="150">
        <f>D41+F41+H41</f>
        <v>5328789</v>
      </c>
      <c r="J41" s="109" t="s">
        <v>138</v>
      </c>
      <c r="K41" s="68">
        <f>'[26]E-FORM'!$I$28</f>
        <v>119</v>
      </c>
      <c r="L41" s="68"/>
      <c r="M41" s="68">
        <f>'[26]E-FORM'!$J$28</f>
        <v>59</v>
      </c>
      <c r="N41" s="68"/>
      <c r="O41" s="73">
        <f>'[26]E-FORM'!$K$28</f>
        <v>206</v>
      </c>
      <c r="P41" s="68"/>
      <c r="Q41" s="68">
        <f>'[26]E-FORM'!$M$28</f>
        <v>25</v>
      </c>
      <c r="R41" s="68"/>
      <c r="S41" s="70">
        <f>'[26]E-FORM'!$N$28</f>
        <v>7081748</v>
      </c>
      <c r="T41" s="68"/>
      <c r="U41" s="139">
        <f>I41+S41</f>
        <v>12410537</v>
      </c>
      <c r="V41" s="75"/>
      <c r="W41" s="68">
        <f>'[26]E-FORM'!$P$28</f>
        <v>8312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64</v>
      </c>
      <c r="D42" s="70">
        <f>'[27]E-FORM'!$C$28</f>
        <v>790335</v>
      </c>
      <c r="E42" s="68">
        <f>'[27]E-FORM'!$D$28</f>
        <v>160</v>
      </c>
      <c r="F42" s="70">
        <f>'[27]E-FORM'!$E$28</f>
        <v>30745476</v>
      </c>
      <c r="G42" s="68">
        <f>'[27]E-FORM'!$F$28</f>
        <v>18</v>
      </c>
      <c r="H42" s="70">
        <f>'[27]E-FORM'!$G$28</f>
        <v>1837600</v>
      </c>
      <c r="I42" s="150">
        <f>D42+F42+H42</f>
        <v>33373411</v>
      </c>
      <c r="J42" s="109" t="s">
        <v>137</v>
      </c>
      <c r="K42" s="68">
        <f>'[27]E-FORM'!$I$28</f>
        <v>84</v>
      </c>
      <c r="L42" s="68"/>
      <c r="M42" s="68">
        <f>'[27]E-FORM'!$J$28</f>
        <v>61</v>
      </c>
      <c r="N42" s="68"/>
      <c r="O42" s="73">
        <f>'[27]E-FORM'!$K$28</f>
        <v>157</v>
      </c>
      <c r="P42" s="68"/>
      <c r="Q42" s="68">
        <f>'[27]E-FORM'!$M$28</f>
        <v>16</v>
      </c>
      <c r="R42" s="68"/>
      <c r="S42" s="70">
        <f>'[27]E-FORM'!$N$28</f>
        <v>9910919</v>
      </c>
      <c r="T42" s="68"/>
      <c r="U42" s="139">
        <f>I42+S42</f>
        <v>43284330</v>
      </c>
      <c r="V42" s="75"/>
      <c r="W42" s="68">
        <f>'[27]E-FORM'!$P$28</f>
        <v>5986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72</v>
      </c>
      <c r="F43" s="70">
        <f>'[28]E-FORM'!$E$28</f>
        <v>9038397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18453364</v>
      </c>
      <c r="J43" s="109" t="s">
        <v>146</v>
      </c>
      <c r="K43" s="68">
        <f>'[28]E-FORM'!$I$28</f>
        <v>96</v>
      </c>
      <c r="L43" s="68"/>
      <c r="M43" s="68">
        <f>'[28]E-FORM'!$J$28</f>
        <v>69</v>
      </c>
      <c r="N43" s="68"/>
      <c r="O43" s="73">
        <f>'[28]E-FORM'!$K$28</f>
        <v>277</v>
      </c>
      <c r="P43" s="68"/>
      <c r="Q43" s="68">
        <f>'[28]E-FORM'!$M$28</f>
        <v>3</v>
      </c>
      <c r="R43" s="68"/>
      <c r="S43" s="70">
        <f>'[28]E-FORM'!$N$28</f>
        <v>739400</v>
      </c>
      <c r="T43" s="68"/>
      <c r="U43" s="139">
        <f t="shared" ref="U43:U52" si="5">I43+S43</f>
        <v>19192764</v>
      </c>
      <c r="V43" s="75"/>
      <c r="W43" s="68">
        <f>'[28]E-FORM'!$P$28</f>
        <v>23704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15</v>
      </c>
      <c r="D44" s="70">
        <f>'[29]E-FORM'!$C$28</f>
        <v>152976</v>
      </c>
      <c r="E44" s="68">
        <f>'[29]E-FORM'!$D$28</f>
        <v>63</v>
      </c>
      <c r="F44" s="70">
        <f>'[29]E-FORM'!$E$28</f>
        <v>116804530</v>
      </c>
      <c r="G44" s="68">
        <f>'[29]E-FORM'!$F$28</f>
        <v>23</v>
      </c>
      <c r="H44" s="70">
        <f>'[29]E-FORM'!$G$28</f>
        <v>9691001</v>
      </c>
      <c r="I44" s="150">
        <f t="shared" si="4"/>
        <v>126648507</v>
      </c>
      <c r="J44" s="109" t="s">
        <v>147</v>
      </c>
      <c r="K44" s="68">
        <f>'[29]E-FORM'!$I$28</f>
        <v>32</v>
      </c>
      <c r="L44" s="68"/>
      <c r="M44" s="68">
        <f>'[29]E-FORM'!$J$28</f>
        <v>27</v>
      </c>
      <c r="N44" s="68"/>
      <c r="O44" s="73">
        <f>'[29]E-FORM'!$K$28</f>
        <v>198</v>
      </c>
      <c r="P44" s="68"/>
      <c r="Q44" s="68">
        <f>'[29]E-FORM'!$M$28</f>
        <v>1</v>
      </c>
      <c r="R44" s="68"/>
      <c r="S44" s="70">
        <f>'[29]E-FORM'!$N$28</f>
        <v>200000</v>
      </c>
      <c r="T44" s="68"/>
      <c r="U44" s="139">
        <f t="shared" si="5"/>
        <v>126848507</v>
      </c>
      <c r="V44" s="75"/>
      <c r="W44" s="68">
        <f>'[29]E-FORM'!$P$28</f>
        <v>11059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22</v>
      </c>
      <c r="D45" s="70">
        <f>'[30]E-FORM'!$C$28</f>
        <v>126000</v>
      </c>
      <c r="E45" s="68">
        <f>'[30]E-FORM'!$D$28</f>
        <v>58</v>
      </c>
      <c r="F45" s="70">
        <f>'[30]E-FORM'!$E$28</f>
        <v>969000</v>
      </c>
      <c r="G45" s="68">
        <f>'[30]E-FORM'!$F$28</f>
        <v>3</v>
      </c>
      <c r="H45" s="70">
        <f>'[30]E-FORM'!$G$28</f>
        <v>195000</v>
      </c>
      <c r="I45" s="150">
        <f t="shared" si="4"/>
        <v>1290000</v>
      </c>
      <c r="J45" s="109" t="s">
        <v>155</v>
      </c>
      <c r="K45" s="68">
        <f>'[30]E-FORM'!$I$28</f>
        <v>30</v>
      </c>
      <c r="L45" s="68"/>
      <c r="M45" s="68">
        <f>'[30]E-FORM'!$J$28</f>
        <v>18</v>
      </c>
      <c r="N45" s="68"/>
      <c r="O45" s="73">
        <f>'[30]E-FORM'!$K$28</f>
        <v>88</v>
      </c>
      <c r="P45" s="68"/>
      <c r="Q45" s="68">
        <f>'[30]E-FORM'!$M$28</f>
        <v>7</v>
      </c>
      <c r="R45" s="68"/>
      <c r="S45" s="70">
        <f>'[30]E-FORM'!$N$28</f>
        <v>242500</v>
      </c>
      <c r="T45" s="68"/>
      <c r="U45" s="139">
        <f t="shared" si="5"/>
        <v>1532500</v>
      </c>
      <c r="V45" s="75"/>
      <c r="W45" s="68">
        <f>'[30]E-FORM'!$P$28</f>
        <v>4227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18</v>
      </c>
      <c r="D47" s="70">
        <f>'[31]E-FORM'!$C$28</f>
        <v>231800</v>
      </c>
      <c r="E47" s="68">
        <f>'[31]E-FORM'!$D$28</f>
        <v>17</v>
      </c>
      <c r="F47" s="70">
        <f>'[31]E-FORM'!$E$28</f>
        <v>850900</v>
      </c>
      <c r="G47" s="68">
        <f>'[31]E-FORM'!$F$28</f>
        <v>14</v>
      </c>
      <c r="H47" s="70">
        <f>'[31]E-FORM'!$G$28</f>
        <v>1398500</v>
      </c>
      <c r="I47" s="150">
        <f t="shared" si="4"/>
        <v>2481200</v>
      </c>
      <c r="J47" s="109" t="s">
        <v>157</v>
      </c>
      <c r="K47" s="68">
        <f>'[31]E-FORM'!$I$28</f>
        <v>27</v>
      </c>
      <c r="L47" s="68"/>
      <c r="M47" s="68">
        <f>'[31]E-FORM'!$J$28</f>
        <v>21</v>
      </c>
      <c r="N47" s="68"/>
      <c r="O47" s="73">
        <f>'[31]E-FORM'!$K$28</f>
        <v>42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5681200</v>
      </c>
      <c r="V47" s="75"/>
      <c r="W47" s="68">
        <f>'[31]E-FORM'!$P$28</f>
        <v>17946</v>
      </c>
    </row>
    <row r="48" spans="1:23" s="7" customFormat="1" ht="12.75" customHeight="1" x14ac:dyDescent="0.25">
      <c r="A48" s="109" t="s">
        <v>161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161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162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162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163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163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165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165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3297</v>
      </c>
      <c r="D52" s="72">
        <f t="shared" ref="D52:H52" si="8">SUM(D11:D51)</f>
        <v>39925564.899999999</v>
      </c>
      <c r="E52" s="72">
        <f t="shared" si="8"/>
        <v>6014</v>
      </c>
      <c r="F52" s="72">
        <f t="shared" si="8"/>
        <v>653556537</v>
      </c>
      <c r="G52" s="72">
        <f t="shared" si="8"/>
        <v>2068</v>
      </c>
      <c r="H52" s="72">
        <f t="shared" si="8"/>
        <v>191963793</v>
      </c>
      <c r="I52" s="151">
        <f t="shared" si="4"/>
        <v>885445894.89999998</v>
      </c>
      <c r="J52" s="110" t="s">
        <v>87</v>
      </c>
      <c r="K52" s="72">
        <f>SUM(K11:K51)</f>
        <v>5128</v>
      </c>
      <c r="L52" s="72"/>
      <c r="M52" s="72">
        <f t="shared" ref="M52:S52" si="9">SUM(M11:M51)</f>
        <v>3458</v>
      </c>
      <c r="N52" s="72"/>
      <c r="O52" s="72">
        <f t="shared" si="9"/>
        <v>12868</v>
      </c>
      <c r="P52" s="72"/>
      <c r="Q52" s="72">
        <f t="shared" si="9"/>
        <v>1890</v>
      </c>
      <c r="R52" s="72"/>
      <c r="S52" s="72">
        <f t="shared" si="9"/>
        <v>231305763</v>
      </c>
      <c r="T52" s="72"/>
      <c r="U52" s="158">
        <f t="shared" si="5"/>
        <v>1116751657.9000001</v>
      </c>
      <c r="V52" s="72"/>
      <c r="W52" s="72">
        <f>SUM(W11:W51)</f>
        <v>991704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0.69777777777777783</v>
      </c>
      <c r="D53" s="89">
        <f t="shared" si="10"/>
        <v>0.74773094679795138</v>
      </c>
      <c r="E53" s="89">
        <f t="shared" si="10"/>
        <v>0.68224617129892229</v>
      </c>
      <c r="F53" s="89">
        <f>F52/F60</f>
        <v>0.72852319145023769</v>
      </c>
      <c r="G53" s="89">
        <f t="shared" si="10"/>
        <v>0.66176000000000001</v>
      </c>
      <c r="H53" s="89">
        <f t="shared" si="10"/>
        <v>0.74039853481743256</v>
      </c>
      <c r="I53" s="89">
        <f t="shared" si="10"/>
        <v>0.73191603509028924</v>
      </c>
      <c r="J53" s="157" t="s">
        <v>90</v>
      </c>
      <c r="K53" s="89">
        <f>K52/K60</f>
        <v>0.66193365173615593</v>
      </c>
      <c r="L53" s="90"/>
      <c r="M53" s="89">
        <f>M52/M60</f>
        <v>0.65269913174782934</v>
      </c>
      <c r="N53" s="90"/>
      <c r="O53" s="89">
        <f>O52/O60</f>
        <v>0.70617934365053237</v>
      </c>
      <c r="P53" s="90"/>
      <c r="Q53" s="89">
        <f>Q52/Q60</f>
        <v>0.75029773719730053</v>
      </c>
      <c r="R53" s="91"/>
      <c r="S53" s="89">
        <f>S52/S60</f>
        <v>0.62697718516143153</v>
      </c>
      <c r="T53" s="91"/>
      <c r="U53" s="89">
        <f>U52/U60</f>
        <v>0.70739294824193688</v>
      </c>
      <c r="V53" s="92"/>
      <c r="W53" s="89">
        <f>W52/W60</f>
        <v>0.72721992942687941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164</v>
      </c>
      <c r="B57" s="55"/>
      <c r="C57" s="56"/>
      <c r="D57" s="57"/>
      <c r="E57" s="56"/>
      <c r="F57" s="57"/>
      <c r="G57" s="57"/>
      <c r="H57" s="57"/>
      <c r="I57" s="44"/>
      <c r="J57" s="43" t="s">
        <v>164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4725</v>
      </c>
      <c r="D60" s="134">
        <f t="shared" si="12"/>
        <v>53395629.899999999</v>
      </c>
      <c r="E60" s="133">
        <f t="shared" si="12"/>
        <v>8815</v>
      </c>
      <c r="F60" s="134">
        <f t="shared" si="12"/>
        <v>897097779</v>
      </c>
      <c r="G60" s="133">
        <f t="shared" si="12"/>
        <v>3125</v>
      </c>
      <c r="H60" s="134">
        <f t="shared" si="12"/>
        <v>259270898</v>
      </c>
      <c r="I60" s="155">
        <f>SUM(I52+I58)</f>
        <v>1209764306.9000001</v>
      </c>
      <c r="J60" s="131" t="s">
        <v>42</v>
      </c>
      <c r="K60" s="133">
        <f>SUM(K52+K58)</f>
        <v>7747</v>
      </c>
      <c r="L60" s="133"/>
      <c r="M60" s="133">
        <f t="shared" ref="M60:S60" si="13">SUM(M52+M58)</f>
        <v>5298</v>
      </c>
      <c r="N60" s="133"/>
      <c r="O60" s="133">
        <f t="shared" si="13"/>
        <v>18222</v>
      </c>
      <c r="P60" s="133"/>
      <c r="Q60" s="133">
        <f t="shared" si="13"/>
        <v>2519</v>
      </c>
      <c r="R60" s="133"/>
      <c r="S60" s="134">
        <f t="shared" si="13"/>
        <v>368922137</v>
      </c>
      <c r="T60" s="133" t="s">
        <v>0</v>
      </c>
      <c r="U60" s="152">
        <f>SUM(U52+U58)</f>
        <v>1578686443.9000001</v>
      </c>
      <c r="V60" s="135"/>
      <c r="W60" s="136">
        <f>SUM(W52+W58)</f>
        <v>1363692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42795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E-SUMMRY</vt:lpstr>
      <vt:lpstr>'E-SUMMRY'!Print_Area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2017-03-01T17:41:02Z</cp:lastPrinted>
  <dcterms:created xsi:type="dcterms:W3CDTF">1998-01-26T21:58:46Z</dcterms:created>
  <dcterms:modified xsi:type="dcterms:W3CDTF">2017-03-01T17:42:26Z</dcterms:modified>
</cp:coreProperties>
</file>