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0">'E-SUMMRY'!$A$1:$W$61</definedName>
  </definedNames>
  <calcPr calcId="162913"/>
</workbook>
</file>

<file path=xl/calcChain.xml><?xml version="1.0" encoding="utf-8"?>
<calcChain xmlns="http://schemas.openxmlformats.org/spreadsheetml/2006/main">
  <c r="AB8" i="2" l="1"/>
  <c r="W11" i="2"/>
  <c r="R6" i="2"/>
  <c r="M5" i="2"/>
  <c r="H5" i="2"/>
  <c r="C4" i="2"/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U50" i="1" s="1"/>
  <c r="I51" i="1"/>
  <c r="U51" i="1" s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G11" i="1"/>
  <c r="G5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52" i="1"/>
  <c r="F11" i="1"/>
  <c r="F52" i="1" s="1"/>
  <c r="E11" i="1"/>
  <c r="E52" i="1" s="1"/>
  <c r="D11" i="1"/>
  <c r="D52" i="1" s="1"/>
  <c r="C11" i="1"/>
  <c r="D4" i="2" l="1"/>
  <c r="D5" i="2" s="1"/>
  <c r="I5" i="2"/>
  <c r="I6" i="2" s="1"/>
  <c r="C52" i="1"/>
  <c r="N2" i="2"/>
  <c r="N5" i="2" s="1"/>
  <c r="N6" i="2" s="1"/>
  <c r="AC8" i="2"/>
  <c r="AC9" i="2" s="1"/>
  <c r="S6" i="2"/>
  <c r="S7" i="2" s="1"/>
  <c r="X11" i="2"/>
  <c r="X12" i="2" s="1"/>
  <c r="I52" i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<sst xmlns="http://schemas.openxmlformats.org/spreadsheetml/2006/main" count="381" uniqueCount="186">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</sst>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169</v>
          </cell>
          <cell r="C28">
            <v>2032542</v>
          </cell>
          <cell r="D28">
            <v>295</v>
          </cell>
          <cell r="E28">
            <v>8785978</v>
          </cell>
          <cell r="F28">
            <v>122</v>
          </cell>
          <cell r="G28">
            <v>9327400</v>
          </cell>
          <cell r="I28">
            <v>477</v>
          </cell>
          <cell r="J28">
            <v>271</v>
          </cell>
          <cell r="K28">
            <v>1105</v>
          </cell>
          <cell r="M28">
            <v>63</v>
          </cell>
          <cell r="N28">
            <v>2487954</v>
          </cell>
          <cell r="P28">
            <v>18215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195</v>
          </cell>
          <cell r="E28">
            <v>5163150</v>
          </cell>
          <cell r="F28">
            <v>117</v>
          </cell>
          <cell r="G28">
            <v>3173064</v>
          </cell>
          <cell r="I28">
            <v>100</v>
          </cell>
          <cell r="J28">
            <v>79</v>
          </cell>
          <cell r="K28">
            <v>117</v>
          </cell>
          <cell r="M28">
            <v>59</v>
          </cell>
          <cell r="N28">
            <v>5020921</v>
          </cell>
          <cell r="P28">
            <v>110845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2479220</v>
          </cell>
          <cell r="D28">
            <v>188</v>
          </cell>
          <cell r="E28">
            <v>10586996</v>
          </cell>
          <cell r="F28">
            <v>28</v>
          </cell>
          <cell r="G28">
            <v>4195500</v>
          </cell>
          <cell r="I28">
            <v>166</v>
          </cell>
          <cell r="J28">
            <v>131</v>
          </cell>
          <cell r="K28">
            <v>677</v>
          </cell>
          <cell r="M28">
            <v>87</v>
          </cell>
          <cell r="N28">
            <v>3038753</v>
          </cell>
          <cell r="P28">
            <v>19470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233</v>
          </cell>
          <cell r="E28">
            <v>30007117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20536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102</v>
          </cell>
          <cell r="C28">
            <v>561981</v>
          </cell>
          <cell r="D28">
            <v>98</v>
          </cell>
          <cell r="E28">
            <v>6306433</v>
          </cell>
          <cell r="F28">
            <v>108</v>
          </cell>
          <cell r="G28">
            <v>4371000</v>
          </cell>
          <cell r="I28">
            <v>139</v>
          </cell>
          <cell r="J28">
            <v>111</v>
          </cell>
          <cell r="K28">
            <v>232</v>
          </cell>
          <cell r="M28">
            <v>78</v>
          </cell>
          <cell r="N28">
            <v>5946852</v>
          </cell>
          <cell r="P28">
            <v>32290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459846</v>
          </cell>
          <cell r="D28">
            <v>95</v>
          </cell>
          <cell r="E28">
            <v>7109246</v>
          </cell>
          <cell r="F28">
            <v>48</v>
          </cell>
          <cell r="G28">
            <v>2994500</v>
          </cell>
          <cell r="I28">
            <v>116</v>
          </cell>
          <cell r="J28">
            <v>76</v>
          </cell>
          <cell r="K28">
            <v>182</v>
          </cell>
          <cell r="M28">
            <v>27</v>
          </cell>
          <cell r="N28">
            <v>7118878</v>
          </cell>
          <cell r="P28">
            <v>26519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129</v>
          </cell>
          <cell r="C28">
            <v>1638005</v>
          </cell>
          <cell r="D28">
            <v>216</v>
          </cell>
          <cell r="E28">
            <v>6080123</v>
          </cell>
          <cell r="F28">
            <v>103</v>
          </cell>
          <cell r="G28">
            <v>8325718</v>
          </cell>
          <cell r="I28">
            <v>241</v>
          </cell>
          <cell r="J28">
            <v>161</v>
          </cell>
          <cell r="K28">
            <v>195</v>
          </cell>
          <cell r="M28">
            <v>36</v>
          </cell>
          <cell r="N28">
            <v>2650656</v>
          </cell>
          <cell r="P28">
            <v>79165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30</v>
          </cell>
          <cell r="G28">
            <v>2227950</v>
          </cell>
          <cell r="I28">
            <v>76</v>
          </cell>
          <cell r="J28">
            <v>49</v>
          </cell>
          <cell r="K28">
            <v>154</v>
          </cell>
          <cell r="M28">
            <v>26</v>
          </cell>
          <cell r="N28">
            <v>7341172</v>
          </cell>
          <cell r="P28">
            <v>44328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413861</v>
          </cell>
          <cell r="D28">
            <v>89</v>
          </cell>
          <cell r="E28">
            <v>7496427</v>
          </cell>
          <cell r="F28">
            <v>53</v>
          </cell>
          <cell r="G28">
            <v>5113326</v>
          </cell>
          <cell r="I28">
            <v>165</v>
          </cell>
          <cell r="J28">
            <v>126</v>
          </cell>
          <cell r="K28">
            <v>390</v>
          </cell>
          <cell r="M28">
            <v>200</v>
          </cell>
          <cell r="N28">
            <v>6670530</v>
          </cell>
          <cell r="P28">
            <v>43180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85</v>
          </cell>
          <cell r="E28">
            <v>8695731</v>
          </cell>
          <cell r="F28">
            <v>42</v>
          </cell>
          <cell r="G28">
            <v>2320539</v>
          </cell>
          <cell r="I28">
            <v>69</v>
          </cell>
          <cell r="J28">
            <v>41</v>
          </cell>
          <cell r="K28">
            <v>199</v>
          </cell>
          <cell r="M28">
            <v>40</v>
          </cell>
          <cell r="N28">
            <v>4204688</v>
          </cell>
          <cell r="P28">
            <v>22543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476</v>
          </cell>
          <cell r="C28">
            <v>4014582</v>
          </cell>
          <cell r="D28">
            <v>953</v>
          </cell>
          <cell r="E28">
            <v>27607769</v>
          </cell>
          <cell r="F28">
            <v>157</v>
          </cell>
          <cell r="G28">
            <v>12864050</v>
          </cell>
          <cell r="I28">
            <v>332</v>
          </cell>
          <cell r="J28">
            <v>242</v>
          </cell>
          <cell r="K28">
            <v>730</v>
          </cell>
          <cell r="M28">
            <v>98</v>
          </cell>
          <cell r="N28">
            <v>5256037</v>
          </cell>
          <cell r="P28">
            <v>46313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238708</v>
          </cell>
          <cell r="D28">
            <v>88</v>
          </cell>
          <cell r="E28">
            <v>3208353</v>
          </cell>
          <cell r="F28">
            <v>54</v>
          </cell>
          <cell r="G28">
            <v>3634000</v>
          </cell>
          <cell r="I28">
            <v>120</v>
          </cell>
          <cell r="J28">
            <v>71</v>
          </cell>
          <cell r="K28">
            <v>263</v>
          </cell>
          <cell r="M28">
            <v>25</v>
          </cell>
          <cell r="N28">
            <v>891756</v>
          </cell>
          <cell r="P28">
            <v>36534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107</v>
          </cell>
          <cell r="E28">
            <v>7459111</v>
          </cell>
          <cell r="F28">
            <v>36</v>
          </cell>
          <cell r="G28">
            <v>4436500</v>
          </cell>
          <cell r="I28">
            <v>86</v>
          </cell>
          <cell r="J28">
            <v>57</v>
          </cell>
          <cell r="K28">
            <v>185</v>
          </cell>
          <cell r="M28">
            <v>19</v>
          </cell>
          <cell r="N28">
            <v>2843342</v>
          </cell>
          <cell r="P28">
            <v>26242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305</v>
          </cell>
          <cell r="C28">
            <v>1060086</v>
          </cell>
          <cell r="D28">
            <v>416</v>
          </cell>
          <cell r="E28">
            <v>14485465</v>
          </cell>
          <cell r="F28">
            <v>89</v>
          </cell>
          <cell r="G28">
            <v>3893083</v>
          </cell>
          <cell r="I28">
            <v>133</v>
          </cell>
          <cell r="J28">
            <v>128</v>
          </cell>
          <cell r="K28">
            <v>282</v>
          </cell>
          <cell r="M28">
            <v>186</v>
          </cell>
          <cell r="N28">
            <v>1665492</v>
          </cell>
          <cell r="P28">
            <v>84554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782300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119</v>
          </cell>
          <cell r="J28">
            <v>111</v>
          </cell>
          <cell r="K28">
            <v>304</v>
          </cell>
          <cell r="M28">
            <v>11</v>
          </cell>
          <cell r="N28">
            <v>1703500</v>
          </cell>
          <cell r="P28">
            <v>21202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77</v>
          </cell>
          <cell r="J28">
            <v>64</v>
          </cell>
          <cell r="K28">
            <v>318</v>
          </cell>
          <cell r="M28">
            <v>29</v>
          </cell>
          <cell r="N28">
            <v>5024585</v>
          </cell>
          <cell r="P28">
            <v>25887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23</v>
          </cell>
          <cell r="C28">
            <v>1289886</v>
          </cell>
          <cell r="D28">
            <v>54</v>
          </cell>
          <cell r="E28">
            <v>256974784</v>
          </cell>
          <cell r="F28">
            <v>24</v>
          </cell>
          <cell r="G28">
            <v>4484500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19906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39</v>
          </cell>
          <cell r="C28">
            <v>340270</v>
          </cell>
          <cell r="D28">
            <v>124</v>
          </cell>
          <cell r="E28">
            <v>3253669</v>
          </cell>
          <cell r="F28">
            <v>38</v>
          </cell>
          <cell r="G28">
            <v>3052900</v>
          </cell>
          <cell r="I28">
            <v>129</v>
          </cell>
          <cell r="J28">
            <v>67</v>
          </cell>
          <cell r="K28">
            <v>227</v>
          </cell>
          <cell r="M28">
            <v>28</v>
          </cell>
          <cell r="N28">
            <v>7126763</v>
          </cell>
          <cell r="P28">
            <v>9983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88</v>
          </cell>
          <cell r="C28">
            <v>1227967</v>
          </cell>
          <cell r="D28">
            <v>176</v>
          </cell>
          <cell r="E28">
            <v>31315631</v>
          </cell>
          <cell r="F28">
            <v>35</v>
          </cell>
          <cell r="G28">
            <v>2608600</v>
          </cell>
          <cell r="I28">
            <v>100</v>
          </cell>
          <cell r="J28">
            <v>72</v>
          </cell>
          <cell r="K28">
            <v>188</v>
          </cell>
          <cell r="M28">
            <v>23</v>
          </cell>
          <cell r="N28">
            <v>10561585</v>
          </cell>
          <cell r="P28">
            <v>7066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73</v>
          </cell>
          <cell r="E28">
            <v>9338397</v>
          </cell>
          <cell r="F28">
            <v>40</v>
          </cell>
          <cell r="G28">
            <v>8101028</v>
          </cell>
          <cell r="I28">
            <v>100</v>
          </cell>
          <cell r="J28">
            <v>73</v>
          </cell>
          <cell r="K28">
            <v>280</v>
          </cell>
          <cell r="M28">
            <v>4</v>
          </cell>
          <cell r="N28">
            <v>6639400</v>
          </cell>
          <cell r="P28">
            <v>23963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70</v>
          </cell>
          <cell r="E28">
            <v>118884530</v>
          </cell>
          <cell r="F28">
            <v>24</v>
          </cell>
          <cell r="G28">
            <v>12094001</v>
          </cell>
          <cell r="I28">
            <v>39</v>
          </cell>
          <cell r="J28">
            <v>35</v>
          </cell>
          <cell r="K28">
            <v>239</v>
          </cell>
          <cell r="M28">
            <v>3</v>
          </cell>
          <cell r="N28">
            <v>900000</v>
          </cell>
          <cell r="P28">
            <v>12213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261</v>
          </cell>
          <cell r="C28">
            <v>2207203</v>
          </cell>
          <cell r="D28">
            <v>435</v>
          </cell>
          <cell r="E28">
            <v>12745996</v>
          </cell>
          <cell r="F28">
            <v>88</v>
          </cell>
          <cell r="G28">
            <v>7003662</v>
          </cell>
          <cell r="I28">
            <v>337</v>
          </cell>
          <cell r="J28">
            <v>183</v>
          </cell>
          <cell r="K28">
            <v>1117</v>
          </cell>
          <cell r="M28">
            <v>167</v>
          </cell>
          <cell r="N28">
            <v>13985946</v>
          </cell>
          <cell r="P28">
            <v>14310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221000</v>
          </cell>
          <cell r="D28">
            <v>60</v>
          </cell>
          <cell r="E28">
            <v>1032000</v>
          </cell>
          <cell r="F28">
            <v>5</v>
          </cell>
          <cell r="G28">
            <v>278000</v>
          </cell>
          <cell r="I28">
            <v>32</v>
          </cell>
          <cell r="J28">
            <v>18</v>
          </cell>
          <cell r="K28">
            <v>89</v>
          </cell>
          <cell r="M28">
            <v>12</v>
          </cell>
          <cell r="N28">
            <v>246950</v>
          </cell>
          <cell r="P28">
            <v>4403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36</v>
          </cell>
          <cell r="J28">
            <v>30</v>
          </cell>
          <cell r="K28">
            <v>56</v>
          </cell>
          <cell r="M28">
            <v>1</v>
          </cell>
          <cell r="N28">
            <v>3200000</v>
          </cell>
          <cell r="P28">
            <v>18698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168</v>
          </cell>
          <cell r="C28">
            <v>1796145</v>
          </cell>
          <cell r="D28">
            <v>263</v>
          </cell>
          <cell r="E28">
            <v>23247806</v>
          </cell>
          <cell r="F28">
            <v>149</v>
          </cell>
          <cell r="G28">
            <v>15439413</v>
          </cell>
          <cell r="I28">
            <v>367</v>
          </cell>
          <cell r="J28">
            <v>243</v>
          </cell>
          <cell r="K28">
            <v>671</v>
          </cell>
          <cell r="M28">
            <v>177</v>
          </cell>
          <cell r="N28">
            <v>21084484</v>
          </cell>
          <cell r="P28">
            <v>57311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1294061</v>
          </cell>
          <cell r="D28">
            <v>204</v>
          </cell>
          <cell r="E28">
            <v>6428959</v>
          </cell>
          <cell r="F28">
            <v>79</v>
          </cell>
          <cell r="G28">
            <v>4407329</v>
          </cell>
          <cell r="I28">
            <v>196</v>
          </cell>
          <cell r="J28">
            <v>163</v>
          </cell>
          <cell r="K28">
            <v>425</v>
          </cell>
          <cell r="M28">
            <v>10</v>
          </cell>
          <cell r="N28">
            <v>12000585</v>
          </cell>
          <cell r="P28">
            <v>59039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351</v>
          </cell>
          <cell r="C28">
            <v>3544230</v>
          </cell>
          <cell r="D28">
            <v>500</v>
          </cell>
          <cell r="E28">
            <v>23600272</v>
          </cell>
          <cell r="F28">
            <v>222</v>
          </cell>
          <cell r="G28">
            <v>22820160</v>
          </cell>
          <cell r="I28">
            <v>441</v>
          </cell>
          <cell r="J28">
            <v>183</v>
          </cell>
          <cell r="K28">
            <v>620</v>
          </cell>
          <cell r="M28">
            <v>155</v>
          </cell>
          <cell r="N28">
            <v>6579753</v>
          </cell>
          <cell r="P28">
            <v>34267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1440546</v>
          </cell>
          <cell r="D28">
            <v>297</v>
          </cell>
          <cell r="E28">
            <v>19024382</v>
          </cell>
          <cell r="F28">
            <v>101</v>
          </cell>
          <cell r="G28">
            <v>13081452</v>
          </cell>
          <cell r="I28">
            <v>307</v>
          </cell>
          <cell r="J28">
            <v>206</v>
          </cell>
          <cell r="K28">
            <v>538</v>
          </cell>
          <cell r="M28">
            <v>116</v>
          </cell>
          <cell r="N28">
            <v>14135428</v>
          </cell>
          <cell r="P28">
            <v>34913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159</v>
          </cell>
          <cell r="E28">
            <v>10265205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48936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topLeftCell="A16" zoomScale="85" zoomScaleNormal="85" zoomScaleSheetLayoutView="100" workbookViewId="0">
      <selection activeCell="W64" sqref="W64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185</v>
      </c>
      <c r="I1" s="225"/>
      <c r="Q1" s="13"/>
      <c r="R1" s="13"/>
      <c r="S1" s="13"/>
      <c r="T1" s="13"/>
      <c r="U1" s="225" t="s">
        <v>185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135</v>
      </c>
      <c r="F5" s="226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100</v>
      </c>
      <c r="D6" s="228"/>
      <c r="E6" s="229" t="s">
        <v>108</v>
      </c>
      <c r="F6" s="230"/>
      <c r="G6" s="229" t="s">
        <v>109</v>
      </c>
      <c r="H6" s="230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169</v>
      </c>
      <c r="D11" s="69">
        <f>'[1]E-FORM'!$C$28</f>
        <v>2032542</v>
      </c>
      <c r="E11" s="68">
        <f>'[1]E-FORM'!$D$28</f>
        <v>295</v>
      </c>
      <c r="F11" s="70">
        <f>'[1]E-FORM'!$E$28</f>
        <v>8785978</v>
      </c>
      <c r="G11" s="68">
        <f>'[1]E-FORM'!$F$28</f>
        <v>122</v>
      </c>
      <c r="H11" s="70">
        <f>'[1]E-FORM'!$G$28</f>
        <v>9327400</v>
      </c>
      <c r="I11" s="150">
        <f>+D11+F11+H11</f>
        <v>20145920</v>
      </c>
      <c r="J11" s="153" t="s">
        <v>16</v>
      </c>
      <c r="K11" s="68">
        <f>'[1]E-FORM'!$I$28</f>
        <v>477</v>
      </c>
      <c r="L11" s="68"/>
      <c r="M11" s="68">
        <f>'[1]E-FORM'!$J$28</f>
        <v>271</v>
      </c>
      <c r="N11" s="68"/>
      <c r="O11" s="73">
        <f>'[1]E-FORM'!$K$28</f>
        <v>1105</v>
      </c>
      <c r="P11" s="68"/>
      <c r="Q11" s="68">
        <f>'[1]E-FORM'!$M$28</f>
        <v>63</v>
      </c>
      <c r="R11" s="68"/>
      <c r="S11" s="70">
        <f>'[1]E-FORM'!$N$28</f>
        <v>2487954</v>
      </c>
      <c r="T11" s="74"/>
      <c r="U11" s="139">
        <f>I11+S11</f>
        <v>22633874</v>
      </c>
      <c r="V11" s="75"/>
      <c r="W11" s="68">
        <f>'[1]E-FORM'!$P$28</f>
        <v>18215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476</v>
      </c>
      <c r="D12" s="70">
        <f>'[2]E-FORM'!$C$28</f>
        <v>4014582</v>
      </c>
      <c r="E12" s="68">
        <f>'[2]E-FORM'!$D$28</f>
        <v>953</v>
      </c>
      <c r="F12" s="70">
        <f>'[2]E-FORM'!$E$28</f>
        <v>27607769</v>
      </c>
      <c r="G12" s="68">
        <f>'[2]E-FORM'!$F28</f>
        <v>157</v>
      </c>
      <c r="H12" s="70">
        <f>'[2]E-FORM'!$G28</f>
        <v>12864050</v>
      </c>
      <c r="I12" s="150">
        <f>+D12+F12+H12</f>
        <v>44486401</v>
      </c>
      <c r="J12" s="153" t="s">
        <v>17</v>
      </c>
      <c r="K12" s="68">
        <f>'[2]E-FORM'!$I28</f>
        <v>332</v>
      </c>
      <c r="L12" s="68" t="s">
        <v>0</v>
      </c>
      <c r="M12" s="68">
        <f>'[2]E-FORM'!$J28</f>
        <v>242</v>
      </c>
      <c r="N12" s="68"/>
      <c r="O12" s="73">
        <f>'[2]E-FORM'!$K28</f>
        <v>730</v>
      </c>
      <c r="P12" s="68"/>
      <c r="Q12" s="68">
        <f>'[2]E-FORM'!$M28</f>
        <v>98</v>
      </c>
      <c r="R12" s="68"/>
      <c r="S12" s="70">
        <f>'[2]E-FORM'!$N28</f>
        <v>5256037</v>
      </c>
      <c r="T12" s="68"/>
      <c r="U12" s="139">
        <f>I12+S12</f>
        <v>49742438</v>
      </c>
      <c r="V12" s="75"/>
      <c r="W12" s="68">
        <f>'[2]E-FORM'!$P28</f>
        <v>46313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261</v>
      </c>
      <c r="D13" s="70">
        <f>'[3]E-FORM'!$C$28</f>
        <v>2207203</v>
      </c>
      <c r="E13" s="68">
        <f>'[3]E-FORM'!$D$28</f>
        <v>435</v>
      </c>
      <c r="F13" s="70">
        <f>'[3]E-FORM'!$E$28</f>
        <v>12745996</v>
      </c>
      <c r="G13" s="68">
        <f>'[3]E-FORM'!$F28</f>
        <v>88</v>
      </c>
      <c r="H13" s="70">
        <f>'[3]E-FORM'!$G28</f>
        <v>7003662</v>
      </c>
      <c r="I13" s="150">
        <f>+D13+F13+H13</f>
        <v>21956861</v>
      </c>
      <c r="J13" s="108" t="s">
        <v>18</v>
      </c>
      <c r="K13" s="68">
        <f>'[3]E-FORM'!$I28</f>
        <v>337</v>
      </c>
      <c r="L13" s="76"/>
      <c r="M13" s="68">
        <f>'[3]E-FORM'!$J28</f>
        <v>183</v>
      </c>
      <c r="N13" s="76"/>
      <c r="O13" s="73">
        <f>'[3]E-FORM'!$K28</f>
        <v>1117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35942807</v>
      </c>
      <c r="V13" s="75"/>
      <c r="W13" s="68">
        <f>'[3]E-FORM'!$P28</f>
        <v>14310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168</v>
      </c>
      <c r="D14" s="70">
        <f>'[4]E-FORM'!$C$28</f>
        <v>1796145</v>
      </c>
      <c r="E14" s="68">
        <f>'[4]E-FORM'!$D$28</f>
        <v>263</v>
      </c>
      <c r="F14" s="70">
        <f>'[4]E-FORM'!$E$28</f>
        <v>23247806</v>
      </c>
      <c r="G14" s="68">
        <f>'[4]E-FORM'!$F$28</f>
        <v>149</v>
      </c>
      <c r="H14" s="70">
        <f>'[4]E-FORM'!$G$28</f>
        <v>15439413</v>
      </c>
      <c r="I14" s="150">
        <f>+D14+F14+H14</f>
        <v>40483364</v>
      </c>
      <c r="J14" s="153" t="s">
        <v>19</v>
      </c>
      <c r="K14" s="68">
        <f>'[4]E-FORM'!$I$28</f>
        <v>367</v>
      </c>
      <c r="L14" s="68"/>
      <c r="M14" s="68">
        <f>'[4]E-FORM'!$J$28</f>
        <v>243</v>
      </c>
      <c r="N14" s="68"/>
      <c r="O14" s="73">
        <f>'[4]E-FORM'!$K$28</f>
        <v>671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61567848</v>
      </c>
      <c r="V14" s="75"/>
      <c r="W14" s="68">
        <f>'[4]E-FORM'!$P$28</f>
        <v>57311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103</v>
      </c>
      <c r="D15" s="70">
        <f>'[5]E-FORM'!$C$28</f>
        <v>1294061</v>
      </c>
      <c r="E15" s="68">
        <f>'[5]E-FORM'!$D$28</f>
        <v>204</v>
      </c>
      <c r="F15" s="70">
        <f>'[5]E-FORM'!$E$28</f>
        <v>6428959</v>
      </c>
      <c r="G15" s="68">
        <f>'[5]E-FORM'!$F$28</f>
        <v>79</v>
      </c>
      <c r="H15" s="70">
        <f>'[5]E-FORM'!$G$28</f>
        <v>4407329</v>
      </c>
      <c r="I15" s="150">
        <f>+D15+F15+H15</f>
        <v>12130349</v>
      </c>
      <c r="J15" s="153" t="s">
        <v>20</v>
      </c>
      <c r="K15" s="68">
        <f>'[5]E-FORM'!$I$28</f>
        <v>196</v>
      </c>
      <c r="L15" s="68"/>
      <c r="M15" s="68">
        <f>'[5]E-FORM'!$J$28</f>
        <v>163</v>
      </c>
      <c r="N15" s="68"/>
      <c r="O15" s="73">
        <f>'[5]E-FORM'!$K$28</f>
        <v>425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24130934</v>
      </c>
      <c r="V15" s="75"/>
      <c r="W15" s="68">
        <f>'[5]E-FORM'!$P$28</f>
        <v>59039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351</v>
      </c>
      <c r="D17" s="70">
        <f>'[6]E-FORM'!$C$28</f>
        <v>3544230</v>
      </c>
      <c r="E17" s="68">
        <f>'[6]E-FORM'!$D$28</f>
        <v>500</v>
      </c>
      <c r="F17" s="70">
        <f>'[6]E-FORM'!$E$28</f>
        <v>23600272</v>
      </c>
      <c r="G17" s="68">
        <f>'[6]E-FORM'!$F$28</f>
        <v>222</v>
      </c>
      <c r="H17" s="70">
        <f>'[6]E-FORM'!$G$28</f>
        <v>22820160</v>
      </c>
      <c r="I17" s="150">
        <f>+D17+F17+H17</f>
        <v>49964662</v>
      </c>
      <c r="J17" s="153" t="s">
        <v>21</v>
      </c>
      <c r="K17" s="68">
        <f>'[6]E-FORM'!$I$28</f>
        <v>441</v>
      </c>
      <c r="L17" s="68"/>
      <c r="M17" s="68">
        <f>'[6]E-FORM'!$J$28</f>
        <v>183</v>
      </c>
      <c r="N17" s="68" t="s">
        <v>0</v>
      </c>
      <c r="O17" s="73">
        <f>'[6]E-FORM'!$K$28</f>
        <v>620</v>
      </c>
      <c r="P17" s="68" t="s">
        <v>0</v>
      </c>
      <c r="Q17" s="68">
        <f>'[6]E-FORM'!$M$28</f>
        <v>155</v>
      </c>
      <c r="R17" s="68" t="s">
        <v>0</v>
      </c>
      <c r="S17" s="70">
        <f>'[6]E-FORM'!$N$28</f>
        <v>6579753</v>
      </c>
      <c r="T17" s="68"/>
      <c r="U17" s="139">
        <f>I17+S17</f>
        <v>56544415</v>
      </c>
      <c r="V17" s="75"/>
      <c r="W17" s="68">
        <f>'[6]E-FORM'!$P$28</f>
        <v>34267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198</v>
      </c>
      <c r="D18" s="70">
        <f>'[7]E-FORM'!$C$28</f>
        <v>1440546</v>
      </c>
      <c r="E18" s="68">
        <f>'[7]E-FORM'!$D$28</f>
        <v>297</v>
      </c>
      <c r="F18" s="70">
        <f>'[7]E-FORM'!$E$28</f>
        <v>19024382</v>
      </c>
      <c r="G18" s="68">
        <f>'[7]E-FORM'!$F$28</f>
        <v>101</v>
      </c>
      <c r="H18" s="70">
        <f>'[7]E-FORM'!$G$28</f>
        <v>13081452</v>
      </c>
      <c r="I18" s="150">
        <f>+D18+F18+H18</f>
        <v>33546380</v>
      </c>
      <c r="J18" s="153" t="s">
        <v>24</v>
      </c>
      <c r="K18" s="68">
        <f>'[7]E-FORM'!$I$28</f>
        <v>307</v>
      </c>
      <c r="L18" s="68" t="s">
        <v>0</v>
      </c>
      <c r="M18" s="68">
        <f>'[7]E-FORM'!$J$28</f>
        <v>206</v>
      </c>
      <c r="N18" s="68" t="s">
        <v>0</v>
      </c>
      <c r="O18" s="73">
        <f>'[7]E-FORM'!$K$28</f>
        <v>538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47681808</v>
      </c>
      <c r="V18" s="75"/>
      <c r="W18" s="68">
        <f>'[7]E-FORM'!$P$28</f>
        <v>34913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159</v>
      </c>
      <c r="F20" s="70">
        <f>'[9]E-FORM'!$E$28</f>
        <v>10265205</v>
      </c>
      <c r="G20" s="68">
        <f>'[9]E-FORM'!$F$28</f>
        <v>61</v>
      </c>
      <c r="H20" s="70">
        <f>'[9]E-FORM'!$G$28</f>
        <v>2478617</v>
      </c>
      <c r="I20" s="150">
        <f>D20+F20+H20</f>
        <v>13201152</v>
      </c>
      <c r="J20" s="153" t="s">
        <v>26</v>
      </c>
      <c r="K20" s="68">
        <f>'[9]E-FORM'!$I$28</f>
        <v>166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25603432</v>
      </c>
      <c r="V20" s="75"/>
      <c r="W20" s="68">
        <f>'[9]E-FORM'!$P$28</f>
        <v>48936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195</v>
      </c>
      <c r="F21" s="70">
        <f>'[10]E-FORM'!$E$28</f>
        <v>5163150</v>
      </c>
      <c r="G21" s="68">
        <f>'[10]E-FORM'!$F$28</f>
        <v>117</v>
      </c>
      <c r="H21" s="70">
        <f>'[10]E-FORM'!$G$28</f>
        <v>3173064</v>
      </c>
      <c r="I21" s="150">
        <f>D21+F21+H21</f>
        <v>8722694.9000000004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59</v>
      </c>
      <c r="R21" s="68" t="s">
        <v>0</v>
      </c>
      <c r="S21" s="70">
        <f>'[10]E-FORM'!$N$28</f>
        <v>5020921</v>
      </c>
      <c r="T21" s="68"/>
      <c r="U21" s="139">
        <f>I21+S21</f>
        <v>13743615.9</v>
      </c>
      <c r="V21" s="75"/>
      <c r="W21" s="68">
        <f>'[10]E-FORM'!$P$28</f>
        <v>110845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139</v>
      </c>
      <c r="D23" s="70">
        <f>'[11]E-FORM'!$C$28</f>
        <v>2479220</v>
      </c>
      <c r="E23" s="68">
        <f>'[11]E-FORM'!$D$28</f>
        <v>188</v>
      </c>
      <c r="F23" s="70">
        <f>'[11]E-FORM'!$E$28</f>
        <v>10586996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17261716</v>
      </c>
      <c r="J23" s="153" t="s">
        <v>28</v>
      </c>
      <c r="K23" s="68">
        <f>'[11]E-FORM'!$I$28</f>
        <v>166</v>
      </c>
      <c r="L23" s="68" t="s">
        <v>0</v>
      </c>
      <c r="M23" s="68">
        <f>'[11]E-FORM'!$J$28</f>
        <v>131</v>
      </c>
      <c r="N23" s="68" t="s">
        <v>0</v>
      </c>
      <c r="O23" s="73">
        <f>'[11]E-FORM'!$K$28</f>
        <v>677</v>
      </c>
      <c r="P23" s="68" t="s">
        <v>0</v>
      </c>
      <c r="Q23" s="68">
        <f>'[11]E-FORM'!$M$28</f>
        <v>87</v>
      </c>
      <c r="R23" s="68" t="s">
        <v>0</v>
      </c>
      <c r="S23" s="70">
        <f>'[11]E-FORM'!$N$28</f>
        <v>3038753</v>
      </c>
      <c r="T23" s="68"/>
      <c r="U23" s="139">
        <f t="shared" ref="U23:U27" si="1">I23+S23</f>
        <v>20300469</v>
      </c>
      <c r="V23" s="75"/>
      <c r="W23" s="68">
        <f>'[11]E-FORM'!$P$28</f>
        <v>19470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58</v>
      </c>
      <c r="D24" s="70">
        <f>'[12]E-FORM'!$C$28</f>
        <v>1240992</v>
      </c>
      <c r="E24" s="68">
        <f>'[12]E-FORM'!$D$28</f>
        <v>233</v>
      </c>
      <c r="F24" s="70">
        <f>'[12]E-FORM'!$E$28</f>
        <v>30007117</v>
      </c>
      <c r="G24" s="68">
        <f>'[12]E-FORM'!$F$28</f>
        <v>87</v>
      </c>
      <c r="H24" s="70">
        <f>'[12]E-FORM'!$G$28</f>
        <v>16532334</v>
      </c>
      <c r="I24" s="150">
        <f t="shared" si="0"/>
        <v>47780443</v>
      </c>
      <c r="J24" s="153" t="s">
        <v>29</v>
      </c>
      <c r="K24" s="68">
        <f>'[12]E-FORM'!$I$28</f>
        <v>185</v>
      </c>
      <c r="L24" s="68" t="s">
        <v>0</v>
      </c>
      <c r="M24" s="68">
        <f>'[12]E-FORM'!$J$28</f>
        <v>146</v>
      </c>
      <c r="N24" s="68" t="s">
        <v>0</v>
      </c>
      <c r="O24" s="73">
        <f>'[12]E-FORM'!$K$28</f>
        <v>1086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79093981</v>
      </c>
      <c r="V24" s="75"/>
      <c r="W24" s="68">
        <f>'[12]E-FORM'!$P$28</f>
        <v>20536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102</v>
      </c>
      <c r="D25" s="70">
        <f>'[13]E-FORM'!$C$28</f>
        <v>561981</v>
      </c>
      <c r="E25" s="68">
        <f>'[13]E-FORM'!$D$28</f>
        <v>98</v>
      </c>
      <c r="F25" s="70">
        <f>'[13]E-FORM'!$E$28</f>
        <v>6306433</v>
      </c>
      <c r="G25" s="68">
        <f>'[13]E-FORM'!$F$28</f>
        <v>108</v>
      </c>
      <c r="H25" s="70">
        <f>'[13]E-FORM'!$G$28</f>
        <v>4371000</v>
      </c>
      <c r="I25" s="150">
        <f t="shared" si="0"/>
        <v>11239414</v>
      </c>
      <c r="J25" s="153" t="s">
        <v>31</v>
      </c>
      <c r="K25" s="68">
        <f>'[13]E-FORM'!$I$28</f>
        <v>139</v>
      </c>
      <c r="L25" s="68" t="s">
        <v>0</v>
      </c>
      <c r="M25" s="68">
        <f>'[13]E-FORM'!$J$28</f>
        <v>111</v>
      </c>
      <c r="N25" s="68" t="s">
        <v>0</v>
      </c>
      <c r="O25" s="73">
        <f>'[13]E-FORM'!$K$28</f>
        <v>232</v>
      </c>
      <c r="P25" s="68" t="s">
        <v>0</v>
      </c>
      <c r="Q25" s="68">
        <f>'[13]E-FORM'!$M$28</f>
        <v>78</v>
      </c>
      <c r="R25" s="68" t="s">
        <v>0</v>
      </c>
      <c r="S25" s="70">
        <f>'[13]E-FORM'!$N$28</f>
        <v>5946852</v>
      </c>
      <c r="T25" s="68"/>
      <c r="U25" s="139">
        <f t="shared" si="1"/>
        <v>17186266</v>
      </c>
      <c r="V25" s="75"/>
      <c r="W25" s="68">
        <f>'[13]E-FORM'!$P$28</f>
        <v>32290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38</v>
      </c>
      <c r="D26" s="70">
        <f>'[14]E-FORM'!$C$28</f>
        <v>459846</v>
      </c>
      <c r="E26" s="68">
        <f>'[14]E-FORM'!$D$28</f>
        <v>95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10563592</v>
      </c>
      <c r="J26" s="154" t="s">
        <v>33</v>
      </c>
      <c r="K26" s="68">
        <f>'[14]E-FORM'!$I$28</f>
        <v>116</v>
      </c>
      <c r="L26" s="68" t="s">
        <v>0</v>
      </c>
      <c r="M26" s="68">
        <f>'[14]E-FORM'!$J$28</f>
        <v>76</v>
      </c>
      <c r="N26" s="68" t="s">
        <v>0</v>
      </c>
      <c r="O26" s="73">
        <f>'[14]E-FORM'!$K$28</f>
        <v>182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7118878</v>
      </c>
      <c r="T26" s="68"/>
      <c r="U26" s="139">
        <f t="shared" si="1"/>
        <v>17682470</v>
      </c>
      <c r="V26" s="75"/>
      <c r="W26" s="68">
        <f>'[14]E-FORM'!$P$28</f>
        <v>26519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129</v>
      </c>
      <c r="D29" s="70">
        <f>'[16]E-FORM'!$C$28</f>
        <v>1638005</v>
      </c>
      <c r="E29" s="68">
        <f>'[16]E-FORM'!$D$28</f>
        <v>216</v>
      </c>
      <c r="F29" s="70">
        <f>'[16]E-FORM'!$E$28</f>
        <v>6080123</v>
      </c>
      <c r="G29" s="68">
        <f>'[16]E-FORM'!$F$28</f>
        <v>103</v>
      </c>
      <c r="H29" s="70">
        <f>'[16]E-FORM'!$G$28</f>
        <v>8325718</v>
      </c>
      <c r="I29" s="150">
        <f t="shared" ref="I29:I30" si="2">D29+F29+H29</f>
        <v>16043846</v>
      </c>
      <c r="J29" s="154" t="s">
        <v>35</v>
      </c>
      <c r="K29" s="68">
        <f>'[16]E-FORM'!$I$28</f>
        <v>241</v>
      </c>
      <c r="L29" s="68" t="s">
        <v>0</v>
      </c>
      <c r="M29" s="68">
        <f>'[16]E-FORM'!$J$28</f>
        <v>161</v>
      </c>
      <c r="N29" s="68" t="s">
        <v>0</v>
      </c>
      <c r="O29" s="73">
        <f>'[16]E-FORM'!$K$28</f>
        <v>195</v>
      </c>
      <c r="P29" s="68" t="s">
        <v>0</v>
      </c>
      <c r="Q29" s="68">
        <f>'[16]E-FORM'!$M$28</f>
        <v>36</v>
      </c>
      <c r="R29" s="68" t="s">
        <v>0</v>
      </c>
      <c r="S29" s="70">
        <f>'[16]E-FORM'!$N$28</f>
        <v>2650656</v>
      </c>
      <c r="T29" s="68"/>
      <c r="U29" s="139">
        <f t="shared" ref="U29:U30" si="3">I29+S29</f>
        <v>18694502</v>
      </c>
      <c r="V29" s="75"/>
      <c r="W29" s="68">
        <f>'[16]E-FORM'!$P$28</f>
        <v>79165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55</v>
      </c>
      <c r="D30" s="70">
        <f>'[17]E-FORM'!$C$28</f>
        <v>606992</v>
      </c>
      <c r="E30" s="68">
        <f>'[17]E-FORM'!$D$28</f>
        <v>58</v>
      </c>
      <c r="F30" s="70">
        <f>'[17]E-FORM'!$E$28</f>
        <v>5734653</v>
      </c>
      <c r="G30" s="68">
        <f>'[17]E-FORM'!$F$28</f>
        <v>30</v>
      </c>
      <c r="H30" s="70">
        <f>'[17]E-FORM'!$G$28</f>
        <v>2227950</v>
      </c>
      <c r="I30" s="150">
        <f t="shared" si="2"/>
        <v>8569595</v>
      </c>
      <c r="J30" s="154" t="s">
        <v>41</v>
      </c>
      <c r="K30" s="68">
        <f>'[17]E-FORM'!$I$28</f>
        <v>76</v>
      </c>
      <c r="L30" s="68" t="s">
        <v>0</v>
      </c>
      <c r="M30" s="68">
        <f>'[17]E-FORM'!$J$28</f>
        <v>49</v>
      </c>
      <c r="N30" s="68" t="s">
        <v>0</v>
      </c>
      <c r="O30" s="73">
        <f>'[17]E-FORM'!$K$28</f>
        <v>154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15910767</v>
      </c>
      <c r="V30" s="75"/>
      <c r="W30" s="68">
        <f>'[17]E-FORM'!$P$28</f>
        <v>44328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47</v>
      </c>
      <c r="D31" s="70">
        <f>'[18]E-FORM'!$C$28</f>
        <v>413861</v>
      </c>
      <c r="E31" s="68">
        <f>'[18]E-FORM'!$D$28</f>
        <v>89</v>
      </c>
      <c r="F31" s="70">
        <f>'[18]E-FORM'!$E$28</f>
        <v>7496427</v>
      </c>
      <c r="G31" s="68">
        <f>'[18]E-FORM'!$F$28</f>
        <v>53</v>
      </c>
      <c r="H31" s="70">
        <f>'[18]E-FORM'!$G$28</f>
        <v>5113326</v>
      </c>
      <c r="I31" s="150">
        <f>D31+F31+H31</f>
        <v>13023614</v>
      </c>
      <c r="J31" s="154" t="s">
        <v>71</v>
      </c>
      <c r="K31" s="68">
        <f>'[18]E-FORM'!$I$28</f>
        <v>165</v>
      </c>
      <c r="L31" s="68" t="s">
        <v>0</v>
      </c>
      <c r="M31" s="68">
        <f>'[18]E-FORM'!$J$28</f>
        <v>126</v>
      </c>
      <c r="N31" s="68" t="s">
        <v>0</v>
      </c>
      <c r="O31" s="73">
        <f>'[18]E-FORM'!$K$28</f>
        <v>390</v>
      </c>
      <c r="P31" s="68" t="s">
        <v>0</v>
      </c>
      <c r="Q31" s="68">
        <f>'[18]E-FORM'!$M$28</f>
        <v>200</v>
      </c>
      <c r="R31" s="68" t="s">
        <v>0</v>
      </c>
      <c r="S31" s="70">
        <f>'[18]E-FORM'!$N$28</f>
        <v>6670530</v>
      </c>
      <c r="T31" s="68"/>
      <c r="U31" s="139">
        <f>I31+S31</f>
        <v>19694144</v>
      </c>
      <c r="V31" s="75"/>
      <c r="W31" s="68">
        <f>'[18]E-FORM'!$P$28</f>
        <v>43180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20</v>
      </c>
      <c r="D32" s="70">
        <f>'[19]E-FORM'!$C$28</f>
        <v>934487</v>
      </c>
      <c r="E32" s="68">
        <f>'[19]E-FORM'!$D$28</f>
        <v>85</v>
      </c>
      <c r="F32" s="70">
        <f>'[19]E-FORM'!$E$28</f>
        <v>8695731</v>
      </c>
      <c r="G32" s="68">
        <f>'[19]E-FORM'!$F$28</f>
        <v>42</v>
      </c>
      <c r="H32" s="70">
        <f>'[19]E-FORM'!$G$28</f>
        <v>2320539</v>
      </c>
      <c r="I32" s="150">
        <f>D32+F32+H32</f>
        <v>11950757</v>
      </c>
      <c r="J32" s="154" t="s">
        <v>81</v>
      </c>
      <c r="K32" s="68">
        <f>'[19]E-FORM'!$I$28</f>
        <v>69</v>
      </c>
      <c r="L32" s="68"/>
      <c r="M32" s="68">
        <f>'[19]E-FORM'!$J$28</f>
        <v>41</v>
      </c>
      <c r="N32" s="68"/>
      <c r="O32" s="73">
        <f>'[19]E-FORM'!$K$28</f>
        <v>199</v>
      </c>
      <c r="P32" s="68"/>
      <c r="Q32" s="68">
        <f>'[19]E-FORM'!$M$28</f>
        <v>40</v>
      </c>
      <c r="R32" s="68"/>
      <c r="S32" s="70">
        <f>'[19]E-FORM'!$N$28</f>
        <v>4204688</v>
      </c>
      <c r="T32" s="68"/>
      <c r="U32" s="139">
        <f>I32+S32</f>
        <v>16155445</v>
      </c>
      <c r="V32" s="75"/>
      <c r="W32" s="68">
        <f>'[19]E-FORM'!$P$28</f>
        <v>22543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64</v>
      </c>
      <c r="D33" s="70">
        <f>'[20]E-FORM'!$C$28</f>
        <v>238708</v>
      </c>
      <c r="E33" s="68">
        <f>'[20]E-FORM'!$D$28</f>
        <v>88</v>
      </c>
      <c r="F33" s="70">
        <f>'[20]E-FORM'!$E$28</f>
        <v>3208353</v>
      </c>
      <c r="G33" s="68">
        <f>'[20]E-FORM'!$F$28</f>
        <v>54</v>
      </c>
      <c r="H33" s="70">
        <f>'[20]E-FORM'!$G$28</f>
        <v>3634000</v>
      </c>
      <c r="I33" s="150">
        <f>D33+F33+H33</f>
        <v>7081061</v>
      </c>
      <c r="J33" s="154" t="s">
        <v>82</v>
      </c>
      <c r="K33" s="68">
        <f>'[20]E-FORM'!$I$28</f>
        <v>120</v>
      </c>
      <c r="L33" s="68"/>
      <c r="M33" s="68">
        <f>'[20]E-FORM'!$J$28</f>
        <v>71</v>
      </c>
      <c r="N33" s="68"/>
      <c r="O33" s="73">
        <f>'[20]E-FORM'!$K$28</f>
        <v>263</v>
      </c>
      <c r="P33" s="68"/>
      <c r="Q33" s="68">
        <f>'[20]E-FORM'!$M$28</f>
        <v>25</v>
      </c>
      <c r="R33" s="68"/>
      <c r="S33" s="70">
        <f>'[20]E-FORM'!$N$28</f>
        <v>891756</v>
      </c>
      <c r="T33" s="68"/>
      <c r="U33" s="139">
        <f>I33+S33</f>
        <v>7972817</v>
      </c>
      <c r="V33" s="75"/>
      <c r="W33" s="68">
        <f>'[20]E-FORM'!$P$28</f>
        <v>36534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64</v>
      </c>
      <c r="D35" s="70">
        <f>'[21]E-FORM'!$C$28</f>
        <v>5467843</v>
      </c>
      <c r="E35" s="68">
        <f>'[21]E-FORM'!$D$28</f>
        <v>107</v>
      </c>
      <c r="F35" s="70">
        <f>'[21]E-FORM'!$E$28</f>
        <v>7459111</v>
      </c>
      <c r="G35" s="68">
        <f>'[21]E-FORM'!$F$28</f>
        <v>36</v>
      </c>
      <c r="H35" s="70">
        <f>'[21]E-FORM'!$G$28</f>
        <v>4436500</v>
      </c>
      <c r="I35" s="150">
        <f>D35+F35+H35</f>
        <v>17363454</v>
      </c>
      <c r="J35" s="154" t="s">
        <v>88</v>
      </c>
      <c r="K35" s="68">
        <f>'[21]E-FORM'!$I$28</f>
        <v>86</v>
      </c>
      <c r="L35" s="68"/>
      <c r="M35" s="68">
        <f>'[21]E-FORM'!$J$28</f>
        <v>57</v>
      </c>
      <c r="N35" s="68"/>
      <c r="O35" s="73">
        <f>'[21]E-FORM'!$K$28</f>
        <v>185</v>
      </c>
      <c r="P35" s="68"/>
      <c r="Q35" s="68">
        <f>'[21]E-FORM'!$M$28</f>
        <v>19</v>
      </c>
      <c r="R35" s="68"/>
      <c r="S35" s="70">
        <f>'[21]E-FORM'!$N$28</f>
        <v>2843342</v>
      </c>
      <c r="T35" s="68"/>
      <c r="U35" s="139">
        <f>I35+S35</f>
        <v>20206796</v>
      </c>
      <c r="V35" s="75"/>
      <c r="W35" s="68">
        <f>'[21]E-FORM'!$P$28</f>
        <v>26242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305</v>
      </c>
      <c r="D36" s="70">
        <f>'[22]E-FORM'!$C$28</f>
        <v>1060086</v>
      </c>
      <c r="E36" s="68">
        <f>'[22]E-FORM'!$D$28</f>
        <v>416</v>
      </c>
      <c r="F36" s="70">
        <f>'[22]E-FORM'!$E$28</f>
        <v>14485465</v>
      </c>
      <c r="G36" s="68">
        <f>'[22]E-FORM'!$F$28</f>
        <v>89</v>
      </c>
      <c r="H36" s="70">
        <f>'[22]E-FORM'!$G$28</f>
        <v>3893083</v>
      </c>
      <c r="I36" s="150">
        <f>D36+F36+H36</f>
        <v>19438634</v>
      </c>
      <c r="J36" s="154" t="s">
        <v>89</v>
      </c>
      <c r="K36" s="68">
        <f>'[22]E-FORM'!$I$28</f>
        <v>133</v>
      </c>
      <c r="L36" s="68"/>
      <c r="M36" s="68">
        <f>'[22]E-FORM'!$J$28</f>
        <v>128</v>
      </c>
      <c r="N36" s="68"/>
      <c r="O36" s="73">
        <f>'[22]E-FORM'!$K$28</f>
        <v>282</v>
      </c>
      <c r="P36" s="68"/>
      <c r="Q36" s="68">
        <f>'[22]E-FORM'!$M$28</f>
        <v>186</v>
      </c>
      <c r="R36" s="68"/>
      <c r="S36" s="70">
        <f>'[22]E-FORM'!$N$28</f>
        <v>1665492</v>
      </c>
      <c r="T36" s="68"/>
      <c r="U36" s="139">
        <f>I36+S36</f>
        <v>21104126</v>
      </c>
      <c r="V36" s="75"/>
      <c r="W36" s="68">
        <f>'[22]E-FORM'!$P$28</f>
        <v>84554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29</v>
      </c>
      <c r="D37" s="70">
        <f>'[23]E-FORM'!$C$28</f>
        <v>782300</v>
      </c>
      <c r="E37" s="68">
        <f>'[23]E-FORM'!$D$28</f>
        <v>90</v>
      </c>
      <c r="F37" s="70">
        <f>'[23]E-FORM'!$E$28</f>
        <v>9811151</v>
      </c>
      <c r="G37" s="68">
        <f>'[23]E-FORM'!$F$28</f>
        <v>40</v>
      </c>
      <c r="H37" s="70">
        <f>'[23]E-FORM'!$G$28</f>
        <v>7783466</v>
      </c>
      <c r="I37" s="150">
        <f>D37+F37+H37</f>
        <v>18376917</v>
      </c>
      <c r="J37" s="154" t="s">
        <v>118</v>
      </c>
      <c r="K37" s="68">
        <f>'[23]E-FORM'!$I$28</f>
        <v>119</v>
      </c>
      <c r="L37" s="68"/>
      <c r="M37" s="68">
        <f>'[23]E-FORM'!$J$28</f>
        <v>111</v>
      </c>
      <c r="N37" s="68"/>
      <c r="O37" s="73">
        <f>'[23]E-FORM'!$K$28</f>
        <v>304</v>
      </c>
      <c r="P37" s="68"/>
      <c r="Q37" s="68">
        <f>'[23]E-FORM'!$M$28</f>
        <v>11</v>
      </c>
      <c r="R37" s="68"/>
      <c r="S37" s="70">
        <f>'[23]E-FORM'!$N$28</f>
        <v>1703500</v>
      </c>
      <c r="T37" s="68"/>
      <c r="U37" s="139">
        <f>I37+S37</f>
        <v>20080417</v>
      </c>
      <c r="V37" s="75"/>
      <c r="W37" s="68">
        <f>'[23]E-FORM'!$P$28</f>
        <v>21202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57</v>
      </c>
      <c r="F38" s="70">
        <f>'[24]E-FORM'!$E$28</f>
        <v>4902315</v>
      </c>
      <c r="G38" s="68">
        <f>'[24]E-FORM'!$F$28</f>
        <v>22</v>
      </c>
      <c r="H38" s="70">
        <f>'[24]E-FORM'!$G$28</f>
        <v>8053008</v>
      </c>
      <c r="I38" s="150">
        <f>D38+F38+H38</f>
        <v>13352593</v>
      </c>
      <c r="J38" s="154" t="s">
        <v>94</v>
      </c>
      <c r="K38" s="68">
        <f>'[24]E-FORM'!$I$28</f>
        <v>77</v>
      </c>
      <c r="L38" s="68"/>
      <c r="M38" s="68">
        <f>'[24]E-FORM'!$J$28</f>
        <v>64</v>
      </c>
      <c r="N38" s="68"/>
      <c r="O38" s="73">
        <f>'[24]E-FORM'!$K$28</f>
        <v>318</v>
      </c>
      <c r="P38" s="68"/>
      <c r="Q38" s="68">
        <f>'[24]E-FORM'!$M$28</f>
        <v>29</v>
      </c>
      <c r="R38" s="68"/>
      <c r="S38" s="70">
        <f>'[24]E-FORM'!$N$28</f>
        <v>5024585</v>
      </c>
      <c r="T38" s="68"/>
      <c r="U38" s="139">
        <f>I38+S38</f>
        <v>18377178</v>
      </c>
      <c r="V38" s="75"/>
      <c r="W38" s="68">
        <f>'[24]E-FORM'!$P$28</f>
        <v>25887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23</v>
      </c>
      <c r="D39" s="82">
        <f>'[25]E-FORM'!$C$28</f>
        <v>1289886</v>
      </c>
      <c r="E39" s="81">
        <f>'[25]E-FORM'!$D$28</f>
        <v>54</v>
      </c>
      <c r="F39" s="82">
        <f>'[25]E-FORM'!$E$28</f>
        <v>256974784</v>
      </c>
      <c r="G39" s="81">
        <f>'[25]E-FORM'!$F$28</f>
        <v>24</v>
      </c>
      <c r="H39" s="82">
        <f>'[25]E-FORM'!$G$28</f>
        <v>4484500</v>
      </c>
      <c r="I39" s="161">
        <f>D39+F39+H39</f>
        <v>262749170</v>
      </c>
      <c r="J39" s="172" t="s">
        <v>158</v>
      </c>
      <c r="K39" s="81">
        <f>'[25]E-FORM'!$I$28</f>
        <v>59</v>
      </c>
      <c r="L39" s="81"/>
      <c r="M39" s="81">
        <f>'[25]E-FORM'!$J$28</f>
        <v>46</v>
      </c>
      <c r="N39" s="81"/>
      <c r="O39" s="163">
        <f>'[25]E-FORM'!$K$28</f>
        <v>1243</v>
      </c>
      <c r="P39" s="81"/>
      <c r="Q39" s="81">
        <f>'[25]E-FORM'!$M$28</f>
        <v>25</v>
      </c>
      <c r="R39" s="81"/>
      <c r="S39" s="82">
        <f>'[25]E-FORM'!$N$28</f>
        <v>57131041</v>
      </c>
      <c r="T39" s="81"/>
      <c r="U39" s="173">
        <f>I39+S39</f>
        <v>319880211</v>
      </c>
      <c r="V39" s="174"/>
      <c r="W39" s="81">
        <f>'[25]E-FORM'!$P$28</f>
        <v>19906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39</v>
      </c>
      <c r="D41" s="70">
        <f>'[26]E-FORM'!$C$28</f>
        <v>340270</v>
      </c>
      <c r="E41" s="68">
        <f>'[26]E-FORM'!$D$28</f>
        <v>124</v>
      </c>
      <c r="F41" s="70">
        <f>'[26]E-FORM'!$E$28</f>
        <v>3253669</v>
      </c>
      <c r="G41" s="68">
        <f>'[26]E-FORM'!$F$28</f>
        <v>38</v>
      </c>
      <c r="H41" s="70">
        <f>'[26]E-FORM'!$G$28</f>
        <v>3052900</v>
      </c>
      <c r="I41" s="150">
        <f>D41+F41+H41</f>
        <v>6646839</v>
      </c>
      <c r="J41" s="109" t="s">
        <v>138</v>
      </c>
      <c r="K41" s="68">
        <f>'[26]E-FORM'!$I$28</f>
        <v>129</v>
      </c>
      <c r="L41" s="68"/>
      <c r="M41" s="68">
        <f>'[26]E-FORM'!$J$28</f>
        <v>67</v>
      </c>
      <c r="N41" s="68"/>
      <c r="O41" s="73">
        <f>'[26]E-FORM'!$K$28</f>
        <v>227</v>
      </c>
      <c r="P41" s="68"/>
      <c r="Q41" s="68">
        <f>'[26]E-FORM'!$M$28</f>
        <v>28</v>
      </c>
      <c r="R41" s="68"/>
      <c r="S41" s="70">
        <f>'[26]E-FORM'!$N$28</f>
        <v>7126763</v>
      </c>
      <c r="T41" s="68"/>
      <c r="U41" s="139">
        <f>I41+S41</f>
        <v>13773602</v>
      </c>
      <c r="V41" s="75"/>
      <c r="W41" s="68">
        <f>'[26]E-FORM'!$P$28</f>
        <v>9983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88</v>
      </c>
      <c r="D42" s="70">
        <f>'[27]E-FORM'!$C$28</f>
        <v>1227967</v>
      </c>
      <c r="E42" s="68">
        <f>'[27]E-FORM'!$D$28</f>
        <v>176</v>
      </c>
      <c r="F42" s="70">
        <f>'[27]E-FORM'!$E$28</f>
        <v>31315631</v>
      </c>
      <c r="G42" s="68">
        <f>'[27]E-FORM'!$F$28</f>
        <v>35</v>
      </c>
      <c r="H42" s="70">
        <f>'[27]E-FORM'!$G$28</f>
        <v>2608600</v>
      </c>
      <c r="I42" s="150">
        <f>D42+F42+H42</f>
        <v>35152198</v>
      </c>
      <c r="J42" s="109" t="s">
        <v>137</v>
      </c>
      <c r="K42" s="68">
        <f>'[27]E-FORM'!$I$28</f>
        <v>100</v>
      </c>
      <c r="L42" s="68"/>
      <c r="M42" s="68">
        <f>'[27]E-FORM'!$J$28</f>
        <v>72</v>
      </c>
      <c r="N42" s="68"/>
      <c r="O42" s="73">
        <f>'[27]E-FORM'!$K$28</f>
        <v>188</v>
      </c>
      <c r="P42" s="68"/>
      <c r="Q42" s="68">
        <f>'[27]E-FORM'!$M$28</f>
        <v>23</v>
      </c>
      <c r="R42" s="68"/>
      <c r="S42" s="70">
        <f>'[27]E-FORM'!$N$28</f>
        <v>10561585</v>
      </c>
      <c r="T42" s="68"/>
      <c r="U42" s="139">
        <f>I42+S42</f>
        <v>45713783</v>
      </c>
      <c r="V42" s="75"/>
      <c r="W42" s="68">
        <f>'[27]E-FORM'!$P$28</f>
        <v>7066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73</v>
      </c>
      <c r="F43" s="70">
        <f>'[28]E-FORM'!$E$28</f>
        <v>9338397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18753364</v>
      </c>
      <c r="J43" s="109" t="s">
        <v>146</v>
      </c>
      <c r="K43" s="68">
        <f>'[28]E-FORM'!$I$28</f>
        <v>100</v>
      </c>
      <c r="L43" s="68"/>
      <c r="M43" s="68">
        <f>'[28]E-FORM'!$J$28</f>
        <v>73</v>
      </c>
      <c r="N43" s="68"/>
      <c r="O43" s="73">
        <f>'[28]E-FORM'!$K$28</f>
        <v>280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25392764</v>
      </c>
      <c r="V43" s="75"/>
      <c r="W43" s="68">
        <f>'[28]E-FORM'!$P$28</f>
        <v>23963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18</v>
      </c>
      <c r="D44" s="70">
        <f>'[29]E-FORM'!$C$28</f>
        <v>159976</v>
      </c>
      <c r="E44" s="68">
        <f>'[29]E-FORM'!$D$28</f>
        <v>70</v>
      </c>
      <c r="F44" s="70">
        <f>'[29]E-FORM'!$E$28</f>
        <v>118884530</v>
      </c>
      <c r="G44" s="68">
        <f>'[29]E-FORM'!$F$28</f>
        <v>24</v>
      </c>
      <c r="H44" s="70">
        <f>'[29]E-FORM'!$G$28</f>
        <v>12094001</v>
      </c>
      <c r="I44" s="150">
        <f t="shared" si="4"/>
        <v>131138507</v>
      </c>
      <c r="J44" s="109" t="s">
        <v>147</v>
      </c>
      <c r="K44" s="68">
        <f>'[29]E-FORM'!$I$28</f>
        <v>39</v>
      </c>
      <c r="L44" s="68"/>
      <c r="M44" s="68">
        <f>'[29]E-FORM'!$J$28</f>
        <v>35</v>
      </c>
      <c r="N44" s="68"/>
      <c r="O44" s="73">
        <f>'[29]E-FORM'!$K$28</f>
        <v>239</v>
      </c>
      <c r="P44" s="68"/>
      <c r="Q44" s="68">
        <f>'[29]E-FORM'!$M$28</f>
        <v>3</v>
      </c>
      <c r="R44" s="68"/>
      <c r="S44" s="70">
        <f>'[29]E-FORM'!$N$28</f>
        <v>900000</v>
      </c>
      <c r="T44" s="68"/>
      <c r="U44" s="139">
        <f t="shared" si="5"/>
        <v>132038507</v>
      </c>
      <c r="V44" s="75"/>
      <c r="W44" s="68">
        <f>'[29]E-FORM'!$P$28</f>
        <v>12213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28</v>
      </c>
      <c r="D45" s="70">
        <f>'[30]E-FORM'!$C$28</f>
        <v>221000</v>
      </c>
      <c r="E45" s="68">
        <f>'[30]E-FORM'!$D$28</f>
        <v>60</v>
      </c>
      <c r="F45" s="70">
        <f>'[30]E-FORM'!$E$28</f>
        <v>1032000</v>
      </c>
      <c r="G45" s="68">
        <f>'[30]E-FORM'!$F$28</f>
        <v>5</v>
      </c>
      <c r="H45" s="70">
        <f>'[30]E-FORM'!$G$28</f>
        <v>278000</v>
      </c>
      <c r="I45" s="150">
        <f t="shared" si="4"/>
        <v>1531000</v>
      </c>
      <c r="J45" s="109" t="s">
        <v>155</v>
      </c>
      <c r="K45" s="68">
        <f>'[30]E-FORM'!$I$28</f>
        <v>32</v>
      </c>
      <c r="L45" s="68"/>
      <c r="M45" s="68">
        <f>'[30]E-FORM'!$J$28</f>
        <v>18</v>
      </c>
      <c r="N45" s="68"/>
      <c r="O45" s="73">
        <f>'[30]E-FORM'!$K$28</f>
        <v>89</v>
      </c>
      <c r="P45" s="68"/>
      <c r="Q45" s="68">
        <f>'[30]E-FORM'!$M$28</f>
        <v>12</v>
      </c>
      <c r="R45" s="68"/>
      <c r="S45" s="70">
        <f>'[30]E-FORM'!$N$28</f>
        <v>246950</v>
      </c>
      <c r="T45" s="68"/>
      <c r="U45" s="139">
        <f t="shared" si="5"/>
        <v>1777950</v>
      </c>
      <c r="V45" s="75"/>
      <c r="W45" s="68">
        <f>'[30]E-FORM'!$P$28</f>
        <v>4403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27</v>
      </c>
      <c r="D47" s="70">
        <f>'[31]E-FORM'!$C$28</f>
        <v>238760</v>
      </c>
      <c r="E47" s="68">
        <f>'[31]E-FORM'!$D$28</f>
        <v>25</v>
      </c>
      <c r="F47" s="70">
        <f>'[31]E-FORM'!$E$28</f>
        <v>1160900</v>
      </c>
      <c r="G47" s="68">
        <f>'[31]E-FORM'!$F$28</f>
        <v>15</v>
      </c>
      <c r="H47" s="70">
        <f>'[31]E-FORM'!$G$28</f>
        <v>1483500</v>
      </c>
      <c r="I47" s="150">
        <f t="shared" si="4"/>
        <v>2883160</v>
      </c>
      <c r="J47" s="109" t="s">
        <v>157</v>
      </c>
      <c r="K47" s="68">
        <f>'[31]E-FORM'!$I$28</f>
        <v>36</v>
      </c>
      <c r="L47" s="68"/>
      <c r="M47" s="68">
        <f>'[31]E-FORM'!$J$28</f>
        <v>30</v>
      </c>
      <c r="N47" s="68"/>
      <c r="O47" s="73">
        <f>'[31]E-FORM'!$K$28</f>
        <v>56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6083160</v>
      </c>
      <c r="V47" s="75"/>
      <c r="W47" s="68">
        <f>'[31]E-FORM'!$P$28</f>
        <v>18698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3447</v>
      </c>
      <c r="D52" s="72">
        <f t="shared" ref="D52:H52" si="8">SUM(D11:D51)</f>
        <v>42083778.899999999</v>
      </c>
      <c r="E52" s="72">
        <f t="shared" si="8"/>
        <v>6191</v>
      </c>
      <c r="F52" s="72">
        <f t="shared" si="8"/>
        <v>697147609</v>
      </c>
      <c r="G52" s="72">
        <f t="shared" si="8"/>
        <v>2170</v>
      </c>
      <c r="H52" s="72">
        <f t="shared" si="8"/>
        <v>205923156</v>
      </c>
      <c r="I52" s="151">
        <f t="shared" si="4"/>
        <v>945154543.89999998</v>
      </c>
      <c r="J52" s="110" t="s">
        <v>87</v>
      </c>
      <c r="K52" s="72">
        <f>SUM(K11:K51)</f>
        <v>5292</v>
      </c>
      <c r="L52" s="72"/>
      <c r="M52" s="72">
        <f t="shared" ref="M52:S52" si="9">SUM(M11:M51)</f>
        <v>3586</v>
      </c>
      <c r="N52" s="72"/>
      <c r="O52" s="72">
        <f t="shared" si="9"/>
        <v>13257</v>
      </c>
      <c r="P52" s="72"/>
      <c r="Q52" s="72">
        <f t="shared" si="9"/>
        <v>1985</v>
      </c>
      <c r="R52" s="72"/>
      <c r="S52" s="72">
        <f t="shared" si="9"/>
        <v>271190472</v>
      </c>
      <c r="T52" s="72"/>
      <c r="U52" s="158">
        <f t="shared" si="5"/>
        <v>1216345015.9000001</v>
      </c>
      <c r="V52" s="72"/>
      <c r="W52" s="72">
        <f>SUM(W11:W51)</f>
        <v>1053252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0.70707692307692305</v>
      </c>
      <c r="D53" s="89">
        <f t="shared" si="10"/>
        <v>0.75753135958968265</v>
      </c>
      <c r="E53" s="89">
        <f t="shared" si="10"/>
        <v>0.68850088967971534</v>
      </c>
      <c r="F53" s="89">
        <f>F52/F60</f>
        <v>0.74110329707734568</v>
      </c>
      <c r="G53" s="89">
        <f t="shared" si="10"/>
        <v>0.67245119305856837</v>
      </c>
      <c r="H53" s="89">
        <f t="shared" si="10"/>
        <v>0.7536616011943128</v>
      </c>
      <c r="I53" s="89">
        <f t="shared" si="10"/>
        <v>0.74452515077796777</v>
      </c>
      <c r="J53" s="157" t="s">
        <v>90</v>
      </c>
      <c r="K53" s="89">
        <f>K52/K60</f>
        <v>0.66894197952218426</v>
      </c>
      <c r="L53" s="90"/>
      <c r="M53" s="89">
        <f>M52/M60</f>
        <v>0.66089200147438265</v>
      </c>
      <c r="N53" s="90"/>
      <c r="O53" s="89">
        <f>O52/O60</f>
        <v>0.71232067057116755</v>
      </c>
      <c r="P53" s="90"/>
      <c r="Q53" s="89">
        <f>Q52/Q60</f>
        <v>0.75937260902830905</v>
      </c>
      <c r="R53" s="91"/>
      <c r="S53" s="89">
        <f>S52/S60</f>
        <v>0.66337067163498531</v>
      </c>
      <c r="T53" s="91"/>
      <c r="U53" s="89">
        <f>U52/U60</f>
        <v>0.72475698898536567</v>
      </c>
      <c r="V53" s="92"/>
      <c r="W53" s="89">
        <f>W52/W60</f>
        <v>0.73899974741096242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4875</v>
      </c>
      <c r="D60" s="134">
        <f t="shared" si="12"/>
        <v>55553843.899999999</v>
      </c>
      <c r="E60" s="133">
        <f t="shared" si="12"/>
        <v>8992</v>
      </c>
      <c r="F60" s="134">
        <f t="shared" si="12"/>
        <v>940688851</v>
      </c>
      <c r="G60" s="133">
        <f t="shared" si="12"/>
        <v>3227</v>
      </c>
      <c r="H60" s="134">
        <f t="shared" si="12"/>
        <v>273230261</v>
      </c>
      <c r="I60" s="155">
        <f>SUM(I52+I58)</f>
        <v>1269472955.9000001</v>
      </c>
      <c r="J60" s="131" t="s">
        <v>42</v>
      </c>
      <c r="K60" s="133">
        <f>SUM(K52+K58)</f>
        <v>7911</v>
      </c>
      <c r="L60" s="133"/>
      <c r="M60" s="133">
        <f t="shared" ref="M60:S60" si="13">SUM(M52+M58)</f>
        <v>5426</v>
      </c>
      <c r="N60" s="133"/>
      <c r="O60" s="133">
        <f t="shared" si="13"/>
        <v>18611</v>
      </c>
      <c r="P60" s="133"/>
      <c r="Q60" s="133">
        <f t="shared" si="13"/>
        <v>2614</v>
      </c>
      <c r="R60" s="133"/>
      <c r="S60" s="134">
        <f t="shared" si="13"/>
        <v>408806846</v>
      </c>
      <c r="T60" s="133" t="s">
        <v>0</v>
      </c>
      <c r="U60" s="152">
        <f>SUM(U52+U58)</f>
        <v>1678279801.9000001</v>
      </c>
      <c r="V60" s="135"/>
      <c r="W60" s="136">
        <f>SUM(W52+W58)</f>
        <v>1425240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43132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1" t="s">
        <v>165</v>
      </c>
      <c r="H1" s="176" t="s">
        <v>166</v>
      </c>
      <c r="M1" s="177" t="s">
        <v>167</v>
      </c>
      <c r="R1" s="178" t="s">
        <v>168</v>
      </c>
      <c r="W1" s="180" t="s">
        <v>169</v>
      </c>
      <c r="AB1" s="179" t="s">
        <v>170</v>
      </c>
    </row>
    <row r="2" spans="2:30" x14ac:dyDescent="0.2">
      <c r="C2" s="196" t="s">
        <v>18</v>
      </c>
      <c r="D2" s="197">
        <f>SUM('E-SUMMRY'!C13+'E-SUMMRY'!E13+'E-SUMMRY'!Q13+1)</f>
        <v>864</v>
      </c>
      <c r="E2" s="183">
        <v>859</v>
      </c>
      <c r="F2" s="183"/>
      <c r="H2" s="200" t="s">
        <v>20</v>
      </c>
      <c r="I2" s="201">
        <f>SUM('E-SUMMRY'!C15+'E-SUMMRY'!E15+'E-SUMMRY'!Q15+1)</f>
        <v>318</v>
      </c>
      <c r="J2" s="183">
        <v>310</v>
      </c>
      <c r="K2" s="183"/>
      <c r="M2" s="206" t="s">
        <v>16</v>
      </c>
      <c r="N2" s="207">
        <f>SUM('E-SUMMRY'!C11+'E-SUMMRY'!E11+'E-SUMMRY'!Q11+1)</f>
        <v>528</v>
      </c>
      <c r="O2" s="183">
        <v>511</v>
      </c>
      <c r="P2" s="183"/>
      <c r="R2" s="212" t="s">
        <v>35</v>
      </c>
      <c r="S2" s="213">
        <f>SUM('E-SUMMRY'!C29+'E-SUMMRY'!E29+'E-SUMMRY'!Q29+1)</f>
        <v>382</v>
      </c>
      <c r="T2">
        <v>362</v>
      </c>
      <c r="W2" s="190" t="s">
        <v>17</v>
      </c>
      <c r="X2" s="191">
        <f>SUM('E-SUMMRY'!C12+'E-SUMMRY'!E12+'E-SUMMRY'!Q12+1)</f>
        <v>1528</v>
      </c>
      <c r="Y2" s="183">
        <v>1524</v>
      </c>
      <c r="Z2" s="183"/>
      <c r="AA2" s="183"/>
      <c r="AB2" s="184" t="s">
        <v>19</v>
      </c>
      <c r="AC2" s="185">
        <f>SUM('E-SUMMRY'!C14+'E-SUMMRY'!E14+'E-SUMMRY'!Q14+1)</f>
        <v>609</v>
      </c>
      <c r="AD2">
        <v>601</v>
      </c>
    </row>
    <row r="3" spans="2:30" ht="13.5" thickBot="1" x14ac:dyDescent="0.25">
      <c r="C3" s="198" t="s">
        <v>21</v>
      </c>
      <c r="D3" s="199">
        <f>SUM('E-SUMMRY'!C17+'E-SUMMRY'!E17+'E-SUMMRY'!Q17+1)</f>
        <v>1007</v>
      </c>
      <c r="E3" s="183">
        <v>993</v>
      </c>
      <c r="F3" s="183"/>
      <c r="H3" s="202" t="s">
        <v>173</v>
      </c>
      <c r="I3" s="203">
        <f>SUM('E-SUMMRY'!C23+'E-SUMMRY'!E23+'E-SUMMRY'!Q23+1)</f>
        <v>415</v>
      </c>
      <c r="J3" s="183">
        <v>404</v>
      </c>
      <c r="K3" s="183"/>
      <c r="M3" s="208" t="s">
        <v>26</v>
      </c>
      <c r="N3" s="209">
        <f>SUM('E-SUMMRY'!C20+'E-SUMMRY'!E20+'E-SUMMRY'!Q20+1)</f>
        <v>267</v>
      </c>
      <c r="O3" s="183">
        <v>266</v>
      </c>
      <c r="P3" s="183"/>
      <c r="R3" s="214" t="s">
        <v>41</v>
      </c>
      <c r="S3" s="215">
        <f>SUM('E-SUMMRY'!C30+'E-SUMMRY'!E30+'E-SUMMRY'!Q30+1)</f>
        <v>140</v>
      </c>
      <c r="T3">
        <v>140</v>
      </c>
      <c r="W3" s="192" t="s">
        <v>24</v>
      </c>
      <c r="X3" s="193">
        <f>SUM('E-SUMMRY'!C18+'E-SUMMRY'!E18+'E-SUMMRY'!Q18+1)</f>
        <v>612</v>
      </c>
      <c r="Y3" s="183">
        <v>610</v>
      </c>
      <c r="Z3" s="183"/>
      <c r="AA3" s="183"/>
      <c r="AB3" s="186" t="s">
        <v>180</v>
      </c>
      <c r="AC3" s="187">
        <f>SUM('E-SUMMRY'!C21+'E-SUMMRY'!E21+'E-SUMMRY'!Q21+1)</f>
        <v>348</v>
      </c>
      <c r="AD3">
        <v>343</v>
      </c>
    </row>
    <row r="4" spans="2:30" ht="13.5" thickBot="1" x14ac:dyDescent="0.25">
      <c r="B4" t="s">
        <v>183</v>
      </c>
      <c r="C4">
        <f>SUM(E2:E3)</f>
        <v>1852</v>
      </c>
      <c r="D4" s="219">
        <f>SUM(D2:D3)</f>
        <v>1871</v>
      </c>
      <c r="H4" s="204" t="s">
        <v>174</v>
      </c>
      <c r="I4" s="205">
        <f>SUM('E-SUMMRY'!C26+'E-SUMMRY'!E26+'E-SUMMRY'!Q26+1)</f>
        <v>161</v>
      </c>
      <c r="J4" s="183">
        <v>157</v>
      </c>
      <c r="K4" s="183"/>
      <c r="M4" s="210" t="s">
        <v>175</v>
      </c>
      <c r="N4" s="211">
        <f>SUM('E-SUMMRY'!C36+'E-SUMMRY'!E36+'E-SUMMRY'!Q36+1)</f>
        <v>908</v>
      </c>
      <c r="O4" s="183">
        <v>896</v>
      </c>
      <c r="P4" s="183"/>
      <c r="R4" s="214" t="s">
        <v>171</v>
      </c>
      <c r="S4" s="215">
        <f>SUM('E-SUMMRY'!C33+'E-SUMMRY'!E33+'E-SUMMRY'!Q33+1)</f>
        <v>178</v>
      </c>
      <c r="T4">
        <v>173</v>
      </c>
      <c r="W4" s="192" t="s">
        <v>176</v>
      </c>
      <c r="X4" s="193">
        <f>SUM('E-SUMMRY'!C31+'E-SUMMRY'!E31+'E-SUMMRY'!Q31+1)</f>
        <v>337</v>
      </c>
      <c r="Y4" s="183">
        <v>323</v>
      </c>
      <c r="Z4" s="183"/>
      <c r="AA4" s="183"/>
      <c r="AB4" s="186" t="s">
        <v>29</v>
      </c>
      <c r="AC4" s="187">
        <f>SUM('E-SUMMRY'!C24+'E-SUMMRY'!E24+'E-SUMMRY'!Q24+1)</f>
        <v>323</v>
      </c>
      <c r="AD4">
        <v>317</v>
      </c>
    </row>
    <row r="5" spans="2:30" ht="13.5" thickBot="1" x14ac:dyDescent="0.25">
      <c r="C5" t="s">
        <v>184</v>
      </c>
      <c r="D5" s="181">
        <f>D4-C4</f>
        <v>19</v>
      </c>
      <c r="G5" t="s">
        <v>183</v>
      </c>
      <c r="H5">
        <f>SUM(J2:J4)</f>
        <v>871</v>
      </c>
      <c r="I5" s="220">
        <f>SUM(I2:I4)</f>
        <v>894</v>
      </c>
      <c r="L5" t="s">
        <v>183</v>
      </c>
      <c r="M5">
        <f>SUM(O2:O4)</f>
        <v>1673</v>
      </c>
      <c r="N5" s="221">
        <f>SUM(N2:N4)</f>
        <v>1703</v>
      </c>
      <c r="R5" s="216" t="s">
        <v>172</v>
      </c>
      <c r="S5" s="217">
        <f>SUM('E-SUMMRY'!C41+'E-SUMMRY'!E41+'E-SUMMRY'!Q41+1)</f>
        <v>192</v>
      </c>
      <c r="T5">
        <v>166</v>
      </c>
      <c r="W5" s="192" t="s">
        <v>88</v>
      </c>
      <c r="X5" s="193">
        <f>SUM('E-SUMMRY'!C35+'E-SUMMRY'!E35+'E-SUMMRY'!Q35+1)</f>
        <v>191</v>
      </c>
      <c r="Y5" s="218">
        <v>184</v>
      </c>
      <c r="Z5" s="218"/>
      <c r="AA5" s="183"/>
      <c r="AB5" s="186" t="s">
        <v>181</v>
      </c>
      <c r="AC5" s="187">
        <f>SUM('E-SUMMRY'!C25+'E-SUMMRY'!E25+'E-SUMMRY'!Q25+1)</f>
        <v>279</v>
      </c>
      <c r="AD5">
        <v>271</v>
      </c>
    </row>
    <row r="6" spans="2:30" ht="13.5" thickBot="1" x14ac:dyDescent="0.25">
      <c r="H6" t="s">
        <v>184</v>
      </c>
      <c r="I6" s="176">
        <f>I5-H5</f>
        <v>23</v>
      </c>
      <c r="M6" t="s">
        <v>184</v>
      </c>
      <c r="N6" s="177">
        <f>N5-M5</f>
        <v>30</v>
      </c>
      <c r="Q6" t="s">
        <v>183</v>
      </c>
      <c r="R6">
        <f>SUM(T2:T5)</f>
        <v>841</v>
      </c>
      <c r="S6" s="222">
        <f>SUM(S2+S3+S4+S5)</f>
        <v>892</v>
      </c>
      <c r="W6" s="192" t="s">
        <v>177</v>
      </c>
      <c r="X6" s="193">
        <f>SUM('E-SUMMRY'!C37+'E-SUMMRY'!E37+'E-SUMMRY'!Q37+1)</f>
        <v>131</v>
      </c>
      <c r="Y6" s="218">
        <v>128</v>
      </c>
      <c r="Z6" s="218"/>
      <c r="AA6" s="183"/>
      <c r="AB6" s="186" t="s">
        <v>182</v>
      </c>
      <c r="AC6" s="187">
        <f>SUM('E-SUMMRY'!C32+'E-SUMMRY'!E32+'E-SUMMRY'!Q32+1)</f>
        <v>146</v>
      </c>
      <c r="AD6">
        <v>142</v>
      </c>
    </row>
    <row r="7" spans="2:30" ht="13.5" thickBot="1" x14ac:dyDescent="0.25">
      <c r="R7" t="s">
        <v>184</v>
      </c>
      <c r="S7" s="182">
        <f>S6-R6</f>
        <v>51</v>
      </c>
      <c r="W7" s="192" t="s">
        <v>178</v>
      </c>
      <c r="X7" s="193">
        <f>SUM('E-SUMMRY'!C39+'E-SUMMRY'!E39+'E-SUMMRY'!Q39+1)</f>
        <v>103</v>
      </c>
      <c r="Y7" s="218">
        <v>99</v>
      </c>
      <c r="Z7" s="218"/>
      <c r="AA7" s="183"/>
      <c r="AB7" s="188" t="s">
        <v>94</v>
      </c>
      <c r="AC7" s="189">
        <f>SUM('E-SUMMRY'!C38+'E-SUMMRY'!E38+'E-SUMMRY'!Q38+1)</f>
        <v>121</v>
      </c>
      <c r="AD7">
        <v>106</v>
      </c>
    </row>
    <row r="8" spans="2:30" ht="13.5" thickBot="1" x14ac:dyDescent="0.25">
      <c r="W8" s="192" t="s">
        <v>137</v>
      </c>
      <c r="X8" s="193">
        <f>SUM('E-SUMMRY'!C42+'E-SUMMRY'!E42+'E-SUMMRY'!Q42+1)</f>
        <v>288</v>
      </c>
      <c r="Y8" s="218">
        <v>265</v>
      </c>
      <c r="Z8" s="218"/>
      <c r="AA8" t="s">
        <v>183</v>
      </c>
      <c r="AB8">
        <f>SUM(AD2:AD7)</f>
        <v>1780</v>
      </c>
      <c r="AC8" s="224">
        <f>SUM(AC2:AC7)</f>
        <v>1826</v>
      </c>
    </row>
    <row r="9" spans="2:30" x14ac:dyDescent="0.2">
      <c r="W9" s="192" t="s">
        <v>179</v>
      </c>
      <c r="X9" s="193">
        <f>SUM('E-SUMMRY'!C44+'E-SUMMRY'!E44+'E-SUMMRY'!Q44+1)</f>
        <v>92</v>
      </c>
      <c r="Y9" s="218">
        <v>83</v>
      </c>
      <c r="Z9" s="218"/>
      <c r="AA9" s="183"/>
      <c r="AB9" t="s">
        <v>184</v>
      </c>
      <c r="AC9" s="179">
        <f>AC8-AB8</f>
        <v>46</v>
      </c>
    </row>
    <row r="10" spans="2:30" ht="13.5" thickBot="1" x14ac:dyDescent="0.25">
      <c r="W10" s="194" t="s">
        <v>157</v>
      </c>
      <c r="X10" s="195">
        <f>SUM('E-SUMMRY'!C47+'E-SUMMRY'!E47+'E-SUMMRY'!Q47+1)</f>
        <v>54</v>
      </c>
      <c r="Y10" s="218">
        <v>39</v>
      </c>
      <c r="Z10" s="218"/>
      <c r="AA10" s="183"/>
    </row>
    <row r="11" spans="2:30" ht="13.5" thickBot="1" x14ac:dyDescent="0.25">
      <c r="V11" t="s">
        <v>183</v>
      </c>
      <c r="W11">
        <f>SUM(Y2:Y10)</f>
        <v>3255</v>
      </c>
      <c r="X11" s="223">
        <f>SUM(X2:X10)</f>
        <v>3336</v>
      </c>
    </row>
    <row r="12" spans="2:30" x14ac:dyDescent="0.2">
      <c r="W12" t="s">
        <v>184</v>
      </c>
      <c r="X12" s="180">
        <f>X11-W11</f>
        <v>81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2018-02-01T16:03:02Z</cp:lastPrinted>
  <dcterms:created xsi:type="dcterms:W3CDTF">1998-01-26T21:58:46Z</dcterms:created>
  <dcterms:modified xsi:type="dcterms:W3CDTF">2018-02-01T16:03:29Z</dcterms:modified>
</cp:coreProperties>
</file>