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<sst xmlns="http://schemas.openxmlformats.org/spreadsheetml/2006/main" count="375" uniqueCount="185">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</sst>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175</v>
          </cell>
          <cell r="C28">
            <v>2066792</v>
          </cell>
          <cell r="D28">
            <v>302</v>
          </cell>
          <cell r="E28">
            <v>11225978</v>
          </cell>
          <cell r="F28">
            <v>124</v>
          </cell>
          <cell r="G28">
            <v>9487400</v>
          </cell>
          <cell r="I28">
            <v>483</v>
          </cell>
          <cell r="J28">
            <v>277</v>
          </cell>
          <cell r="K28">
            <v>1111</v>
          </cell>
          <cell r="M28">
            <v>83</v>
          </cell>
          <cell r="N28">
            <v>2501589</v>
          </cell>
          <cell r="P28">
            <v>18871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140</v>
          </cell>
          <cell r="C28">
            <v>2494220</v>
          </cell>
          <cell r="D28">
            <v>192</v>
          </cell>
          <cell r="E28">
            <v>11164996</v>
          </cell>
          <cell r="F28">
            <v>30</v>
          </cell>
          <cell r="G28">
            <v>4885500</v>
          </cell>
          <cell r="I28">
            <v>168</v>
          </cell>
          <cell r="J28">
            <v>131</v>
          </cell>
          <cell r="K28">
            <v>670</v>
          </cell>
          <cell r="M28">
            <v>96</v>
          </cell>
          <cell r="N28">
            <v>3054753</v>
          </cell>
          <cell r="P28">
            <v>20996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235</v>
          </cell>
          <cell r="E28">
            <v>30142117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21389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105</v>
          </cell>
          <cell r="C28">
            <v>572681</v>
          </cell>
          <cell r="D28">
            <v>100</v>
          </cell>
          <cell r="E28">
            <v>7956508</v>
          </cell>
          <cell r="F28">
            <v>109</v>
          </cell>
          <cell r="G28">
            <v>4471000</v>
          </cell>
          <cell r="I28">
            <v>140</v>
          </cell>
          <cell r="J28">
            <v>111</v>
          </cell>
          <cell r="K28">
            <v>236</v>
          </cell>
          <cell r="M28">
            <v>80</v>
          </cell>
          <cell r="N28">
            <v>5960666</v>
          </cell>
          <cell r="P28">
            <v>32893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119</v>
          </cell>
          <cell r="J28">
            <v>77</v>
          </cell>
          <cell r="K28">
            <v>192</v>
          </cell>
          <cell r="M28">
            <v>27</v>
          </cell>
          <cell r="N28">
            <v>7118878</v>
          </cell>
          <cell r="P28">
            <v>27365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130</v>
          </cell>
          <cell r="C28">
            <v>1643005</v>
          </cell>
          <cell r="D28">
            <v>220</v>
          </cell>
          <cell r="E28">
            <v>6124223</v>
          </cell>
          <cell r="F28">
            <v>109</v>
          </cell>
          <cell r="G28">
            <v>10325718</v>
          </cell>
          <cell r="I28">
            <v>250</v>
          </cell>
          <cell r="J28">
            <v>169</v>
          </cell>
          <cell r="K28">
            <v>217</v>
          </cell>
          <cell r="M28">
            <v>39</v>
          </cell>
          <cell r="N28">
            <v>2658656</v>
          </cell>
          <cell r="P28">
            <v>79741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609992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79</v>
          </cell>
          <cell r="J28">
            <v>50</v>
          </cell>
          <cell r="K28">
            <v>155</v>
          </cell>
          <cell r="M28">
            <v>26</v>
          </cell>
          <cell r="N28">
            <v>7341172</v>
          </cell>
          <cell r="P28">
            <v>45604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50</v>
          </cell>
          <cell r="C28">
            <v>417482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167</v>
          </cell>
          <cell r="J28">
            <v>128</v>
          </cell>
          <cell r="K28">
            <v>392</v>
          </cell>
          <cell r="M28">
            <v>204</v>
          </cell>
          <cell r="N28">
            <v>6670530</v>
          </cell>
          <cell r="P28">
            <v>43257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44</v>
          </cell>
          <cell r="G28">
            <v>2354539</v>
          </cell>
          <cell r="I28">
            <v>71</v>
          </cell>
          <cell r="J28">
            <v>43</v>
          </cell>
          <cell r="K28">
            <v>203</v>
          </cell>
          <cell r="M28">
            <v>40</v>
          </cell>
          <cell r="N28">
            <v>4204688</v>
          </cell>
          <cell r="P28">
            <v>23343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69</v>
          </cell>
          <cell r="C28">
            <v>246808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26</v>
          </cell>
          <cell r="N28">
            <v>901756</v>
          </cell>
          <cell r="P28">
            <v>38634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115</v>
          </cell>
          <cell r="E28">
            <v>7625361</v>
          </cell>
          <cell r="F28">
            <v>36</v>
          </cell>
          <cell r="G28">
            <v>4436500</v>
          </cell>
          <cell r="I28">
            <v>94</v>
          </cell>
          <cell r="J28">
            <v>59</v>
          </cell>
          <cell r="K28">
            <v>202</v>
          </cell>
          <cell r="M28">
            <v>22</v>
          </cell>
          <cell r="N28">
            <v>2886417</v>
          </cell>
          <cell r="P28">
            <v>28090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478</v>
          </cell>
          <cell r="C28">
            <v>4028582</v>
          </cell>
          <cell r="D28">
            <v>956</v>
          </cell>
          <cell r="E28">
            <v>31244222</v>
          </cell>
          <cell r="F28">
            <v>160</v>
          </cell>
          <cell r="G28">
            <v>13199050</v>
          </cell>
          <cell r="I28">
            <v>335</v>
          </cell>
          <cell r="J28">
            <v>245</v>
          </cell>
          <cell r="K28">
            <v>762</v>
          </cell>
          <cell r="M28">
            <v>102</v>
          </cell>
          <cell r="N28">
            <v>5366605</v>
          </cell>
          <cell r="P28">
            <v>47055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309</v>
          </cell>
          <cell r="C28">
            <v>1069997</v>
          </cell>
          <cell r="D28">
            <v>419</v>
          </cell>
          <cell r="E28">
            <v>14497465</v>
          </cell>
          <cell r="F28">
            <v>93</v>
          </cell>
          <cell r="G28">
            <v>3983083</v>
          </cell>
          <cell r="I28">
            <v>137</v>
          </cell>
          <cell r="J28">
            <v>131</v>
          </cell>
          <cell r="K28">
            <v>286</v>
          </cell>
          <cell r="M28">
            <v>186</v>
          </cell>
          <cell r="N28">
            <v>1665492</v>
          </cell>
          <cell r="P28">
            <v>84941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123</v>
          </cell>
          <cell r="J28">
            <v>115</v>
          </cell>
          <cell r="K28">
            <v>313</v>
          </cell>
          <cell r="M28">
            <v>11</v>
          </cell>
          <cell r="N28">
            <v>1703500</v>
          </cell>
          <cell r="P28">
            <v>22571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80</v>
          </cell>
          <cell r="J28">
            <v>67</v>
          </cell>
          <cell r="K28">
            <v>326</v>
          </cell>
          <cell r="M28">
            <v>40</v>
          </cell>
          <cell r="N28">
            <v>5039185</v>
          </cell>
          <cell r="P28">
            <v>27489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26</v>
          </cell>
          <cell r="G28">
            <v>5414500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21356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44</v>
          </cell>
          <cell r="C28">
            <v>628420</v>
          </cell>
          <cell r="D28">
            <v>131</v>
          </cell>
          <cell r="E28">
            <v>3386669</v>
          </cell>
          <cell r="F28">
            <v>40</v>
          </cell>
          <cell r="G28">
            <v>3612900</v>
          </cell>
          <cell r="I28">
            <v>136</v>
          </cell>
          <cell r="J28">
            <v>71</v>
          </cell>
          <cell r="K28">
            <v>236</v>
          </cell>
          <cell r="M28">
            <v>31</v>
          </cell>
          <cell r="N28">
            <v>7137063</v>
          </cell>
          <cell r="P28">
            <v>12173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99</v>
          </cell>
          <cell r="C28">
            <v>1335967</v>
          </cell>
          <cell r="D28">
            <v>188</v>
          </cell>
          <cell r="E28">
            <v>32242631</v>
          </cell>
          <cell r="F28">
            <v>42</v>
          </cell>
          <cell r="G28">
            <v>8960200</v>
          </cell>
          <cell r="I28">
            <v>110</v>
          </cell>
          <cell r="J28">
            <v>79</v>
          </cell>
          <cell r="K28">
            <v>208</v>
          </cell>
          <cell r="M28">
            <v>23</v>
          </cell>
          <cell r="N28">
            <v>10561585</v>
          </cell>
          <cell r="P28">
            <v>7835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75</v>
          </cell>
          <cell r="E28">
            <v>119380530</v>
          </cell>
          <cell r="F28">
            <v>28</v>
          </cell>
          <cell r="G28">
            <v>13099001</v>
          </cell>
          <cell r="I28">
            <v>46</v>
          </cell>
          <cell r="J28">
            <v>41</v>
          </cell>
          <cell r="K28">
            <v>259</v>
          </cell>
          <cell r="M28">
            <v>3</v>
          </cell>
          <cell r="N28">
            <v>900000</v>
          </cell>
          <cell r="P28">
            <v>12815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18966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262</v>
          </cell>
          <cell r="C28">
            <v>2210203</v>
          </cell>
          <cell r="D28">
            <v>439</v>
          </cell>
          <cell r="E28">
            <v>12785496</v>
          </cell>
          <cell r="F28">
            <v>88</v>
          </cell>
          <cell r="G28">
            <v>7003662</v>
          </cell>
          <cell r="I28">
            <v>346</v>
          </cell>
          <cell r="J28">
            <v>192</v>
          </cell>
          <cell r="K28">
            <v>1149</v>
          </cell>
          <cell r="M28">
            <v>167</v>
          </cell>
          <cell r="N28">
            <v>13985946</v>
          </cell>
          <cell r="P28">
            <v>14895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169</v>
          </cell>
          <cell r="C28">
            <v>1799820</v>
          </cell>
          <cell r="D28">
            <v>269</v>
          </cell>
          <cell r="E28">
            <v>27112336</v>
          </cell>
          <cell r="F28">
            <v>158</v>
          </cell>
          <cell r="G28">
            <v>16224788</v>
          </cell>
          <cell r="I28">
            <v>373</v>
          </cell>
          <cell r="J28">
            <v>249</v>
          </cell>
          <cell r="K28">
            <v>687</v>
          </cell>
          <cell r="M28">
            <v>177</v>
          </cell>
          <cell r="N28">
            <v>21084484</v>
          </cell>
          <cell r="P28">
            <v>60395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106</v>
          </cell>
          <cell r="C28">
            <v>1297861</v>
          </cell>
          <cell r="D28">
            <v>207</v>
          </cell>
          <cell r="E28">
            <v>7599628</v>
          </cell>
          <cell r="F28">
            <v>81</v>
          </cell>
          <cell r="G28">
            <v>4585329</v>
          </cell>
          <cell r="I28">
            <v>201</v>
          </cell>
          <cell r="J28">
            <v>166</v>
          </cell>
          <cell r="K28">
            <v>428</v>
          </cell>
          <cell r="M28">
            <v>10</v>
          </cell>
          <cell r="N28">
            <v>12000585</v>
          </cell>
          <cell r="P28">
            <v>60988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354</v>
          </cell>
          <cell r="C28">
            <v>3620230</v>
          </cell>
          <cell r="D28">
            <v>506</v>
          </cell>
          <cell r="E28">
            <v>23794772</v>
          </cell>
          <cell r="F28">
            <v>222</v>
          </cell>
          <cell r="G28">
            <v>22820160</v>
          </cell>
          <cell r="I28">
            <v>450</v>
          </cell>
          <cell r="J28">
            <v>192</v>
          </cell>
          <cell r="K28">
            <v>636</v>
          </cell>
          <cell r="M28">
            <v>156</v>
          </cell>
          <cell r="N28">
            <v>7779753</v>
          </cell>
          <cell r="P28">
            <v>35309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200</v>
          </cell>
          <cell r="C28">
            <v>1442206</v>
          </cell>
          <cell r="D28">
            <v>297</v>
          </cell>
          <cell r="E28">
            <v>19024382</v>
          </cell>
          <cell r="F28">
            <v>105</v>
          </cell>
          <cell r="G28">
            <v>13567952</v>
          </cell>
          <cell r="I28">
            <v>308</v>
          </cell>
          <cell r="J28">
            <v>207</v>
          </cell>
          <cell r="K28">
            <v>541</v>
          </cell>
          <cell r="M28">
            <v>116</v>
          </cell>
          <cell r="N28">
            <v>14135428</v>
          </cell>
          <cell r="P28">
            <v>35603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95</v>
          </cell>
          <cell r="C28">
            <v>460511</v>
          </cell>
          <cell r="D28">
            <v>167</v>
          </cell>
          <cell r="E28">
            <v>10330205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51718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94</v>
          </cell>
          <cell r="C28">
            <v>387680.9</v>
          </cell>
          <cell r="D28">
            <v>199</v>
          </cell>
          <cell r="E28">
            <v>5211150</v>
          </cell>
          <cell r="F28">
            <v>118</v>
          </cell>
          <cell r="G28">
            <v>3193064</v>
          </cell>
          <cell r="I28">
            <v>102</v>
          </cell>
          <cell r="J28">
            <v>81</v>
          </cell>
          <cell r="K28">
            <v>119</v>
          </cell>
          <cell r="M28">
            <v>63</v>
          </cell>
          <cell r="N28">
            <v>5096017</v>
          </cell>
          <cell r="P28">
            <v>113084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V59" sqref="V59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175</v>
      </c>
      <c r="D11" s="69">
        <f>'[1]E-FORM'!$C$28</f>
        <v>2066792</v>
      </c>
      <c r="E11" s="68">
        <f>'[1]E-FORM'!$D$28</f>
        <v>302</v>
      </c>
      <c r="F11" s="70">
        <f>'[1]E-FORM'!$E$28</f>
        <v>11225978</v>
      </c>
      <c r="G11" s="68">
        <f>'[1]E-FORM'!$F$28</f>
        <v>124</v>
      </c>
      <c r="H11" s="70">
        <f>'[1]E-FORM'!$G$28</f>
        <v>9487400</v>
      </c>
      <c r="I11" s="150">
        <f>+D11+F11+H11</f>
        <v>22780170</v>
      </c>
      <c r="J11" s="153" t="s">
        <v>16</v>
      </c>
      <c r="K11" s="68">
        <f>'[1]E-FORM'!$I$28</f>
        <v>483</v>
      </c>
      <c r="L11" s="68"/>
      <c r="M11" s="68">
        <f>'[1]E-FORM'!$J$28</f>
        <v>277</v>
      </c>
      <c r="N11" s="68"/>
      <c r="O11" s="73">
        <f>'[1]E-FORM'!$K$28</f>
        <v>1111</v>
      </c>
      <c r="P11" s="68"/>
      <c r="Q11" s="68">
        <f>'[1]E-FORM'!$M$28</f>
        <v>83</v>
      </c>
      <c r="R11" s="68"/>
      <c r="S11" s="70">
        <f>'[1]E-FORM'!$N$28</f>
        <v>2501589</v>
      </c>
      <c r="T11" s="74"/>
      <c r="U11" s="139">
        <f>I11+S11</f>
        <v>25281759</v>
      </c>
      <c r="V11" s="75"/>
      <c r="W11" s="68">
        <f>'[1]E-FORM'!$P$28</f>
        <v>18871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478</v>
      </c>
      <c r="D12" s="70">
        <f>'[2]E-FORM'!$C$28</f>
        <v>4028582</v>
      </c>
      <c r="E12" s="68">
        <f>'[2]E-FORM'!$D$28</f>
        <v>956</v>
      </c>
      <c r="F12" s="70">
        <f>'[2]E-FORM'!$E$28</f>
        <v>31244222</v>
      </c>
      <c r="G12" s="68">
        <f>'[2]E-FORM'!$F28</f>
        <v>160</v>
      </c>
      <c r="H12" s="70">
        <f>'[2]E-FORM'!$G28</f>
        <v>13199050</v>
      </c>
      <c r="I12" s="150">
        <f>+D12+F12+H12</f>
        <v>48471854</v>
      </c>
      <c r="J12" s="153" t="s">
        <v>17</v>
      </c>
      <c r="K12" s="68">
        <f>'[2]E-FORM'!$I28</f>
        <v>335</v>
      </c>
      <c r="L12" s="68" t="s">
        <v>0</v>
      </c>
      <c r="M12" s="68">
        <f>'[2]E-FORM'!$J28</f>
        <v>245</v>
      </c>
      <c r="N12" s="68"/>
      <c r="O12" s="73">
        <f>'[2]E-FORM'!$K28</f>
        <v>762</v>
      </c>
      <c r="P12" s="68"/>
      <c r="Q12" s="68">
        <f>'[2]E-FORM'!$M28</f>
        <v>102</v>
      </c>
      <c r="R12" s="68"/>
      <c r="S12" s="70">
        <f>'[2]E-FORM'!$N28</f>
        <v>5366605</v>
      </c>
      <c r="T12" s="68"/>
      <c r="U12" s="139">
        <f>I12+S12</f>
        <v>53838459</v>
      </c>
      <c r="V12" s="75"/>
      <c r="W12" s="68">
        <f>'[2]E-FORM'!$P28</f>
        <v>47055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262</v>
      </c>
      <c r="D13" s="70">
        <f>'[3]E-FORM'!$C$28</f>
        <v>2210203</v>
      </c>
      <c r="E13" s="68">
        <f>'[3]E-FORM'!$D$28</f>
        <v>439</v>
      </c>
      <c r="F13" s="70">
        <f>'[3]E-FORM'!$E$28</f>
        <v>12785496</v>
      </c>
      <c r="G13" s="68">
        <f>'[3]E-FORM'!$F28</f>
        <v>88</v>
      </c>
      <c r="H13" s="70">
        <f>'[3]E-FORM'!$G28</f>
        <v>7003662</v>
      </c>
      <c r="I13" s="150">
        <f>+D13+F13+H13</f>
        <v>21999361</v>
      </c>
      <c r="J13" s="108" t="s">
        <v>18</v>
      </c>
      <c r="K13" s="68">
        <f>'[3]E-FORM'!$I28</f>
        <v>346</v>
      </c>
      <c r="L13" s="76"/>
      <c r="M13" s="68">
        <f>'[3]E-FORM'!$J28</f>
        <v>192</v>
      </c>
      <c r="N13" s="76"/>
      <c r="O13" s="73">
        <f>'[3]E-FORM'!$K28</f>
        <v>1149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35985307</v>
      </c>
      <c r="V13" s="75"/>
      <c r="W13" s="68">
        <f>'[3]E-FORM'!$P28</f>
        <v>14895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169</v>
      </c>
      <c r="D14" s="70">
        <f>'[4]E-FORM'!$C$28</f>
        <v>1799820</v>
      </c>
      <c r="E14" s="68">
        <f>'[4]E-FORM'!$D$28</f>
        <v>269</v>
      </c>
      <c r="F14" s="70">
        <f>'[4]E-FORM'!$E$28</f>
        <v>27112336</v>
      </c>
      <c r="G14" s="68">
        <f>'[4]E-FORM'!$F$28</f>
        <v>158</v>
      </c>
      <c r="H14" s="70">
        <f>'[4]E-FORM'!$G$28</f>
        <v>16224788</v>
      </c>
      <c r="I14" s="150">
        <f>+D14+F14+H14</f>
        <v>45136944</v>
      </c>
      <c r="J14" s="153" t="s">
        <v>19</v>
      </c>
      <c r="K14" s="68">
        <f>'[4]E-FORM'!$I$28</f>
        <v>373</v>
      </c>
      <c r="L14" s="68"/>
      <c r="M14" s="68">
        <f>'[4]E-FORM'!$J$28</f>
        <v>249</v>
      </c>
      <c r="N14" s="68"/>
      <c r="O14" s="73">
        <f>'[4]E-FORM'!$K$28</f>
        <v>687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66221428</v>
      </c>
      <c r="V14" s="75"/>
      <c r="W14" s="68">
        <f>'[4]E-FORM'!$P$28</f>
        <v>60395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106</v>
      </c>
      <c r="D15" s="70">
        <f>'[5]E-FORM'!$C$28</f>
        <v>1297861</v>
      </c>
      <c r="E15" s="68">
        <f>'[5]E-FORM'!$D$28</f>
        <v>207</v>
      </c>
      <c r="F15" s="70">
        <f>'[5]E-FORM'!$E$28</f>
        <v>7599628</v>
      </c>
      <c r="G15" s="68">
        <f>'[5]E-FORM'!$F$28</f>
        <v>81</v>
      </c>
      <c r="H15" s="70">
        <f>'[5]E-FORM'!$G$28</f>
        <v>4585329</v>
      </c>
      <c r="I15" s="150">
        <f>+D15+F15+H15</f>
        <v>13482818</v>
      </c>
      <c r="J15" s="153" t="s">
        <v>20</v>
      </c>
      <c r="K15" s="68">
        <f>'[5]E-FORM'!$I$28</f>
        <v>201</v>
      </c>
      <c r="L15" s="68"/>
      <c r="M15" s="68">
        <f>'[5]E-FORM'!$J$28</f>
        <v>166</v>
      </c>
      <c r="N15" s="68"/>
      <c r="O15" s="73">
        <f>'[5]E-FORM'!$K$28</f>
        <v>428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25483403</v>
      </c>
      <c r="V15" s="75"/>
      <c r="W15" s="68">
        <f>'[5]E-FORM'!$P$28</f>
        <v>60988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354</v>
      </c>
      <c r="D17" s="70">
        <f>'[6]E-FORM'!$C$28</f>
        <v>3620230</v>
      </c>
      <c r="E17" s="68">
        <f>'[6]E-FORM'!$D$28</f>
        <v>506</v>
      </c>
      <c r="F17" s="70">
        <f>'[6]E-FORM'!$E$28</f>
        <v>23794772</v>
      </c>
      <c r="G17" s="68">
        <f>'[6]E-FORM'!$F$28</f>
        <v>222</v>
      </c>
      <c r="H17" s="70">
        <f>'[6]E-FORM'!$G$28</f>
        <v>22820160</v>
      </c>
      <c r="I17" s="150">
        <f>+D17+F17+H17</f>
        <v>50235162</v>
      </c>
      <c r="J17" s="153" t="s">
        <v>21</v>
      </c>
      <c r="K17" s="68">
        <f>'[6]E-FORM'!$I$28</f>
        <v>450</v>
      </c>
      <c r="L17" s="68"/>
      <c r="M17" s="68">
        <f>'[6]E-FORM'!$J$28</f>
        <v>192</v>
      </c>
      <c r="N17" s="68" t="s">
        <v>0</v>
      </c>
      <c r="O17" s="73">
        <f>'[6]E-FORM'!$K$28</f>
        <v>636</v>
      </c>
      <c r="P17" s="68" t="s">
        <v>0</v>
      </c>
      <c r="Q17" s="68">
        <f>'[6]E-FORM'!$M$28</f>
        <v>156</v>
      </c>
      <c r="R17" s="68" t="s">
        <v>0</v>
      </c>
      <c r="S17" s="70">
        <f>'[6]E-FORM'!$N$28</f>
        <v>7779753</v>
      </c>
      <c r="T17" s="68"/>
      <c r="U17" s="139">
        <f>I17+S17</f>
        <v>58014915</v>
      </c>
      <c r="V17" s="75"/>
      <c r="W17" s="68">
        <f>'[6]E-FORM'!$P$28</f>
        <v>35309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200</v>
      </c>
      <c r="D18" s="70">
        <f>'[7]E-FORM'!$C$28</f>
        <v>1442206</v>
      </c>
      <c r="E18" s="68">
        <f>'[7]E-FORM'!$D$28</f>
        <v>297</v>
      </c>
      <c r="F18" s="70">
        <f>'[7]E-FORM'!$E$28</f>
        <v>19024382</v>
      </c>
      <c r="G18" s="68">
        <f>'[7]E-FORM'!$F$28</f>
        <v>105</v>
      </c>
      <c r="H18" s="70">
        <f>'[7]E-FORM'!$G$28</f>
        <v>13567952</v>
      </c>
      <c r="I18" s="150">
        <f>+D18+F18+H18</f>
        <v>34034540</v>
      </c>
      <c r="J18" s="153" t="s">
        <v>24</v>
      </c>
      <c r="K18" s="68">
        <f>'[7]E-FORM'!$I$28</f>
        <v>308</v>
      </c>
      <c r="L18" s="68" t="s">
        <v>0</v>
      </c>
      <c r="M18" s="68">
        <f>'[7]E-FORM'!$J$28</f>
        <v>207</v>
      </c>
      <c r="N18" s="68" t="s">
        <v>0</v>
      </c>
      <c r="O18" s="73">
        <f>'[7]E-FORM'!$K$28</f>
        <v>541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48169968</v>
      </c>
      <c r="V18" s="75"/>
      <c r="W18" s="68">
        <f>'[7]E-FORM'!$P$28</f>
        <v>35603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95</v>
      </c>
      <c r="D19" s="70">
        <f>'[8]E-FORM'!$C$28</f>
        <v>460511</v>
      </c>
      <c r="E19" s="68">
        <f>'[8]E-FORM'!$D$28</f>
        <v>167</v>
      </c>
      <c r="F19" s="70">
        <f>'[8]E-FORM'!$E$28</f>
        <v>10330205</v>
      </c>
      <c r="G19" s="68">
        <f>'[8]E-FORM'!$F$28</f>
        <v>61</v>
      </c>
      <c r="H19" s="70">
        <f>'[8]E-FORM'!$G$28</f>
        <v>2478617</v>
      </c>
      <c r="I19" s="150">
        <f>D19+F19+H19</f>
        <v>13269333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25671613</v>
      </c>
      <c r="V19" s="75"/>
      <c r="W19" s="68">
        <f>'[8]E-FORM'!$P$28</f>
        <v>51718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94</v>
      </c>
      <c r="D20" s="70">
        <f>'[9]E-FORM'!$C$28</f>
        <v>387680.9</v>
      </c>
      <c r="E20" s="68">
        <f>'[9]E-FORM'!$D$28</f>
        <v>199</v>
      </c>
      <c r="F20" s="70">
        <f>'[9]E-FORM'!$E$28</f>
        <v>5211150</v>
      </c>
      <c r="G20" s="68">
        <f>'[9]E-FORM'!$F$28</f>
        <v>118</v>
      </c>
      <c r="H20" s="70">
        <f>'[9]E-FORM'!$G$28</f>
        <v>3193064</v>
      </c>
      <c r="I20" s="150">
        <f>D20+F20+H20</f>
        <v>8791894.9000000004</v>
      </c>
      <c r="J20" s="153" t="s">
        <v>27</v>
      </c>
      <c r="K20" s="68">
        <f>'[9]E-FORM'!$I$28</f>
        <v>102</v>
      </c>
      <c r="L20" s="68" t="s">
        <v>0</v>
      </c>
      <c r="M20" s="68">
        <f>'[9]E-FORM'!$J$28</f>
        <v>81</v>
      </c>
      <c r="N20" s="68" t="s">
        <v>0</v>
      </c>
      <c r="O20" s="73">
        <f>'[9]E-FORM'!$K$28</f>
        <v>119</v>
      </c>
      <c r="P20" s="68" t="s">
        <v>0</v>
      </c>
      <c r="Q20" s="68">
        <f>'[9]E-FORM'!$M$28</f>
        <v>63</v>
      </c>
      <c r="R20" s="68" t="s">
        <v>0</v>
      </c>
      <c r="S20" s="70">
        <f>'[9]E-FORM'!$N$28</f>
        <v>5096017</v>
      </c>
      <c r="T20" s="68"/>
      <c r="U20" s="139">
        <f>I20+S20</f>
        <v>13887911.9</v>
      </c>
      <c r="V20" s="75"/>
      <c r="W20" s="68">
        <f>'[9]E-FORM'!$P$28</f>
        <v>113084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140</v>
      </c>
      <c r="D21" s="70">
        <f>'[10]E-FORM'!$C$28</f>
        <v>2494220</v>
      </c>
      <c r="E21" s="68">
        <f>'[10]E-FORM'!$D$28</f>
        <v>192</v>
      </c>
      <c r="F21" s="70">
        <f>'[10]E-FORM'!$E$28</f>
        <v>11164996</v>
      </c>
      <c r="G21" s="68">
        <f>'[10]E-FORM'!$F$28</f>
        <v>30</v>
      </c>
      <c r="H21" s="70">
        <f>'[10]E-FORM'!$G$28</f>
        <v>4885500</v>
      </c>
      <c r="I21" s="150">
        <f t="shared" ref="I21:I25" si="0">D21+F21+H21</f>
        <v>18544716</v>
      </c>
      <c r="J21" s="153" t="s">
        <v>28</v>
      </c>
      <c r="K21" s="68">
        <f>'[10]E-FORM'!$I$28</f>
        <v>168</v>
      </c>
      <c r="L21" s="68" t="s">
        <v>0</v>
      </c>
      <c r="M21" s="68">
        <f>'[10]E-FORM'!$J$28</f>
        <v>131</v>
      </c>
      <c r="N21" s="68" t="s">
        <v>0</v>
      </c>
      <c r="O21" s="73">
        <f>'[10]E-FORM'!$K$28</f>
        <v>670</v>
      </c>
      <c r="P21" s="68" t="s">
        <v>0</v>
      </c>
      <c r="Q21" s="68">
        <f>'[10]E-FORM'!$M$28</f>
        <v>96</v>
      </c>
      <c r="R21" s="68" t="s">
        <v>0</v>
      </c>
      <c r="S21" s="70">
        <f>'[10]E-FORM'!$N$28</f>
        <v>3054753</v>
      </c>
      <c r="T21" s="68"/>
      <c r="U21" s="139">
        <f t="shared" ref="U21:U25" si="1">I21+S21</f>
        <v>21599469</v>
      </c>
      <c r="V21" s="75"/>
      <c r="W21" s="68">
        <f>'[10]E-FORM'!$P$28</f>
        <v>20996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235</v>
      </c>
      <c r="F23" s="70">
        <f>'[11]E-FORM'!$E$28</f>
        <v>30142117</v>
      </c>
      <c r="G23" s="68">
        <f>'[11]E-FORM'!$F$28</f>
        <v>87</v>
      </c>
      <c r="H23" s="70">
        <f>'[11]E-FORM'!$G$28</f>
        <v>16532334</v>
      </c>
      <c r="I23" s="150">
        <f t="shared" si="0"/>
        <v>47915443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79228981</v>
      </c>
      <c r="V23" s="75"/>
      <c r="W23" s="68">
        <f>'[11]E-FORM'!$P$28</f>
        <v>21389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105</v>
      </c>
      <c r="D24" s="70">
        <f>'[12]E-FORM'!$C$28</f>
        <v>572681</v>
      </c>
      <c r="E24" s="68">
        <f>'[12]E-FORM'!$D$28</f>
        <v>100</v>
      </c>
      <c r="F24" s="70">
        <f>'[12]E-FORM'!$E$28</f>
        <v>7956508</v>
      </c>
      <c r="G24" s="68">
        <f>'[12]E-FORM'!$F$28</f>
        <v>109</v>
      </c>
      <c r="H24" s="70">
        <f>'[12]E-FORM'!$G$28</f>
        <v>4471000</v>
      </c>
      <c r="I24" s="150">
        <f t="shared" si="0"/>
        <v>13000189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80</v>
      </c>
      <c r="R24" s="68" t="s">
        <v>0</v>
      </c>
      <c r="S24" s="70">
        <f>'[12]E-FORM'!$N$28</f>
        <v>5960666</v>
      </c>
      <c r="T24" s="68"/>
      <c r="U24" s="139">
        <f t="shared" si="1"/>
        <v>18960855</v>
      </c>
      <c r="V24" s="75"/>
      <c r="W24" s="68">
        <f>'[12]E-FORM'!$P$28</f>
        <v>32893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33</v>
      </c>
      <c r="K25" s="68">
        <f>'[13]E-FORM'!$I$28</f>
        <v>119</v>
      </c>
      <c r="L25" s="68" t="s">
        <v>0</v>
      </c>
      <c r="M25" s="68">
        <f>'[13]E-FORM'!$J$28</f>
        <v>77</v>
      </c>
      <c r="N25" s="68" t="s">
        <v>0</v>
      </c>
      <c r="O25" s="73">
        <f>'[13]E-FORM'!$K$28</f>
        <v>192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27365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130</v>
      </c>
      <c r="D26" s="70">
        <f>'[14]E-FORM'!$C$28</f>
        <v>1643005</v>
      </c>
      <c r="E26" s="68">
        <f>'[14]E-FORM'!$D$28</f>
        <v>220</v>
      </c>
      <c r="F26" s="70">
        <f>'[14]E-FORM'!$E$28</f>
        <v>6124223</v>
      </c>
      <c r="G26" s="68">
        <f>'[14]E-FORM'!$F$28</f>
        <v>109</v>
      </c>
      <c r="H26" s="70">
        <f>'[14]E-FORM'!$G$28</f>
        <v>10325718</v>
      </c>
      <c r="I26" s="150">
        <f t="shared" ref="I26:I27" si="2">D26+F26+H26</f>
        <v>18092946</v>
      </c>
      <c r="J26" s="154" t="s">
        <v>35</v>
      </c>
      <c r="K26" s="68">
        <f>'[14]E-FORM'!$I$28</f>
        <v>250</v>
      </c>
      <c r="L26" s="68" t="s">
        <v>0</v>
      </c>
      <c r="M26" s="68">
        <f>'[14]E-FORM'!$J$28</f>
        <v>169</v>
      </c>
      <c r="N26" s="68" t="s">
        <v>0</v>
      </c>
      <c r="O26" s="73">
        <f>'[14]E-FORM'!$K$28</f>
        <v>217</v>
      </c>
      <c r="P26" s="68" t="s">
        <v>0</v>
      </c>
      <c r="Q26" s="68">
        <f>'[14]E-FORM'!$M$28</f>
        <v>39</v>
      </c>
      <c r="R26" s="68" t="s">
        <v>0</v>
      </c>
      <c r="S26" s="70">
        <f>'[14]E-FORM'!$N$28</f>
        <v>2658656</v>
      </c>
      <c r="T26" s="68"/>
      <c r="U26" s="139">
        <f t="shared" ref="U26:U27" si="3">I26+S26</f>
        <v>20751602</v>
      </c>
      <c r="V26" s="75"/>
      <c r="W26" s="68">
        <f>'[14]E-FORM'!$P$28</f>
        <v>79741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56</v>
      </c>
      <c r="D27" s="70">
        <f>'[15]E-FORM'!$C$28</f>
        <v>609992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8652595</v>
      </c>
      <c r="J27" s="154" t="s">
        <v>41</v>
      </c>
      <c r="K27" s="68">
        <f>'[15]E-FORM'!$I$28</f>
        <v>79</v>
      </c>
      <c r="L27" s="68" t="s">
        <v>0</v>
      </c>
      <c r="M27" s="68">
        <f>'[15]E-FORM'!$J$28</f>
        <v>50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15993767</v>
      </c>
      <c r="V27" s="75"/>
      <c r="W27" s="68">
        <f>'[15]E-FORM'!$P$28</f>
        <v>45604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50</v>
      </c>
      <c r="D29" s="70">
        <f>'[16]E-FORM'!$C$28</f>
        <v>417482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14827235</v>
      </c>
      <c r="J29" s="154" t="s">
        <v>70</v>
      </c>
      <c r="K29" s="68">
        <f>'[16]E-FORM'!$I$28</f>
        <v>167</v>
      </c>
      <c r="L29" s="68" t="s">
        <v>0</v>
      </c>
      <c r="M29" s="68">
        <f>'[16]E-FORM'!$J$28</f>
        <v>128</v>
      </c>
      <c r="N29" s="68" t="s">
        <v>0</v>
      </c>
      <c r="O29" s="73">
        <f>'[16]E-FORM'!$K$28</f>
        <v>392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6670530</v>
      </c>
      <c r="T29" s="68"/>
      <c r="U29" s="139">
        <f>I29+S29</f>
        <v>21497765</v>
      </c>
      <c r="V29" s="75"/>
      <c r="W29" s="68">
        <f>'[16]E-FORM'!$P$28</f>
        <v>43257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44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71</v>
      </c>
      <c r="L30" s="68"/>
      <c r="M30" s="68">
        <f>'[17]E-FORM'!$J$28</f>
        <v>43</v>
      </c>
      <c r="N30" s="68"/>
      <c r="O30" s="73">
        <f>'[17]E-FORM'!$K$28</f>
        <v>203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23343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69</v>
      </c>
      <c r="D31" s="70">
        <f>'[18]E-FORM'!$C$28</f>
        <v>246808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7246616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26</v>
      </c>
      <c r="R31" s="68"/>
      <c r="S31" s="70">
        <f>'[18]E-FORM'!$N$28</f>
        <v>901756</v>
      </c>
      <c r="T31" s="68"/>
      <c r="U31" s="139">
        <f>I31+S31</f>
        <v>8148372</v>
      </c>
      <c r="V31" s="75"/>
      <c r="W31" s="68">
        <f>'[18]E-FORM'!$P$28</f>
        <v>38634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115</v>
      </c>
      <c r="F32" s="70">
        <f>'[19]E-FORM'!$E$28</f>
        <v>7625361</v>
      </c>
      <c r="G32" s="68">
        <f>'[19]E-FORM'!$F$28</f>
        <v>36</v>
      </c>
      <c r="H32" s="70">
        <f>'[19]E-FORM'!$G$28</f>
        <v>4436500</v>
      </c>
      <c r="I32" s="150">
        <f>D32+F32+H32</f>
        <v>17529704</v>
      </c>
      <c r="J32" s="154" t="s">
        <v>87</v>
      </c>
      <c r="K32" s="68">
        <f>'[19]E-FORM'!$I$28</f>
        <v>94</v>
      </c>
      <c r="L32" s="68"/>
      <c r="M32" s="68">
        <f>'[19]E-FORM'!$J$28</f>
        <v>59</v>
      </c>
      <c r="N32" s="68"/>
      <c r="O32" s="73">
        <f>'[19]E-FORM'!$K$28</f>
        <v>202</v>
      </c>
      <c r="P32" s="68"/>
      <c r="Q32" s="68">
        <f>'[19]E-FORM'!$M$28</f>
        <v>22</v>
      </c>
      <c r="R32" s="68"/>
      <c r="S32" s="70">
        <f>'[19]E-FORM'!$N$28</f>
        <v>2886417</v>
      </c>
      <c r="T32" s="68"/>
      <c r="U32" s="139">
        <f>I32+S32</f>
        <v>20416121</v>
      </c>
      <c r="V32" s="75"/>
      <c r="W32" s="68">
        <f>'[19]E-FORM'!$P$28</f>
        <v>28090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309</v>
      </c>
      <c r="D33" s="70">
        <f>'[20]E-FORM'!$C$28</f>
        <v>1069997</v>
      </c>
      <c r="E33" s="68">
        <f>'[20]E-FORM'!$D$28</f>
        <v>419</v>
      </c>
      <c r="F33" s="70">
        <f>'[20]E-FORM'!$E$28</f>
        <v>14497465</v>
      </c>
      <c r="G33" s="68">
        <f>'[20]E-FORM'!$F$28</f>
        <v>93</v>
      </c>
      <c r="H33" s="70">
        <f>'[20]E-FORM'!$G$28</f>
        <v>3983083</v>
      </c>
      <c r="I33" s="150">
        <f>D33+F33+H33</f>
        <v>19550545</v>
      </c>
      <c r="J33" s="154" t="s">
        <v>88</v>
      </c>
      <c r="K33" s="68">
        <f>'[20]E-FORM'!$I$28</f>
        <v>137</v>
      </c>
      <c r="L33" s="68"/>
      <c r="M33" s="68">
        <f>'[20]E-FORM'!$J$28</f>
        <v>131</v>
      </c>
      <c r="N33" s="68"/>
      <c r="O33" s="73">
        <f>'[20]E-FORM'!$K$28</f>
        <v>286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21216037</v>
      </c>
      <c r="V33" s="75"/>
      <c r="W33" s="68">
        <f>'[20]E-FORM'!$P$28</f>
        <v>84941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29</v>
      </c>
      <c r="D35" s="70">
        <f>'[21]E-FORM'!$C$28</f>
        <v>782300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18376917</v>
      </c>
      <c r="J35" s="154" t="s">
        <v>117</v>
      </c>
      <c r="K35" s="68">
        <f>'[21]E-FORM'!$I$28</f>
        <v>123</v>
      </c>
      <c r="L35" s="68"/>
      <c r="M35" s="68">
        <f>'[21]E-FORM'!$J$28</f>
        <v>115</v>
      </c>
      <c r="N35" s="68"/>
      <c r="O35" s="73">
        <f>'[21]E-FORM'!$K$28</f>
        <v>313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20080417</v>
      </c>
      <c r="V35" s="75"/>
      <c r="W35" s="68">
        <f>'[21]E-FORM'!$P$28</f>
        <v>22571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80</v>
      </c>
      <c r="L36" s="68"/>
      <c r="M36" s="68">
        <f>'[22]E-FORM'!$J$28</f>
        <v>67</v>
      </c>
      <c r="N36" s="68"/>
      <c r="O36" s="73">
        <f>'[22]E-FORM'!$K$28</f>
        <v>326</v>
      </c>
      <c r="P36" s="68"/>
      <c r="Q36" s="68">
        <f>'[22]E-FORM'!$M$28</f>
        <v>40</v>
      </c>
      <c r="R36" s="68"/>
      <c r="S36" s="70">
        <f>'[22]E-FORM'!$N$28</f>
        <v>5039185</v>
      </c>
      <c r="T36" s="68"/>
      <c r="U36" s="139">
        <f>I36+S36</f>
        <v>18391778</v>
      </c>
      <c r="V36" s="75"/>
      <c r="W36" s="68">
        <f>'[22]E-FORM'!$P$28</f>
        <v>27489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26</v>
      </c>
      <c r="H37" s="82">
        <f>'[23]E-FORM'!$G$28</f>
        <v>5414500</v>
      </c>
      <c r="I37" s="161">
        <f>D37+F37+H37</f>
        <v>263688692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320819733</v>
      </c>
      <c r="V37" s="173"/>
      <c r="W37" s="81">
        <f>'[23]E-FORM'!$P$28</f>
        <v>21356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44</v>
      </c>
      <c r="D38" s="70">
        <f>'[24]E-FORM'!$C$28</f>
        <v>628420</v>
      </c>
      <c r="E38" s="68">
        <f>'[24]E-FORM'!$D$28</f>
        <v>131</v>
      </c>
      <c r="F38" s="70">
        <f>'[24]E-FORM'!$E$28</f>
        <v>3386669</v>
      </c>
      <c r="G38" s="68">
        <f>'[24]E-FORM'!$F$28</f>
        <v>40</v>
      </c>
      <c r="H38" s="70">
        <f>'[24]E-FORM'!$G$28</f>
        <v>3612900</v>
      </c>
      <c r="I38" s="150">
        <f>D38+F38+H38</f>
        <v>7627989</v>
      </c>
      <c r="J38" s="109" t="s">
        <v>137</v>
      </c>
      <c r="K38" s="68">
        <f>'[24]E-FORM'!$I$28</f>
        <v>136</v>
      </c>
      <c r="L38" s="68"/>
      <c r="M38" s="68">
        <f>'[24]E-FORM'!$J$28</f>
        <v>71</v>
      </c>
      <c r="N38" s="68"/>
      <c r="O38" s="73">
        <f>'[24]E-FORM'!$K$28</f>
        <v>236</v>
      </c>
      <c r="P38" s="68"/>
      <c r="Q38" s="68">
        <f>'[24]E-FORM'!$M$28</f>
        <v>31</v>
      </c>
      <c r="R38" s="68"/>
      <c r="S38" s="70">
        <f>'[24]E-FORM'!$N$28</f>
        <v>7137063</v>
      </c>
      <c r="T38" s="68"/>
      <c r="U38" s="139">
        <f>I38+S38</f>
        <v>14765052</v>
      </c>
      <c r="V38" s="75"/>
      <c r="W38" s="68">
        <f>'[24]E-FORM'!$P$28</f>
        <v>12173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99</v>
      </c>
      <c r="D39" s="70">
        <f>'[25]E-FORM'!$C$28</f>
        <v>1335967</v>
      </c>
      <c r="E39" s="68">
        <f>'[25]E-FORM'!$D$28</f>
        <v>188</v>
      </c>
      <c r="F39" s="70">
        <f>'[25]E-FORM'!$E$28</f>
        <v>32242631</v>
      </c>
      <c r="G39" s="68">
        <f>'[25]E-FORM'!$F$28</f>
        <v>42</v>
      </c>
      <c r="H39" s="70">
        <f>'[25]E-FORM'!$G$28</f>
        <v>8960200</v>
      </c>
      <c r="I39" s="150">
        <f>D39+F39+H39</f>
        <v>42538798</v>
      </c>
      <c r="J39" s="109" t="s">
        <v>136</v>
      </c>
      <c r="K39" s="68">
        <f>'[25]E-FORM'!$I$28</f>
        <v>110</v>
      </c>
      <c r="L39" s="68"/>
      <c r="M39" s="68">
        <f>'[25]E-FORM'!$J$28</f>
        <v>79</v>
      </c>
      <c r="N39" s="68"/>
      <c r="O39" s="73">
        <f>'[25]E-FORM'!$K$28</f>
        <v>208</v>
      </c>
      <c r="P39" s="68"/>
      <c r="Q39" s="68">
        <f>'[25]E-FORM'!$M$28</f>
        <v>23</v>
      </c>
      <c r="R39" s="68"/>
      <c r="S39" s="70">
        <f>'[25]E-FORM'!$N$28</f>
        <v>10561585</v>
      </c>
      <c r="T39" s="68"/>
      <c r="U39" s="139">
        <f>I39+S39</f>
        <v>53100383</v>
      </c>
      <c r="V39" s="75"/>
      <c r="W39" s="68">
        <f>'[25]E-FORM'!$P$28</f>
        <v>7835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75</v>
      </c>
      <c r="F41" s="70">
        <f>'[26]E-FORM'!$E$28</f>
        <v>119380530</v>
      </c>
      <c r="G41" s="68">
        <f>'[26]E-FORM'!$F$28</f>
        <v>28</v>
      </c>
      <c r="H41" s="70">
        <f>'[26]E-FORM'!$G$28</f>
        <v>13099001</v>
      </c>
      <c r="I41" s="150">
        <f t="shared" ref="I41:I45" si="4">D41+F41+H41</f>
        <v>132639507</v>
      </c>
      <c r="J41" s="109" t="s">
        <v>146</v>
      </c>
      <c r="K41" s="68">
        <f>'[26]E-FORM'!$I$28</f>
        <v>46</v>
      </c>
      <c r="L41" s="68"/>
      <c r="M41" s="68">
        <f>'[26]E-FORM'!$J$28</f>
        <v>41</v>
      </c>
      <c r="N41" s="68"/>
      <c r="O41" s="73">
        <f>'[26]E-FORM'!$K$28</f>
        <v>259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133539507</v>
      </c>
      <c r="V41" s="75"/>
      <c r="W41" s="68">
        <f>'[26]E-FORM'!$P$28</f>
        <v>12815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18966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3253</v>
      </c>
      <c r="D45" s="72">
        <f t="shared" si="8"/>
        <v>37513339.899999999</v>
      </c>
      <c r="E45" s="72">
        <f t="shared" si="8"/>
        <v>5668</v>
      </c>
      <c r="F45" s="72">
        <f t="shared" si="8"/>
        <v>687719684</v>
      </c>
      <c r="G45" s="72">
        <f t="shared" si="8"/>
        <v>2027</v>
      </c>
      <c r="H45" s="72">
        <f t="shared" si="8"/>
        <v>202485047</v>
      </c>
      <c r="I45" s="151">
        <f t="shared" si="4"/>
        <v>927718070.89999998</v>
      </c>
      <c r="J45" s="110" t="s">
        <v>86</v>
      </c>
      <c r="K45" s="72">
        <f>SUM(K11:K44)</f>
        <v>4886</v>
      </c>
      <c r="L45" s="72"/>
      <c r="M45" s="72">
        <f>SUM(M11:M44)</f>
        <v>3276</v>
      </c>
      <c r="N45" s="72"/>
      <c r="O45" s="72">
        <f>SUM(O11:O44)</f>
        <v>12438</v>
      </c>
      <c r="P45" s="72"/>
      <c r="Q45" s="72">
        <f>SUM(Q11:Q44)</f>
        <v>1800</v>
      </c>
      <c r="R45" s="72"/>
      <c r="S45" s="72">
        <f>SUM(S11:S44)</f>
        <v>253801607</v>
      </c>
      <c r="T45" s="72"/>
      <c r="U45" s="158">
        <f t="shared" si="5"/>
        <v>1181519677.9000001</v>
      </c>
      <c r="V45" s="72"/>
      <c r="W45" s="72">
        <f>SUM(W11:W44)</f>
        <v>1007376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0.65876873228027544</v>
      </c>
      <c r="D46" s="89">
        <f t="shared" si="9"/>
        <v>0.665654001508446</v>
      </c>
      <c r="E46" s="89">
        <f t="shared" si="9"/>
        <v>0.62354235423542359</v>
      </c>
      <c r="F46" s="89">
        <f>F45/F53</f>
        <v>0.71782049365570944</v>
      </c>
      <c r="G46" s="89">
        <f t="shared" si="9"/>
        <v>0.61761121267519803</v>
      </c>
      <c r="H46" s="89">
        <f t="shared" si="9"/>
        <v>0.70425726889605789</v>
      </c>
      <c r="I46" s="89">
        <f t="shared" si="9"/>
        <v>0.71256715851806152</v>
      </c>
      <c r="J46" s="157" t="s">
        <v>89</v>
      </c>
      <c r="K46" s="89">
        <f>K45/K53</f>
        <v>0.60930290559920186</v>
      </c>
      <c r="L46" s="90"/>
      <c r="M46" s="89">
        <f>M45/M53</f>
        <v>0.59455535390199632</v>
      </c>
      <c r="N46" s="90"/>
      <c r="O46" s="89">
        <f>O45/O53</f>
        <v>0.65984084880636606</v>
      </c>
      <c r="P46" s="90"/>
      <c r="Q46" s="89">
        <f>Q45/Q53</f>
        <v>0.67189249720044797</v>
      </c>
      <c r="R46" s="91"/>
      <c r="S46" s="89">
        <f>S45/S53</f>
        <v>0.61854262706804264</v>
      </c>
      <c r="T46" s="91"/>
      <c r="U46" s="89">
        <f>U45/U53</f>
        <v>0.69003533794562222</v>
      </c>
      <c r="V46" s="92"/>
      <c r="W46" s="89">
        <f>W45/W53</f>
        <v>0.69085849133594535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4938</v>
      </c>
      <c r="D53" s="134">
        <f t="shared" si="11"/>
        <v>56355613.899999999</v>
      </c>
      <c r="E53" s="133">
        <f t="shared" si="11"/>
        <v>9090</v>
      </c>
      <c r="F53" s="134">
        <f t="shared" si="11"/>
        <v>958066383</v>
      </c>
      <c r="G53" s="133">
        <f t="shared" si="11"/>
        <v>3282</v>
      </c>
      <c r="H53" s="134">
        <f t="shared" si="11"/>
        <v>287515736</v>
      </c>
      <c r="I53" s="155">
        <f>SUM(I45+I51)</f>
        <v>1301937732.9000001</v>
      </c>
      <c r="J53" s="131" t="s">
        <v>42</v>
      </c>
      <c r="K53" s="133">
        <f>SUM(K45+K51)</f>
        <v>8019</v>
      </c>
      <c r="L53" s="133"/>
      <c r="M53" s="133">
        <f t="shared" ref="M53:S53" si="12">SUM(M45+M51)</f>
        <v>5510</v>
      </c>
      <c r="N53" s="133"/>
      <c r="O53" s="133">
        <f t="shared" si="12"/>
        <v>18850</v>
      </c>
      <c r="P53" s="133"/>
      <c r="Q53" s="133">
        <f t="shared" si="12"/>
        <v>2679</v>
      </c>
      <c r="R53" s="133"/>
      <c r="S53" s="134">
        <f t="shared" si="12"/>
        <v>410321934</v>
      </c>
      <c r="T53" s="133" t="s">
        <v>0</v>
      </c>
      <c r="U53" s="152">
        <f>SUM(U45+U51)</f>
        <v>1712259666.9000001</v>
      </c>
      <c r="V53" s="135"/>
      <c r="W53" s="136">
        <f>SUM(W45+W51)</f>
        <v>1458151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43342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869</v>
      </c>
      <c r="E2" s="182">
        <v>859</v>
      </c>
      <c r="F2" s="182"/>
      <c r="H2" s="199" t="s">
        <v>20</v>
      </c>
      <c r="I2" s="200">
        <f>SUM('E-SUMMRY'!C15+'E-SUMMRY'!E15+'E-SUMMRY'!Q15+1)</f>
        <v>324</v>
      </c>
      <c r="J2" s="182">
        <v>310</v>
      </c>
      <c r="K2" s="182"/>
      <c r="M2" s="205" t="s">
        <v>16</v>
      </c>
      <c r="N2" s="206">
        <f>SUM('E-SUMMRY'!C11+'E-SUMMRY'!E11+'E-SUMMRY'!Q11+1)</f>
        <v>561</v>
      </c>
      <c r="O2" s="182">
        <v>511</v>
      </c>
      <c r="P2" s="182"/>
      <c r="R2" s="211" t="s">
        <v>35</v>
      </c>
      <c r="S2" s="212">
        <f>SUM('E-SUMMRY'!C26+'E-SUMMRY'!E26+'E-SUMMRY'!Q26+1)</f>
        <v>390</v>
      </c>
      <c r="T2">
        <v>362</v>
      </c>
      <c r="W2" s="189" t="s">
        <v>17</v>
      </c>
      <c r="X2" s="190">
        <f>SUM('E-SUMMRY'!C12+'E-SUMMRY'!E12+'E-SUMMRY'!Q12+1)</f>
        <v>1537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616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1017</v>
      </c>
      <c r="E3" s="182">
        <v>993</v>
      </c>
      <c r="F3" s="182"/>
      <c r="H3" s="201" t="s">
        <v>170</v>
      </c>
      <c r="I3" s="202">
        <f>SUM('E-SUMMRY'!C21+'E-SUMMRY'!E21+'E-SUMMRY'!Q21+1)</f>
        <v>429</v>
      </c>
      <c r="J3" s="182">
        <v>404</v>
      </c>
      <c r="K3" s="182"/>
      <c r="M3" s="207" t="s">
        <v>26</v>
      </c>
      <c r="N3" s="208">
        <f>SUM('E-SUMMRY'!C19+'E-SUMMRY'!E19+'E-SUMMRY'!Q19+1)</f>
        <v>278</v>
      </c>
      <c r="O3" s="182">
        <v>266</v>
      </c>
      <c r="P3" s="182"/>
      <c r="R3" s="213" t="s">
        <v>41</v>
      </c>
      <c r="S3" s="214">
        <f>SUM('E-SUMMRY'!C27+'E-SUMMRY'!E27+'E-SUMMRY'!Q27+1)</f>
        <v>141</v>
      </c>
      <c r="T3">
        <v>140</v>
      </c>
      <c r="W3" s="191" t="s">
        <v>24</v>
      </c>
      <c r="X3" s="192">
        <f>SUM('E-SUMMRY'!C18+'E-SUMMRY'!E18+'E-SUMMRY'!Q18+1)</f>
        <v>614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357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1886</v>
      </c>
      <c r="H4" s="203" t="s">
        <v>171</v>
      </c>
      <c r="I4" s="204">
        <f>SUM('E-SUMMRY'!C25+'E-SUMMRY'!E25+'E-SUMMRY'!Q25+1)</f>
        <v>170</v>
      </c>
      <c r="J4" s="182">
        <v>157</v>
      </c>
      <c r="K4" s="182"/>
      <c r="M4" s="209" t="s">
        <v>172</v>
      </c>
      <c r="N4" s="210">
        <f>SUM('E-SUMMRY'!C33+'E-SUMMRY'!E33+'E-SUMMRY'!Q33+1)</f>
        <v>915</v>
      </c>
      <c r="O4" s="182">
        <v>896</v>
      </c>
      <c r="P4" s="182"/>
      <c r="R4" s="213" t="s">
        <v>168</v>
      </c>
      <c r="S4" s="214">
        <f>SUM('E-SUMMRY'!C31+'E-SUMMRY'!E31+'E-SUMMRY'!Q31+1)</f>
        <v>188</v>
      </c>
      <c r="T4">
        <v>173</v>
      </c>
      <c r="W4" s="191" t="s">
        <v>173</v>
      </c>
      <c r="X4" s="192">
        <f>SUM('E-SUMMRY'!C29+'E-SUMMRY'!E29+'E-SUMMRY'!Q29+1)</f>
        <v>345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325</v>
      </c>
      <c r="AD4">
        <v>317</v>
      </c>
    </row>
    <row r="5" spans="2:30" ht="13.5" thickBot="1" x14ac:dyDescent="0.25">
      <c r="C5" t="s">
        <v>181</v>
      </c>
      <c r="D5" s="180">
        <f>D4-C4</f>
        <v>34</v>
      </c>
      <c r="G5" t="s">
        <v>180</v>
      </c>
      <c r="H5">
        <f>SUM(J2:J4)</f>
        <v>871</v>
      </c>
      <c r="I5" s="219">
        <f>SUM(I2:I4)</f>
        <v>923</v>
      </c>
      <c r="L5" t="s">
        <v>180</v>
      </c>
      <c r="M5">
        <f>SUM(O2:O4)</f>
        <v>1673</v>
      </c>
      <c r="N5" s="220">
        <f>SUM(N2:N4)</f>
        <v>1754</v>
      </c>
      <c r="R5" s="215" t="s">
        <v>169</v>
      </c>
      <c r="S5" s="216">
        <f>SUM('E-SUMMRY'!C38+'E-SUMMRY'!E38+'E-SUMMRY'!Q38+1)</f>
        <v>207</v>
      </c>
      <c r="T5">
        <v>166</v>
      </c>
      <c r="W5" s="191" t="s">
        <v>87</v>
      </c>
      <c r="X5" s="192">
        <f>SUM('E-SUMMRY'!C32+'E-SUMMRY'!E32+'E-SUMMRY'!Q32+1)</f>
        <v>202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286</v>
      </c>
      <c r="AD5">
        <v>271</v>
      </c>
    </row>
    <row r="6" spans="2:30" ht="13.5" thickBot="1" x14ac:dyDescent="0.25">
      <c r="H6" t="s">
        <v>181</v>
      </c>
      <c r="I6" s="175">
        <f>I5-H5</f>
        <v>52</v>
      </c>
      <c r="M6" t="s">
        <v>181</v>
      </c>
      <c r="N6" s="176">
        <f>N5-M5</f>
        <v>81</v>
      </c>
      <c r="Q6" t="s">
        <v>180</v>
      </c>
      <c r="R6">
        <f>SUM(T2:T5)</f>
        <v>841</v>
      </c>
      <c r="S6" s="221">
        <f>SUM(S2+S3+S4+S5)</f>
        <v>926</v>
      </c>
      <c r="W6" s="191" t="s">
        <v>174</v>
      </c>
      <c r="X6" s="192">
        <f>SUM('E-SUMMRY'!C35+'E-SUMMRY'!E35+'E-SUMMRY'!Q35+1)</f>
        <v>131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85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132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311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1863</v>
      </c>
    </row>
    <row r="9" spans="2:30" x14ac:dyDescent="0.2">
      <c r="W9" s="191" t="s">
        <v>176</v>
      </c>
      <c r="X9" s="192">
        <f>SUM('E-SUMMRY'!C41+'E-SUMMRY'!E41+'E-SUMMRY'!Q41+1)</f>
        <v>97</v>
      </c>
      <c r="Y9" s="217">
        <v>83</v>
      </c>
      <c r="Z9" s="217"/>
      <c r="AA9" s="182"/>
      <c r="AB9" t="s">
        <v>181</v>
      </c>
      <c r="AC9" s="178">
        <f>AC8-AB8</f>
        <v>83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3396</v>
      </c>
    </row>
    <row r="12" spans="2:30" x14ac:dyDescent="0.2">
      <c r="W12" t="s">
        <v>181</v>
      </c>
      <c r="X12" s="179">
        <f>X11-W11</f>
        <v>141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2018-08-30T14:21:52Z</dcterms:modified>
</cp:coreProperties>
</file>