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<sst xmlns="http://schemas.openxmlformats.org/spreadsheetml/2006/main" count="375" uniqueCount="185">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</sst>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175</v>
          </cell>
          <cell r="C28">
            <v>2066792</v>
          </cell>
          <cell r="D28">
            <v>302</v>
          </cell>
          <cell r="E28">
            <v>11225978</v>
          </cell>
          <cell r="F28">
            <v>124</v>
          </cell>
          <cell r="G28">
            <v>9487400</v>
          </cell>
          <cell r="I28">
            <v>483</v>
          </cell>
          <cell r="J28">
            <v>277</v>
          </cell>
          <cell r="K28">
            <v>1111</v>
          </cell>
          <cell r="M28">
            <v>83</v>
          </cell>
          <cell r="N28">
            <v>2501589</v>
          </cell>
          <cell r="P28">
            <v>18871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140</v>
          </cell>
          <cell r="C28">
            <v>2494220</v>
          </cell>
          <cell r="D28">
            <v>192</v>
          </cell>
          <cell r="E28">
            <v>11164996</v>
          </cell>
          <cell r="F28">
            <v>31</v>
          </cell>
          <cell r="G28">
            <v>4970500</v>
          </cell>
          <cell r="I28">
            <v>168</v>
          </cell>
          <cell r="J28">
            <v>131</v>
          </cell>
          <cell r="K28">
            <v>670</v>
          </cell>
          <cell r="M28">
            <v>98</v>
          </cell>
          <cell r="N28">
            <v>3056953</v>
          </cell>
          <cell r="P28">
            <v>21325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235</v>
          </cell>
          <cell r="E28">
            <v>30142117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21488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106</v>
          </cell>
          <cell r="C28">
            <v>594681</v>
          </cell>
          <cell r="D28">
            <v>100</v>
          </cell>
          <cell r="E28">
            <v>7956508</v>
          </cell>
          <cell r="F28">
            <v>109</v>
          </cell>
          <cell r="G28">
            <v>4471000</v>
          </cell>
          <cell r="I28">
            <v>141</v>
          </cell>
          <cell r="J28">
            <v>112</v>
          </cell>
          <cell r="K28">
            <v>262</v>
          </cell>
          <cell r="M28">
            <v>80</v>
          </cell>
          <cell r="N28">
            <v>5960666</v>
          </cell>
          <cell r="P28">
            <v>33046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27591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132</v>
          </cell>
          <cell r="C28">
            <v>1645005</v>
          </cell>
          <cell r="D28">
            <v>222</v>
          </cell>
          <cell r="E28">
            <v>6142223</v>
          </cell>
          <cell r="F28">
            <v>109</v>
          </cell>
          <cell r="G28">
            <v>10325718</v>
          </cell>
          <cell r="I28">
            <v>254</v>
          </cell>
          <cell r="J28">
            <v>172</v>
          </cell>
          <cell r="K28">
            <v>221</v>
          </cell>
          <cell r="M28">
            <v>39</v>
          </cell>
          <cell r="N28">
            <v>2658656</v>
          </cell>
          <cell r="P28">
            <v>79812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609992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79</v>
          </cell>
          <cell r="J28">
            <v>48</v>
          </cell>
          <cell r="K28">
            <v>153</v>
          </cell>
          <cell r="M28">
            <v>26</v>
          </cell>
          <cell r="N28">
            <v>7341172</v>
          </cell>
          <cell r="P28">
            <v>46003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52</v>
          </cell>
          <cell r="C28">
            <v>418963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6670530</v>
          </cell>
          <cell r="P28">
            <v>43570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934487</v>
          </cell>
          <cell r="D28">
            <v>87</v>
          </cell>
          <cell r="E28">
            <v>9010731</v>
          </cell>
          <cell r="F28">
            <v>44</v>
          </cell>
          <cell r="G28">
            <v>2354539</v>
          </cell>
          <cell r="I28">
            <v>72</v>
          </cell>
          <cell r="J28">
            <v>43</v>
          </cell>
          <cell r="K28">
            <v>204</v>
          </cell>
          <cell r="M28">
            <v>41</v>
          </cell>
          <cell r="N28">
            <v>4254688</v>
          </cell>
          <cell r="P28">
            <v>23743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54</v>
          </cell>
          <cell r="G28">
            <v>3634000</v>
          </cell>
          <cell r="I28">
            <v>121</v>
          </cell>
          <cell r="J28">
            <v>72</v>
          </cell>
          <cell r="K28">
            <v>268</v>
          </cell>
          <cell r="M28">
            <v>26</v>
          </cell>
          <cell r="N28">
            <v>901756</v>
          </cell>
          <cell r="P28">
            <v>39318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65</v>
          </cell>
          <cell r="C28">
            <v>5468143</v>
          </cell>
          <cell r="D28">
            <v>116</v>
          </cell>
          <cell r="E28">
            <v>7625661</v>
          </cell>
          <cell r="F28">
            <v>36</v>
          </cell>
          <cell r="G28">
            <v>4436500</v>
          </cell>
          <cell r="I28">
            <v>95</v>
          </cell>
          <cell r="J28">
            <v>60</v>
          </cell>
          <cell r="K28">
            <v>203</v>
          </cell>
          <cell r="M28">
            <v>23</v>
          </cell>
          <cell r="N28">
            <v>2896417</v>
          </cell>
          <cell r="P28">
            <v>28672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478</v>
          </cell>
          <cell r="C28">
            <v>4028582</v>
          </cell>
          <cell r="D28">
            <v>958</v>
          </cell>
          <cell r="E28">
            <v>31284222</v>
          </cell>
          <cell r="F28">
            <v>161</v>
          </cell>
          <cell r="G28">
            <v>13284050</v>
          </cell>
          <cell r="I28">
            <v>337</v>
          </cell>
          <cell r="J28">
            <v>247</v>
          </cell>
          <cell r="K28">
            <v>773</v>
          </cell>
          <cell r="M28">
            <v>102</v>
          </cell>
          <cell r="N28">
            <v>5366605</v>
          </cell>
          <cell r="P28">
            <v>47397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309</v>
          </cell>
          <cell r="C28">
            <v>1069997</v>
          </cell>
          <cell r="D28">
            <v>419</v>
          </cell>
          <cell r="E28">
            <v>14497465</v>
          </cell>
          <cell r="F28">
            <v>95</v>
          </cell>
          <cell r="G28">
            <v>4058083</v>
          </cell>
          <cell r="I28">
            <v>137</v>
          </cell>
          <cell r="J28">
            <v>131</v>
          </cell>
          <cell r="K28">
            <v>286</v>
          </cell>
          <cell r="M28">
            <v>186</v>
          </cell>
          <cell r="N28">
            <v>1665492</v>
          </cell>
          <cell r="P28">
            <v>85250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</v>
          </cell>
          <cell r="C28">
            <v>844800</v>
          </cell>
          <cell r="D28">
            <v>91</v>
          </cell>
          <cell r="E28">
            <v>9826151</v>
          </cell>
          <cell r="F28">
            <v>40</v>
          </cell>
          <cell r="G28">
            <v>7783466</v>
          </cell>
          <cell r="I28">
            <v>126</v>
          </cell>
          <cell r="J28">
            <v>117</v>
          </cell>
          <cell r="K28">
            <v>317</v>
          </cell>
          <cell r="M28">
            <v>11</v>
          </cell>
          <cell r="N28">
            <v>1703500</v>
          </cell>
          <cell r="P28">
            <v>22984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40</v>
          </cell>
          <cell r="N28">
            <v>5044185</v>
          </cell>
          <cell r="P28">
            <v>28184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1299408</v>
          </cell>
          <cell r="D28">
            <v>54</v>
          </cell>
          <cell r="E28">
            <v>256974784</v>
          </cell>
          <cell r="F28">
            <v>26</v>
          </cell>
          <cell r="G28">
            <v>5414500</v>
          </cell>
          <cell r="I28">
            <v>59</v>
          </cell>
          <cell r="J28">
            <v>46</v>
          </cell>
          <cell r="K28">
            <v>1243</v>
          </cell>
          <cell r="M28">
            <v>25</v>
          </cell>
          <cell r="N28">
            <v>57131041</v>
          </cell>
          <cell r="P28">
            <v>21556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628420</v>
          </cell>
          <cell r="D28">
            <v>131</v>
          </cell>
          <cell r="E28">
            <v>3386669</v>
          </cell>
          <cell r="F28">
            <v>40</v>
          </cell>
          <cell r="G28">
            <v>3612900</v>
          </cell>
          <cell r="I28">
            <v>136</v>
          </cell>
          <cell r="J28">
            <v>71</v>
          </cell>
          <cell r="K28">
            <v>236</v>
          </cell>
          <cell r="M28">
            <v>31</v>
          </cell>
          <cell r="N28">
            <v>7137063</v>
          </cell>
          <cell r="P28">
            <v>12173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100</v>
          </cell>
          <cell r="C28">
            <v>1350967</v>
          </cell>
          <cell r="D28">
            <v>188</v>
          </cell>
          <cell r="E28">
            <v>32242631</v>
          </cell>
          <cell r="F28">
            <v>42</v>
          </cell>
          <cell r="G28">
            <v>8960200</v>
          </cell>
          <cell r="I28">
            <v>111</v>
          </cell>
          <cell r="J28">
            <v>80</v>
          </cell>
          <cell r="K28">
            <v>210</v>
          </cell>
          <cell r="M28">
            <v>24</v>
          </cell>
          <cell r="N28">
            <v>11311585</v>
          </cell>
          <cell r="P28">
            <v>7972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79</v>
          </cell>
          <cell r="E28">
            <v>119686030</v>
          </cell>
          <cell r="F28">
            <v>29</v>
          </cell>
          <cell r="G28">
            <v>13574001</v>
          </cell>
          <cell r="I28">
            <v>47</v>
          </cell>
          <cell r="J28">
            <v>42</v>
          </cell>
          <cell r="K28">
            <v>259</v>
          </cell>
          <cell r="M28">
            <v>3</v>
          </cell>
          <cell r="N28">
            <v>900000</v>
          </cell>
          <cell r="P28">
            <v>13034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18966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262</v>
          </cell>
          <cell r="C28">
            <v>2210203</v>
          </cell>
          <cell r="D28">
            <v>439</v>
          </cell>
          <cell r="E28">
            <v>12785496</v>
          </cell>
          <cell r="F28">
            <v>88</v>
          </cell>
          <cell r="G28">
            <v>7003662</v>
          </cell>
          <cell r="I28">
            <v>347</v>
          </cell>
          <cell r="J28">
            <v>193</v>
          </cell>
          <cell r="K28">
            <v>1152</v>
          </cell>
          <cell r="M28">
            <v>167</v>
          </cell>
          <cell r="N28">
            <v>13985946</v>
          </cell>
          <cell r="P28">
            <v>15042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271</v>
          </cell>
          <cell r="E28">
            <v>27147336</v>
          </cell>
          <cell r="F28">
            <v>159</v>
          </cell>
          <cell r="G28">
            <v>16272949</v>
          </cell>
          <cell r="I28">
            <v>374</v>
          </cell>
          <cell r="J28">
            <v>250</v>
          </cell>
          <cell r="K28">
            <v>694</v>
          </cell>
          <cell r="M28">
            <v>178</v>
          </cell>
          <cell r="N28">
            <v>21126632</v>
          </cell>
          <cell r="P28">
            <v>61276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207</v>
          </cell>
          <cell r="E28">
            <v>7935962</v>
          </cell>
          <cell r="F28">
            <v>82</v>
          </cell>
          <cell r="G28">
            <v>4747541</v>
          </cell>
          <cell r="I28">
            <v>201</v>
          </cell>
          <cell r="J28">
            <v>166</v>
          </cell>
          <cell r="K28">
            <v>428</v>
          </cell>
          <cell r="M28">
            <v>10</v>
          </cell>
          <cell r="N28">
            <v>12000585</v>
          </cell>
          <cell r="P28">
            <v>61113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354</v>
          </cell>
          <cell r="C28">
            <v>3620230</v>
          </cell>
          <cell r="D28">
            <v>508</v>
          </cell>
          <cell r="E28">
            <v>23807772</v>
          </cell>
          <cell r="F28">
            <v>223</v>
          </cell>
          <cell r="G28">
            <v>22990160</v>
          </cell>
          <cell r="I28">
            <v>451</v>
          </cell>
          <cell r="J28">
            <v>193</v>
          </cell>
          <cell r="K28">
            <v>638</v>
          </cell>
          <cell r="M28">
            <v>156</v>
          </cell>
          <cell r="N28">
            <v>7779753</v>
          </cell>
          <cell r="P28">
            <v>35559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201</v>
          </cell>
          <cell r="C28">
            <v>1450206</v>
          </cell>
          <cell r="D28">
            <v>297</v>
          </cell>
          <cell r="E28">
            <v>19024382</v>
          </cell>
          <cell r="F28">
            <v>105</v>
          </cell>
          <cell r="G28">
            <v>13567952</v>
          </cell>
          <cell r="I28">
            <v>310</v>
          </cell>
          <cell r="J28">
            <v>209</v>
          </cell>
          <cell r="K28">
            <v>545</v>
          </cell>
          <cell r="M28">
            <v>116</v>
          </cell>
          <cell r="N28">
            <v>14135428</v>
          </cell>
          <cell r="P28">
            <v>35840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460511</v>
          </cell>
          <cell r="D28">
            <v>167</v>
          </cell>
          <cell r="E28">
            <v>10330205</v>
          </cell>
          <cell r="F28">
            <v>62</v>
          </cell>
          <cell r="G28">
            <v>2498617</v>
          </cell>
          <cell r="I28">
            <v>167</v>
          </cell>
          <cell r="J28">
            <v>101</v>
          </cell>
          <cell r="K28">
            <v>457</v>
          </cell>
          <cell r="M28">
            <v>15</v>
          </cell>
          <cell r="N28">
            <v>12402280</v>
          </cell>
          <cell r="P28">
            <v>52250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96</v>
          </cell>
          <cell r="C28">
            <v>395680.9</v>
          </cell>
          <cell r="D28">
            <v>199</v>
          </cell>
          <cell r="E28">
            <v>5211150</v>
          </cell>
          <cell r="F28">
            <v>118</v>
          </cell>
          <cell r="G28">
            <v>3193064</v>
          </cell>
          <cell r="I28">
            <v>102</v>
          </cell>
          <cell r="J28">
            <v>81</v>
          </cell>
          <cell r="K28">
            <v>119</v>
          </cell>
          <cell r="M28">
            <v>64</v>
          </cell>
          <cell r="N28">
            <v>5100617</v>
          </cell>
          <cell r="P28">
            <v>115486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7" zoomScale="85" zoomScaleNormal="85" zoomScaleSheetLayoutView="100" workbookViewId="0">
      <selection activeCell="X58" sqref="X58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175</v>
      </c>
      <c r="D11" s="69">
        <f>'[1]E-FORM'!$C$28</f>
        <v>2066792</v>
      </c>
      <c r="E11" s="68">
        <f>'[1]E-FORM'!$D$28</f>
        <v>302</v>
      </c>
      <c r="F11" s="70">
        <f>'[1]E-FORM'!$E$28</f>
        <v>11225978</v>
      </c>
      <c r="G11" s="68">
        <f>'[1]E-FORM'!$F$28</f>
        <v>124</v>
      </c>
      <c r="H11" s="70">
        <f>'[1]E-FORM'!$G$28</f>
        <v>9487400</v>
      </c>
      <c r="I11" s="150">
        <f>+D11+F11+H11</f>
        <v>22780170</v>
      </c>
      <c r="J11" s="153" t="s">
        <v>16</v>
      </c>
      <c r="K11" s="68">
        <f>'[1]E-FORM'!$I$28</f>
        <v>483</v>
      </c>
      <c r="L11" s="68"/>
      <c r="M11" s="68">
        <f>'[1]E-FORM'!$J$28</f>
        <v>277</v>
      </c>
      <c r="N11" s="68"/>
      <c r="O11" s="73">
        <f>'[1]E-FORM'!$K$28</f>
        <v>1111</v>
      </c>
      <c r="P11" s="68"/>
      <c r="Q11" s="68">
        <f>'[1]E-FORM'!$M$28</f>
        <v>83</v>
      </c>
      <c r="R11" s="68"/>
      <c r="S11" s="70">
        <f>'[1]E-FORM'!$N$28</f>
        <v>2501589</v>
      </c>
      <c r="T11" s="74"/>
      <c r="U11" s="139">
        <f>I11+S11</f>
        <v>25281759</v>
      </c>
      <c r="V11" s="75"/>
      <c r="W11" s="68">
        <f>'[1]E-FORM'!$P$28</f>
        <v>18871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478</v>
      </c>
      <c r="D12" s="70">
        <f>'[2]E-FORM'!$C$28</f>
        <v>4028582</v>
      </c>
      <c r="E12" s="68">
        <f>'[2]E-FORM'!$D$28</f>
        <v>958</v>
      </c>
      <c r="F12" s="70">
        <f>'[2]E-FORM'!$E$28</f>
        <v>31284222</v>
      </c>
      <c r="G12" s="68">
        <f>'[2]E-FORM'!$F28</f>
        <v>161</v>
      </c>
      <c r="H12" s="70">
        <f>'[2]E-FORM'!$G28</f>
        <v>13284050</v>
      </c>
      <c r="I12" s="150">
        <f>+D12+F12+H12</f>
        <v>48596854</v>
      </c>
      <c r="J12" s="153" t="s">
        <v>17</v>
      </c>
      <c r="K12" s="68">
        <f>'[2]E-FORM'!$I28</f>
        <v>337</v>
      </c>
      <c r="L12" s="68" t="s">
        <v>0</v>
      </c>
      <c r="M12" s="68">
        <f>'[2]E-FORM'!$J28</f>
        <v>247</v>
      </c>
      <c r="N12" s="68"/>
      <c r="O12" s="73">
        <f>'[2]E-FORM'!$K28</f>
        <v>773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53963459</v>
      </c>
      <c r="V12" s="75"/>
      <c r="W12" s="68">
        <f>'[2]E-FORM'!$P28</f>
        <v>47397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262</v>
      </c>
      <c r="D13" s="70">
        <f>'[3]E-FORM'!$C$28</f>
        <v>2210203</v>
      </c>
      <c r="E13" s="68">
        <f>'[3]E-FORM'!$D$28</f>
        <v>439</v>
      </c>
      <c r="F13" s="70">
        <f>'[3]E-FORM'!$E$28</f>
        <v>12785496</v>
      </c>
      <c r="G13" s="68">
        <f>'[3]E-FORM'!$F28</f>
        <v>88</v>
      </c>
      <c r="H13" s="70">
        <f>'[3]E-FORM'!$G28</f>
        <v>7003662</v>
      </c>
      <c r="I13" s="150">
        <f>+D13+F13+H13</f>
        <v>21999361</v>
      </c>
      <c r="J13" s="108" t="s">
        <v>18</v>
      </c>
      <c r="K13" s="68">
        <f>'[3]E-FORM'!$I28</f>
        <v>347</v>
      </c>
      <c r="L13" s="76"/>
      <c r="M13" s="68">
        <f>'[3]E-FORM'!$J28</f>
        <v>193</v>
      </c>
      <c r="N13" s="76"/>
      <c r="O13" s="73">
        <f>'[3]E-FORM'!$K28</f>
        <v>1152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35985307</v>
      </c>
      <c r="V13" s="75"/>
      <c r="W13" s="68">
        <f>'[3]E-FORM'!$P28</f>
        <v>15042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271</v>
      </c>
      <c r="F14" s="70">
        <f>'[4]E-FORM'!$E$28</f>
        <v>27147336</v>
      </c>
      <c r="G14" s="68">
        <f>'[4]E-FORM'!$F$28</f>
        <v>159</v>
      </c>
      <c r="H14" s="70">
        <f>'[4]E-FORM'!$G$28</f>
        <v>16272949</v>
      </c>
      <c r="I14" s="150">
        <f>+D14+F14+H14</f>
        <v>45220105</v>
      </c>
      <c r="J14" s="153" t="s">
        <v>19</v>
      </c>
      <c r="K14" s="68">
        <f>'[4]E-FORM'!$I$28</f>
        <v>374</v>
      </c>
      <c r="L14" s="68"/>
      <c r="M14" s="68">
        <f>'[4]E-FORM'!$J$28</f>
        <v>250</v>
      </c>
      <c r="N14" s="68"/>
      <c r="O14" s="73">
        <f>'[4]E-FORM'!$K$28</f>
        <v>694</v>
      </c>
      <c r="P14" s="68"/>
      <c r="Q14" s="68">
        <f>'[4]E-FORM'!$M$28</f>
        <v>178</v>
      </c>
      <c r="R14" s="68"/>
      <c r="S14" s="70">
        <f>'[4]E-FORM'!$N$28</f>
        <v>21126632</v>
      </c>
      <c r="T14" s="68"/>
      <c r="U14" s="139">
        <f>I14+S14</f>
        <v>66346737</v>
      </c>
      <c r="V14" s="75"/>
      <c r="W14" s="68">
        <f>'[4]E-FORM'!$P$28</f>
        <v>61276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207</v>
      </c>
      <c r="F15" s="70">
        <f>'[5]E-FORM'!$E$28</f>
        <v>7935962</v>
      </c>
      <c r="G15" s="68">
        <f>'[5]E-FORM'!$F$28</f>
        <v>82</v>
      </c>
      <c r="H15" s="70">
        <f>'[5]E-FORM'!$G$28</f>
        <v>4747541</v>
      </c>
      <c r="I15" s="150">
        <f>+D15+F15+H15</f>
        <v>13983864</v>
      </c>
      <c r="J15" s="153" t="s">
        <v>20</v>
      </c>
      <c r="K15" s="68">
        <f>'[5]E-FORM'!$I$28</f>
        <v>201</v>
      </c>
      <c r="L15" s="68"/>
      <c r="M15" s="68">
        <f>'[5]E-FORM'!$J$28</f>
        <v>166</v>
      </c>
      <c r="N15" s="68"/>
      <c r="O15" s="73">
        <f>'[5]E-FORM'!$K$28</f>
        <v>428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25984449</v>
      </c>
      <c r="V15" s="75"/>
      <c r="W15" s="68">
        <f>'[5]E-FORM'!$P$28</f>
        <v>61113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354</v>
      </c>
      <c r="D17" s="70">
        <f>'[6]E-FORM'!$C$28</f>
        <v>3620230</v>
      </c>
      <c r="E17" s="68">
        <f>'[6]E-FORM'!$D$28</f>
        <v>508</v>
      </c>
      <c r="F17" s="70">
        <f>'[6]E-FORM'!$E$28</f>
        <v>23807772</v>
      </c>
      <c r="G17" s="68">
        <f>'[6]E-FORM'!$F$28</f>
        <v>223</v>
      </c>
      <c r="H17" s="70">
        <f>'[6]E-FORM'!$G$28</f>
        <v>22990160</v>
      </c>
      <c r="I17" s="150">
        <f>+D17+F17+H17</f>
        <v>50418162</v>
      </c>
      <c r="J17" s="153" t="s">
        <v>21</v>
      </c>
      <c r="K17" s="68">
        <f>'[6]E-FORM'!$I$28</f>
        <v>451</v>
      </c>
      <c r="L17" s="68"/>
      <c r="M17" s="68">
        <f>'[6]E-FORM'!$J$28</f>
        <v>193</v>
      </c>
      <c r="N17" s="68" t="s">
        <v>0</v>
      </c>
      <c r="O17" s="73">
        <f>'[6]E-FORM'!$K$28</f>
        <v>638</v>
      </c>
      <c r="P17" s="68" t="s">
        <v>0</v>
      </c>
      <c r="Q17" s="68">
        <f>'[6]E-FORM'!$M$28</f>
        <v>156</v>
      </c>
      <c r="R17" s="68" t="s">
        <v>0</v>
      </c>
      <c r="S17" s="70">
        <f>'[6]E-FORM'!$N$28</f>
        <v>7779753</v>
      </c>
      <c r="T17" s="68"/>
      <c r="U17" s="139">
        <f>I17+S17</f>
        <v>58197915</v>
      </c>
      <c r="V17" s="75"/>
      <c r="W17" s="68">
        <f>'[6]E-FORM'!$P$28</f>
        <v>35559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201</v>
      </c>
      <c r="D18" s="70">
        <f>'[7]E-FORM'!$C$28</f>
        <v>1450206</v>
      </c>
      <c r="E18" s="68">
        <f>'[7]E-FORM'!$D$28</f>
        <v>297</v>
      </c>
      <c r="F18" s="70">
        <f>'[7]E-FORM'!$E$28</f>
        <v>19024382</v>
      </c>
      <c r="G18" s="68">
        <f>'[7]E-FORM'!$F$28</f>
        <v>105</v>
      </c>
      <c r="H18" s="70">
        <f>'[7]E-FORM'!$G$28</f>
        <v>13567952</v>
      </c>
      <c r="I18" s="150">
        <f>+D18+F18+H18</f>
        <v>34042540</v>
      </c>
      <c r="J18" s="153" t="s">
        <v>24</v>
      </c>
      <c r="K18" s="68">
        <f>'[7]E-FORM'!$I$28</f>
        <v>310</v>
      </c>
      <c r="L18" s="68" t="s">
        <v>0</v>
      </c>
      <c r="M18" s="68">
        <f>'[7]E-FORM'!$J$28</f>
        <v>209</v>
      </c>
      <c r="N18" s="68" t="s">
        <v>0</v>
      </c>
      <c r="O18" s="73">
        <f>'[7]E-FORM'!$K$28</f>
        <v>545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48177968</v>
      </c>
      <c r="V18" s="75"/>
      <c r="W18" s="68">
        <f>'[7]E-FORM'!$P$28</f>
        <v>35840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95</v>
      </c>
      <c r="D19" s="70">
        <f>'[8]E-FORM'!$C$28</f>
        <v>460511</v>
      </c>
      <c r="E19" s="68">
        <f>'[8]E-FORM'!$D$28</f>
        <v>167</v>
      </c>
      <c r="F19" s="70">
        <f>'[8]E-FORM'!$E$28</f>
        <v>10330205</v>
      </c>
      <c r="G19" s="68">
        <f>'[8]E-FORM'!$F$28</f>
        <v>62</v>
      </c>
      <c r="H19" s="70">
        <f>'[8]E-FORM'!$G$28</f>
        <v>2498617</v>
      </c>
      <c r="I19" s="150">
        <f>D19+F19+H19</f>
        <v>13289333</v>
      </c>
      <c r="J19" s="153" t="s">
        <v>26</v>
      </c>
      <c r="K19" s="68">
        <f>'[8]E-FORM'!$I$28</f>
        <v>167</v>
      </c>
      <c r="L19" s="68" t="s">
        <v>0</v>
      </c>
      <c r="M19" s="68">
        <f>'[8]E-FORM'!$J$28</f>
        <v>101</v>
      </c>
      <c r="N19" s="68" t="s">
        <v>0</v>
      </c>
      <c r="O19" s="73">
        <f>'[8]E-FORM'!$K$28</f>
        <v>457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25691613</v>
      </c>
      <c r="V19" s="75"/>
      <c r="W19" s="68">
        <f>'[8]E-FORM'!$P$28</f>
        <v>52250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96</v>
      </c>
      <c r="D20" s="70">
        <f>'[9]E-FORM'!$C$28</f>
        <v>395680.9</v>
      </c>
      <c r="E20" s="68">
        <f>'[9]E-FORM'!$D$28</f>
        <v>199</v>
      </c>
      <c r="F20" s="70">
        <f>'[9]E-FORM'!$E$28</f>
        <v>5211150</v>
      </c>
      <c r="G20" s="68">
        <f>'[9]E-FORM'!$F$28</f>
        <v>118</v>
      </c>
      <c r="H20" s="70">
        <f>'[9]E-FORM'!$G$28</f>
        <v>3193064</v>
      </c>
      <c r="I20" s="150">
        <f>D20+F20+H20</f>
        <v>8799894.9000000004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64</v>
      </c>
      <c r="R20" s="68" t="s">
        <v>0</v>
      </c>
      <c r="S20" s="70">
        <f>'[9]E-FORM'!$N$28</f>
        <v>5100617</v>
      </c>
      <c r="T20" s="68"/>
      <c r="U20" s="139">
        <f>I20+S20</f>
        <v>13900511.9</v>
      </c>
      <c r="V20" s="75"/>
      <c r="W20" s="68">
        <f>'[9]E-FORM'!$P$28</f>
        <v>115486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140</v>
      </c>
      <c r="D21" s="70">
        <f>'[10]E-FORM'!$C$28</f>
        <v>2494220</v>
      </c>
      <c r="E21" s="68">
        <f>'[10]E-FORM'!$D$28</f>
        <v>192</v>
      </c>
      <c r="F21" s="70">
        <f>'[10]E-FORM'!$E$28</f>
        <v>11164996</v>
      </c>
      <c r="G21" s="68">
        <f>'[10]E-FORM'!$F$28</f>
        <v>31</v>
      </c>
      <c r="H21" s="70">
        <f>'[10]E-FORM'!$G$28</f>
        <v>4970500</v>
      </c>
      <c r="I21" s="150">
        <f t="shared" ref="I21:I25" si="0">D21+F21+H21</f>
        <v>18629716</v>
      </c>
      <c r="J21" s="153" t="s">
        <v>28</v>
      </c>
      <c r="K21" s="68">
        <f>'[10]E-FORM'!$I$28</f>
        <v>168</v>
      </c>
      <c r="L21" s="68" t="s">
        <v>0</v>
      </c>
      <c r="M21" s="68">
        <f>'[10]E-FORM'!$J$28</f>
        <v>131</v>
      </c>
      <c r="N21" s="68" t="s">
        <v>0</v>
      </c>
      <c r="O21" s="73">
        <f>'[10]E-FORM'!$K$28</f>
        <v>670</v>
      </c>
      <c r="P21" s="68" t="s">
        <v>0</v>
      </c>
      <c r="Q21" s="68">
        <f>'[10]E-FORM'!$M$28</f>
        <v>98</v>
      </c>
      <c r="R21" s="68" t="s">
        <v>0</v>
      </c>
      <c r="S21" s="70">
        <f>'[10]E-FORM'!$N$28</f>
        <v>3056953</v>
      </c>
      <c r="T21" s="68"/>
      <c r="U21" s="139">
        <f t="shared" ref="U21:U25" si="1">I21+S21</f>
        <v>21686669</v>
      </c>
      <c r="V21" s="75"/>
      <c r="W21" s="68">
        <f>'[10]E-FORM'!$P$28</f>
        <v>21325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58</v>
      </c>
      <c r="D23" s="70">
        <f>'[11]E-FORM'!$C$28</f>
        <v>1240992</v>
      </c>
      <c r="E23" s="68">
        <f>'[11]E-FORM'!$D$28</f>
        <v>235</v>
      </c>
      <c r="F23" s="70">
        <f>'[11]E-FORM'!$E$28</f>
        <v>30142117</v>
      </c>
      <c r="G23" s="68">
        <f>'[11]E-FORM'!$F$28</f>
        <v>87</v>
      </c>
      <c r="H23" s="70">
        <f>'[11]E-FORM'!$G$28</f>
        <v>16532334</v>
      </c>
      <c r="I23" s="150">
        <f t="shared" si="0"/>
        <v>47915443</v>
      </c>
      <c r="J23" s="153" t="s">
        <v>29</v>
      </c>
      <c r="K23" s="68">
        <f>'[11]E-FORM'!$I$28</f>
        <v>185</v>
      </c>
      <c r="L23" s="68" t="s">
        <v>0</v>
      </c>
      <c r="M23" s="68">
        <f>'[11]E-FORM'!$J$28</f>
        <v>146</v>
      </c>
      <c r="N23" s="68" t="s">
        <v>0</v>
      </c>
      <c r="O23" s="73">
        <f>'[11]E-FORM'!$K$28</f>
        <v>1086</v>
      </c>
      <c r="P23" s="68" t="s">
        <v>0</v>
      </c>
      <c r="Q23" s="68">
        <f>'[11]E-FORM'!$M$28</f>
        <v>31</v>
      </c>
      <c r="R23" s="68" t="s">
        <v>0</v>
      </c>
      <c r="S23" s="70">
        <f>'[11]E-FORM'!$N$28</f>
        <v>31313538</v>
      </c>
      <c r="T23" s="68"/>
      <c r="U23" s="139">
        <f t="shared" si="1"/>
        <v>79228981</v>
      </c>
      <c r="V23" s="75"/>
      <c r="W23" s="68">
        <f>'[11]E-FORM'!$P$28</f>
        <v>21488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106</v>
      </c>
      <c r="D24" s="70">
        <f>'[12]E-FORM'!$C$28</f>
        <v>594681</v>
      </c>
      <c r="E24" s="68">
        <f>'[12]E-FORM'!$D$28</f>
        <v>100</v>
      </c>
      <c r="F24" s="70">
        <f>'[12]E-FORM'!$E$28</f>
        <v>7956508</v>
      </c>
      <c r="G24" s="68">
        <f>'[12]E-FORM'!$F$28</f>
        <v>109</v>
      </c>
      <c r="H24" s="70">
        <f>'[12]E-FORM'!$G$28</f>
        <v>4471000</v>
      </c>
      <c r="I24" s="150">
        <f t="shared" si="0"/>
        <v>13022189</v>
      </c>
      <c r="J24" s="153" t="s">
        <v>31</v>
      </c>
      <c r="K24" s="68">
        <f>'[12]E-FORM'!$I$28</f>
        <v>141</v>
      </c>
      <c r="L24" s="68" t="s">
        <v>0</v>
      </c>
      <c r="M24" s="68">
        <f>'[12]E-FORM'!$J$28</f>
        <v>112</v>
      </c>
      <c r="N24" s="68" t="s">
        <v>0</v>
      </c>
      <c r="O24" s="73">
        <f>'[12]E-FORM'!$K$28</f>
        <v>262</v>
      </c>
      <c r="P24" s="68" t="s">
        <v>0</v>
      </c>
      <c r="Q24" s="68">
        <f>'[12]E-FORM'!$M$28</f>
        <v>80</v>
      </c>
      <c r="R24" s="68" t="s">
        <v>0</v>
      </c>
      <c r="S24" s="70">
        <f>'[12]E-FORM'!$N$28</f>
        <v>5960666</v>
      </c>
      <c r="T24" s="68"/>
      <c r="U24" s="139">
        <f t="shared" si="1"/>
        <v>18982855</v>
      </c>
      <c r="V24" s="75"/>
      <c r="W24" s="68">
        <f>'[12]E-FORM'!$P$28</f>
        <v>33046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27591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132</v>
      </c>
      <c r="D26" s="70">
        <f>'[14]E-FORM'!$C$28</f>
        <v>1645005</v>
      </c>
      <c r="E26" s="68">
        <f>'[14]E-FORM'!$D$28</f>
        <v>222</v>
      </c>
      <c r="F26" s="70">
        <f>'[14]E-FORM'!$E$28</f>
        <v>6142223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18112946</v>
      </c>
      <c r="J26" s="154" t="s">
        <v>35</v>
      </c>
      <c r="K26" s="68">
        <f>'[14]E-FORM'!$I$28</f>
        <v>254</v>
      </c>
      <c r="L26" s="68" t="s">
        <v>0</v>
      </c>
      <c r="M26" s="68">
        <f>'[14]E-FORM'!$J$28</f>
        <v>172</v>
      </c>
      <c r="N26" s="68" t="s">
        <v>0</v>
      </c>
      <c r="O26" s="73">
        <f>'[14]E-FORM'!$K$28</f>
        <v>221</v>
      </c>
      <c r="P26" s="68" t="s">
        <v>0</v>
      </c>
      <c r="Q26" s="68">
        <f>'[14]E-FORM'!$M$28</f>
        <v>39</v>
      </c>
      <c r="R26" s="68" t="s">
        <v>0</v>
      </c>
      <c r="S26" s="70">
        <f>'[14]E-FORM'!$N$28</f>
        <v>2658656</v>
      </c>
      <c r="T26" s="68"/>
      <c r="U26" s="139">
        <f t="shared" ref="U26:U27" si="3">I26+S26</f>
        <v>20771602</v>
      </c>
      <c r="V26" s="75"/>
      <c r="W26" s="68">
        <f>'[14]E-FORM'!$P$28</f>
        <v>79812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609992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8652595</v>
      </c>
      <c r="J27" s="154" t="s">
        <v>41</v>
      </c>
      <c r="K27" s="68">
        <f>'[15]E-FORM'!$I$28</f>
        <v>79</v>
      </c>
      <c r="L27" s="68" t="s">
        <v>0</v>
      </c>
      <c r="M27" s="68">
        <f>'[15]E-FORM'!$J$28</f>
        <v>48</v>
      </c>
      <c r="N27" s="68" t="s">
        <v>0</v>
      </c>
      <c r="O27" s="73">
        <f>'[15]E-FORM'!$K$28</f>
        <v>153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15993767</v>
      </c>
      <c r="V27" s="75"/>
      <c r="W27" s="68">
        <f>'[15]E-FORM'!$P$28</f>
        <v>46003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52</v>
      </c>
      <c r="D29" s="70">
        <f>'[16]E-FORM'!$C$28</f>
        <v>418963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14828716</v>
      </c>
      <c r="J29" s="154" t="s">
        <v>70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21499246</v>
      </c>
      <c r="V29" s="75"/>
      <c r="W29" s="68">
        <f>'[16]E-FORM'!$P$28</f>
        <v>43570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20</v>
      </c>
      <c r="D30" s="70">
        <f>'[17]E-FORM'!$C$28</f>
        <v>934487</v>
      </c>
      <c r="E30" s="68">
        <f>'[17]E-FORM'!$D$28</f>
        <v>87</v>
      </c>
      <c r="F30" s="70">
        <f>'[17]E-FORM'!$E$28</f>
        <v>9010731</v>
      </c>
      <c r="G30" s="68">
        <f>'[17]E-FORM'!$F$28</f>
        <v>44</v>
      </c>
      <c r="H30" s="70">
        <f>'[17]E-FORM'!$G$28</f>
        <v>2354539</v>
      </c>
      <c r="I30" s="150">
        <f>D30+F30+H30</f>
        <v>12299757</v>
      </c>
      <c r="J30" s="154" t="s">
        <v>80</v>
      </c>
      <c r="K30" s="68">
        <f>'[17]E-FORM'!$I$28</f>
        <v>72</v>
      </c>
      <c r="L30" s="68"/>
      <c r="M30" s="68">
        <f>'[17]E-FORM'!$J$28</f>
        <v>43</v>
      </c>
      <c r="N30" s="68"/>
      <c r="O30" s="73">
        <f>'[17]E-FORM'!$K$28</f>
        <v>204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16554445</v>
      </c>
      <c r="V30" s="75"/>
      <c r="W30" s="68">
        <f>'[17]E-FORM'!$P$28</f>
        <v>23743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54</v>
      </c>
      <c r="H31" s="70">
        <f>'[18]E-FORM'!$G$28</f>
        <v>3634000</v>
      </c>
      <c r="I31" s="150">
        <f>D31+F31+H31</f>
        <v>7246616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8148372</v>
      </c>
      <c r="V31" s="75"/>
      <c r="W31" s="68">
        <f>'[18]E-FORM'!$P$28</f>
        <v>39318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65</v>
      </c>
      <c r="D32" s="70">
        <f>'[19]E-FORM'!$C$28</f>
        <v>5468143</v>
      </c>
      <c r="E32" s="68">
        <f>'[19]E-FORM'!$D$28</f>
        <v>116</v>
      </c>
      <c r="F32" s="70">
        <f>'[19]E-FORM'!$E$28</f>
        <v>7625661</v>
      </c>
      <c r="G32" s="68">
        <f>'[19]E-FORM'!$F$28</f>
        <v>36</v>
      </c>
      <c r="H32" s="70">
        <f>'[19]E-FORM'!$G$28</f>
        <v>4436500</v>
      </c>
      <c r="I32" s="150">
        <f>D32+F32+H32</f>
        <v>17530304</v>
      </c>
      <c r="J32" s="154" t="s">
        <v>87</v>
      </c>
      <c r="K32" s="68">
        <f>'[19]E-FORM'!$I$28</f>
        <v>95</v>
      </c>
      <c r="L32" s="68"/>
      <c r="M32" s="68">
        <f>'[19]E-FORM'!$J$28</f>
        <v>60</v>
      </c>
      <c r="N32" s="68"/>
      <c r="O32" s="73">
        <f>'[19]E-FORM'!$K$28</f>
        <v>203</v>
      </c>
      <c r="P32" s="68"/>
      <c r="Q32" s="68">
        <f>'[19]E-FORM'!$M$28</f>
        <v>23</v>
      </c>
      <c r="R32" s="68"/>
      <c r="S32" s="70">
        <f>'[19]E-FORM'!$N$28</f>
        <v>2896417</v>
      </c>
      <c r="T32" s="68"/>
      <c r="U32" s="139">
        <f>I32+S32</f>
        <v>20426721</v>
      </c>
      <c r="V32" s="75"/>
      <c r="W32" s="68">
        <f>'[19]E-FORM'!$P$28</f>
        <v>28672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309</v>
      </c>
      <c r="D33" s="70">
        <f>'[20]E-FORM'!$C$28</f>
        <v>1069997</v>
      </c>
      <c r="E33" s="68">
        <f>'[20]E-FORM'!$D$28</f>
        <v>419</v>
      </c>
      <c r="F33" s="70">
        <f>'[20]E-FORM'!$E$28</f>
        <v>14497465</v>
      </c>
      <c r="G33" s="68">
        <f>'[20]E-FORM'!$F$28</f>
        <v>95</v>
      </c>
      <c r="H33" s="70">
        <f>'[20]E-FORM'!$G$28</f>
        <v>4058083</v>
      </c>
      <c r="I33" s="150">
        <f>D33+F33+H33</f>
        <v>19625545</v>
      </c>
      <c r="J33" s="154" t="s">
        <v>88</v>
      </c>
      <c r="K33" s="68">
        <f>'[20]E-FORM'!$I$28</f>
        <v>137</v>
      </c>
      <c r="L33" s="68"/>
      <c r="M33" s="68">
        <f>'[20]E-FORM'!$J$28</f>
        <v>131</v>
      </c>
      <c r="N33" s="68"/>
      <c r="O33" s="73">
        <f>'[20]E-FORM'!$K$28</f>
        <v>286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21291037</v>
      </c>
      <c r="V33" s="75"/>
      <c r="W33" s="68">
        <f>'[20]E-FORM'!$P$28</f>
        <v>85250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31</v>
      </c>
      <c r="D35" s="70">
        <f>'[21]E-FORM'!$C$28</f>
        <v>844800</v>
      </c>
      <c r="E35" s="68">
        <f>'[21]E-FORM'!$D$28</f>
        <v>91</v>
      </c>
      <c r="F35" s="70">
        <f>'[21]E-FORM'!$E$28</f>
        <v>9826151</v>
      </c>
      <c r="G35" s="68">
        <f>'[21]E-FORM'!$F$28</f>
        <v>40</v>
      </c>
      <c r="H35" s="70">
        <f>'[21]E-FORM'!$G$28</f>
        <v>7783466</v>
      </c>
      <c r="I35" s="150">
        <f>D35+F35+H35</f>
        <v>18454417</v>
      </c>
      <c r="J35" s="154" t="s">
        <v>117</v>
      </c>
      <c r="K35" s="68">
        <f>'[21]E-FORM'!$I$28</f>
        <v>126</v>
      </c>
      <c r="L35" s="68"/>
      <c r="M35" s="68">
        <f>'[21]E-FORM'!$J$28</f>
        <v>117</v>
      </c>
      <c r="N35" s="68"/>
      <c r="O35" s="73">
        <f>'[21]E-FORM'!$K$28</f>
        <v>317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20157917</v>
      </c>
      <c r="V35" s="75"/>
      <c r="W35" s="68">
        <f>'[21]E-FORM'!$P$28</f>
        <v>22984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40</v>
      </c>
      <c r="R36" s="68"/>
      <c r="S36" s="70">
        <f>'[22]E-FORM'!$N$28</f>
        <v>5044185</v>
      </c>
      <c r="T36" s="68"/>
      <c r="U36" s="139">
        <f>I36+S36</f>
        <v>18396778</v>
      </c>
      <c r="V36" s="75"/>
      <c r="W36" s="68">
        <f>'[22]E-FORM'!$P$28</f>
        <v>28184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25</v>
      </c>
      <c r="D37" s="82">
        <f>'[23]E-FORM'!$C$28</f>
        <v>1299408</v>
      </c>
      <c r="E37" s="81">
        <f>'[23]E-FORM'!$D$28</f>
        <v>54</v>
      </c>
      <c r="F37" s="82">
        <f>'[23]E-FORM'!$E$28</f>
        <v>256974784</v>
      </c>
      <c r="G37" s="81">
        <f>'[23]E-FORM'!$F$28</f>
        <v>26</v>
      </c>
      <c r="H37" s="82">
        <f>'[23]E-FORM'!$G$28</f>
        <v>5414500</v>
      </c>
      <c r="I37" s="161">
        <f>D37+F37+H37</f>
        <v>263688692</v>
      </c>
      <c r="J37" s="171" t="s">
        <v>157</v>
      </c>
      <c r="K37" s="81">
        <f>'[23]E-FORM'!$I$28</f>
        <v>59</v>
      </c>
      <c r="L37" s="81"/>
      <c r="M37" s="81">
        <f>'[23]E-FORM'!$J$28</f>
        <v>46</v>
      </c>
      <c r="N37" s="81"/>
      <c r="O37" s="163">
        <f>'[23]E-FORM'!$K$28</f>
        <v>1243</v>
      </c>
      <c r="P37" s="81"/>
      <c r="Q37" s="81">
        <f>'[23]E-FORM'!$M$28</f>
        <v>25</v>
      </c>
      <c r="R37" s="81"/>
      <c r="S37" s="82">
        <f>'[23]E-FORM'!$N$28</f>
        <v>57131041</v>
      </c>
      <c r="T37" s="81"/>
      <c r="U37" s="172">
        <f>I37+S37</f>
        <v>320819733</v>
      </c>
      <c r="V37" s="173"/>
      <c r="W37" s="81">
        <f>'[23]E-FORM'!$P$28</f>
        <v>21556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44</v>
      </c>
      <c r="D38" s="70">
        <f>'[24]E-FORM'!$C$28</f>
        <v>628420</v>
      </c>
      <c r="E38" s="68">
        <f>'[24]E-FORM'!$D$28</f>
        <v>131</v>
      </c>
      <c r="F38" s="70">
        <f>'[24]E-FORM'!$E$28</f>
        <v>3386669</v>
      </c>
      <c r="G38" s="68">
        <f>'[24]E-FORM'!$F$28</f>
        <v>40</v>
      </c>
      <c r="H38" s="70">
        <f>'[24]E-FORM'!$G$28</f>
        <v>3612900</v>
      </c>
      <c r="I38" s="150">
        <f>D38+F38+H38</f>
        <v>7627989</v>
      </c>
      <c r="J38" s="109" t="s">
        <v>137</v>
      </c>
      <c r="K38" s="68">
        <f>'[24]E-FORM'!$I$28</f>
        <v>136</v>
      </c>
      <c r="L38" s="68"/>
      <c r="M38" s="68">
        <f>'[24]E-FORM'!$J$28</f>
        <v>71</v>
      </c>
      <c r="N38" s="68"/>
      <c r="O38" s="73">
        <f>'[24]E-FORM'!$K$28</f>
        <v>236</v>
      </c>
      <c r="P38" s="68"/>
      <c r="Q38" s="68">
        <f>'[24]E-FORM'!$M$28</f>
        <v>31</v>
      </c>
      <c r="R38" s="68"/>
      <c r="S38" s="70">
        <f>'[24]E-FORM'!$N$28</f>
        <v>7137063</v>
      </c>
      <c r="T38" s="68"/>
      <c r="U38" s="139">
        <f>I38+S38</f>
        <v>14765052</v>
      </c>
      <c r="V38" s="75"/>
      <c r="W38" s="68">
        <f>'[24]E-FORM'!$P$28</f>
        <v>12173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100</v>
      </c>
      <c r="D39" s="70">
        <f>'[25]E-FORM'!$C$28</f>
        <v>1350967</v>
      </c>
      <c r="E39" s="68">
        <f>'[25]E-FORM'!$D$28</f>
        <v>188</v>
      </c>
      <c r="F39" s="70">
        <f>'[25]E-FORM'!$E$28</f>
        <v>32242631</v>
      </c>
      <c r="G39" s="68">
        <f>'[25]E-FORM'!$F$28</f>
        <v>42</v>
      </c>
      <c r="H39" s="70">
        <f>'[25]E-FORM'!$G$28</f>
        <v>8960200</v>
      </c>
      <c r="I39" s="150">
        <f>D39+F39+H39</f>
        <v>42553798</v>
      </c>
      <c r="J39" s="109" t="s">
        <v>136</v>
      </c>
      <c r="K39" s="68">
        <f>'[25]E-FORM'!$I$28</f>
        <v>111</v>
      </c>
      <c r="L39" s="68"/>
      <c r="M39" s="68">
        <f>'[25]E-FORM'!$J$28</f>
        <v>80</v>
      </c>
      <c r="N39" s="68"/>
      <c r="O39" s="73">
        <f>'[25]E-FORM'!$K$28</f>
        <v>210</v>
      </c>
      <c r="P39" s="68"/>
      <c r="Q39" s="68">
        <f>'[25]E-FORM'!$M$28</f>
        <v>24</v>
      </c>
      <c r="R39" s="68"/>
      <c r="S39" s="70">
        <f>'[25]E-FORM'!$N$28</f>
        <v>11311585</v>
      </c>
      <c r="T39" s="68"/>
      <c r="U39" s="139">
        <f>I39+S39</f>
        <v>53865383</v>
      </c>
      <c r="V39" s="75"/>
      <c r="W39" s="68">
        <f>'[25]E-FORM'!$P$28</f>
        <v>7972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79</v>
      </c>
      <c r="F41" s="70">
        <f>'[26]E-FORM'!$E$28</f>
        <v>119686030</v>
      </c>
      <c r="G41" s="68">
        <f>'[26]E-FORM'!$F$28</f>
        <v>29</v>
      </c>
      <c r="H41" s="70">
        <f>'[26]E-FORM'!$G$28</f>
        <v>13574001</v>
      </c>
      <c r="I41" s="150">
        <f t="shared" ref="I41:I45" si="4">D41+F41+H41</f>
        <v>133420007</v>
      </c>
      <c r="J41" s="109" t="s">
        <v>146</v>
      </c>
      <c r="K41" s="68">
        <f>'[26]E-FORM'!$I$28</f>
        <v>47</v>
      </c>
      <c r="L41" s="68"/>
      <c r="M41" s="68">
        <f>'[26]E-FORM'!$J$28</f>
        <v>42</v>
      </c>
      <c r="N41" s="68"/>
      <c r="O41" s="73">
        <f>'[26]E-FORM'!$K$28</f>
        <v>259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134320007</v>
      </c>
      <c r="V41" s="75"/>
      <c r="W41" s="68">
        <f>'[26]E-FORM'!$P$28</f>
        <v>13034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25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18966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3268</v>
      </c>
      <c r="D45" s="72">
        <f t="shared" si="8"/>
        <v>37635120.899999999</v>
      </c>
      <c r="E45" s="72">
        <f t="shared" si="8"/>
        <v>5683</v>
      </c>
      <c r="F45" s="72">
        <f t="shared" si="8"/>
        <v>688497818</v>
      </c>
      <c r="G45" s="72">
        <f t="shared" si="8"/>
        <v>2036</v>
      </c>
      <c r="H45" s="72">
        <f t="shared" si="8"/>
        <v>203605420</v>
      </c>
      <c r="I45" s="151">
        <f t="shared" si="4"/>
        <v>929738358.89999998</v>
      </c>
      <c r="J45" s="110" t="s">
        <v>86</v>
      </c>
      <c r="K45" s="72">
        <f>SUM(K11:K44)</f>
        <v>4910</v>
      </c>
      <c r="L45" s="72"/>
      <c r="M45" s="72">
        <f>SUM(M11:M44)</f>
        <v>3294</v>
      </c>
      <c r="N45" s="72"/>
      <c r="O45" s="72">
        <f>SUM(O11:O44)</f>
        <v>12527</v>
      </c>
      <c r="P45" s="72"/>
      <c r="Q45" s="72">
        <f>SUM(Q11:Q44)</f>
        <v>1807</v>
      </c>
      <c r="R45" s="72"/>
      <c r="S45" s="72">
        <f>SUM(S11:S44)</f>
        <v>254665555</v>
      </c>
      <c r="T45" s="72"/>
      <c r="U45" s="158">
        <f t="shared" si="5"/>
        <v>1184403913.9000001</v>
      </c>
      <c r="V45" s="72"/>
      <c r="W45" s="72">
        <f>SUM(W11:W44)</f>
        <v>1017521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0.6598021401171007</v>
      </c>
      <c r="D46" s="89">
        <f t="shared" si="9"/>
        <v>0.66637494464178981</v>
      </c>
      <c r="E46" s="89">
        <f t="shared" si="9"/>
        <v>0.62416254805052174</v>
      </c>
      <c r="F46" s="89">
        <f>F45/F53</f>
        <v>0.71804949164662113</v>
      </c>
      <c r="G46" s="89">
        <f t="shared" si="9"/>
        <v>0.61865694317836528</v>
      </c>
      <c r="H46" s="89">
        <f t="shared" si="9"/>
        <v>0.70540522703623332</v>
      </c>
      <c r="I46" s="89">
        <f t="shared" si="9"/>
        <v>0.71301249273215761</v>
      </c>
      <c r="J46" s="157" t="s">
        <v>89</v>
      </c>
      <c r="K46" s="89">
        <f>K45/K53</f>
        <v>0.61046873057316919</v>
      </c>
      <c r="L46" s="90"/>
      <c r="M46" s="89">
        <f>M45/M53</f>
        <v>0.59587554269175114</v>
      </c>
      <c r="N46" s="90"/>
      <c r="O46" s="89">
        <f>O45/O53</f>
        <v>0.66143935793864517</v>
      </c>
      <c r="P46" s="90"/>
      <c r="Q46" s="89">
        <f>Q45/Q53</f>
        <v>0.67274758004467605</v>
      </c>
      <c r="R46" s="91"/>
      <c r="S46" s="89">
        <f>S45/S53</f>
        <v>0.61934411211132001</v>
      </c>
      <c r="T46" s="91"/>
      <c r="U46" s="89">
        <f>U45/U53</f>
        <v>0.69055658355977356</v>
      </c>
      <c r="V46" s="92"/>
      <c r="W46" s="89">
        <f>W45/W53</f>
        <v>0.69299446433144274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4953</v>
      </c>
      <c r="D53" s="134">
        <f t="shared" si="11"/>
        <v>56477394.899999999</v>
      </c>
      <c r="E53" s="133">
        <f t="shared" si="11"/>
        <v>9105</v>
      </c>
      <c r="F53" s="134">
        <f t="shared" si="11"/>
        <v>958844517</v>
      </c>
      <c r="G53" s="133">
        <f t="shared" si="11"/>
        <v>3291</v>
      </c>
      <c r="H53" s="134">
        <f t="shared" si="11"/>
        <v>288636109</v>
      </c>
      <c r="I53" s="155">
        <f>SUM(I45+I51)</f>
        <v>1303958020.9000001</v>
      </c>
      <c r="J53" s="131" t="s">
        <v>42</v>
      </c>
      <c r="K53" s="133">
        <f>SUM(K45+K51)</f>
        <v>8043</v>
      </c>
      <c r="L53" s="133"/>
      <c r="M53" s="133">
        <f t="shared" ref="M53:S53" si="12">SUM(M45+M51)</f>
        <v>5528</v>
      </c>
      <c r="N53" s="133"/>
      <c r="O53" s="133">
        <f t="shared" si="12"/>
        <v>18939</v>
      </c>
      <c r="P53" s="133"/>
      <c r="Q53" s="133">
        <f t="shared" si="12"/>
        <v>2686</v>
      </c>
      <c r="R53" s="133"/>
      <c r="S53" s="134">
        <f t="shared" si="12"/>
        <v>411185882</v>
      </c>
      <c r="T53" s="133" t="s">
        <v>0</v>
      </c>
      <c r="U53" s="152">
        <f>SUM(U45+U51)</f>
        <v>1715143902.9000001</v>
      </c>
      <c r="V53" s="135"/>
      <c r="W53" s="136">
        <f>SUM(W45+W51)</f>
        <v>1468296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43404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869</v>
      </c>
      <c r="E2" s="182">
        <v>859</v>
      </c>
      <c r="F2" s="182"/>
      <c r="H2" s="199" t="s">
        <v>20</v>
      </c>
      <c r="I2" s="200">
        <f>SUM('E-SUMMRY'!C15+'E-SUMMRY'!E15+'E-SUMMRY'!Q15+1)</f>
        <v>326</v>
      </c>
      <c r="J2" s="182">
        <v>310</v>
      </c>
      <c r="K2" s="182"/>
      <c r="M2" s="205" t="s">
        <v>16</v>
      </c>
      <c r="N2" s="206">
        <f>SUM('E-SUMMRY'!C11+'E-SUMMRY'!E11+'E-SUMMRY'!Q11+1)</f>
        <v>561</v>
      </c>
      <c r="O2" s="182">
        <v>511</v>
      </c>
      <c r="P2" s="182"/>
      <c r="R2" s="211" t="s">
        <v>35</v>
      </c>
      <c r="S2" s="212">
        <f>SUM('E-SUMMRY'!C26+'E-SUMMRY'!E26+'E-SUMMRY'!Q26+1)</f>
        <v>394</v>
      </c>
      <c r="T2">
        <v>362</v>
      </c>
      <c r="W2" s="189" t="s">
        <v>17</v>
      </c>
      <c r="X2" s="190">
        <f>SUM('E-SUMMRY'!C12+'E-SUMMRY'!E12+'E-SUMMRY'!Q12+1)</f>
        <v>1539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620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1019</v>
      </c>
      <c r="E3" s="182">
        <v>993</v>
      </c>
      <c r="F3" s="182"/>
      <c r="H3" s="201" t="s">
        <v>170</v>
      </c>
      <c r="I3" s="202">
        <f>SUM('E-SUMMRY'!C21+'E-SUMMRY'!E21+'E-SUMMRY'!Q21+1)</f>
        <v>431</v>
      </c>
      <c r="J3" s="182">
        <v>404</v>
      </c>
      <c r="K3" s="182"/>
      <c r="M3" s="207" t="s">
        <v>26</v>
      </c>
      <c r="N3" s="208">
        <f>SUM('E-SUMMRY'!C19+'E-SUMMRY'!E19+'E-SUMMRY'!Q19+1)</f>
        <v>278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615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360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1888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915</v>
      </c>
      <c r="O4" s="182">
        <v>896</v>
      </c>
      <c r="P4" s="182"/>
      <c r="R4" s="213" t="s">
        <v>168</v>
      </c>
      <c r="S4" s="214">
        <f>SUM('E-SUMMRY'!C31+'E-SUMMRY'!E31+'E-SUMMRY'!Q31+1)</f>
        <v>188</v>
      </c>
      <c r="T4">
        <v>173</v>
      </c>
      <c r="W4" s="191" t="s">
        <v>173</v>
      </c>
      <c r="X4" s="192">
        <f>SUM('E-SUMMRY'!C29+'E-SUMMRY'!E29+'E-SUMMRY'!Q29+1)</f>
        <v>347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325</v>
      </c>
      <c r="AD4">
        <v>317</v>
      </c>
    </row>
    <row r="5" spans="2:30" ht="13.5" thickBot="1" x14ac:dyDescent="0.25">
      <c r="C5" t="s">
        <v>181</v>
      </c>
      <c r="D5" s="180">
        <f>D4-C4</f>
        <v>36</v>
      </c>
      <c r="G5" t="s">
        <v>180</v>
      </c>
      <c r="H5">
        <f>SUM(J2:J4)</f>
        <v>871</v>
      </c>
      <c r="I5" s="219">
        <f>SUM(I2:I4)</f>
        <v>927</v>
      </c>
      <c r="L5" t="s">
        <v>180</v>
      </c>
      <c r="M5">
        <f>SUM(O2:O4)</f>
        <v>1673</v>
      </c>
      <c r="N5" s="220">
        <f>SUM(N2:N4)</f>
        <v>1754</v>
      </c>
      <c r="R5" s="215" t="s">
        <v>169</v>
      </c>
      <c r="S5" s="216">
        <f>SUM('E-SUMMRY'!C38+'E-SUMMRY'!E38+'E-SUMMRY'!Q38+1)</f>
        <v>207</v>
      </c>
      <c r="T5">
        <v>166</v>
      </c>
      <c r="W5" s="191" t="s">
        <v>87</v>
      </c>
      <c r="X5" s="192">
        <f>SUM('E-SUMMRY'!C32+'E-SUMMRY'!E32+'E-SUMMRY'!Q32+1)</f>
        <v>205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287</v>
      </c>
      <c r="AD5">
        <v>271</v>
      </c>
    </row>
    <row r="6" spans="2:30" ht="13.5" thickBot="1" x14ac:dyDescent="0.25">
      <c r="H6" t="s">
        <v>181</v>
      </c>
      <c r="I6" s="175">
        <f>I5-H5</f>
        <v>56</v>
      </c>
      <c r="M6" t="s">
        <v>181</v>
      </c>
      <c r="N6" s="176">
        <f>N5-M5</f>
        <v>81</v>
      </c>
      <c r="Q6" t="s">
        <v>180</v>
      </c>
      <c r="R6">
        <f>SUM(T2:T5)</f>
        <v>841</v>
      </c>
      <c r="S6" s="221">
        <f>SUM(S2+S3+S4+S5)</f>
        <v>930</v>
      </c>
      <c r="W6" s="191" t="s">
        <v>174</v>
      </c>
      <c r="X6" s="192">
        <f>SUM('E-SUMMRY'!C35+'E-SUMMRY'!E35+'E-SUMMRY'!Q35+1)</f>
        <v>134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149</v>
      </c>
      <c r="AD6">
        <v>142</v>
      </c>
    </row>
    <row r="7" spans="2:30" ht="13.5" thickBot="1" x14ac:dyDescent="0.25">
      <c r="R7" t="s">
        <v>181</v>
      </c>
      <c r="S7" s="181">
        <f>S6-R6</f>
        <v>89</v>
      </c>
      <c r="W7" s="191" t="s">
        <v>175</v>
      </c>
      <c r="X7" s="192">
        <f>SUM('E-SUMMRY'!C37+'E-SUMMRY'!E37+'E-SUMMRY'!Q37+1)</f>
        <v>105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132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313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1873</v>
      </c>
    </row>
    <row r="9" spans="2:30" x14ac:dyDescent="0.2">
      <c r="W9" s="191" t="s">
        <v>176</v>
      </c>
      <c r="X9" s="192">
        <f>SUM('E-SUMMRY'!C41+'E-SUMMRY'!E41+'E-SUMMRY'!Q41+1)</f>
        <v>101</v>
      </c>
      <c r="Y9" s="217">
        <v>83</v>
      </c>
      <c r="Z9" s="217"/>
      <c r="AA9" s="182"/>
      <c r="AB9" t="s">
        <v>181</v>
      </c>
      <c r="AC9" s="178">
        <f>AC8-AB8</f>
        <v>93</v>
      </c>
    </row>
    <row r="10" spans="2:30" ht="13.5" thickBot="1" x14ac:dyDescent="0.25">
      <c r="W10" s="193" t="s">
        <v>156</v>
      </c>
      <c r="X10" s="194">
        <f>SUM('E-SUMMRY'!C42+'E-SUMMRY'!E42+'E-SUMMRY'!Q42+1)</f>
        <v>54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3413</v>
      </c>
    </row>
    <row r="12" spans="2:30" x14ac:dyDescent="0.2">
      <c r="W12" t="s">
        <v>181</v>
      </c>
      <c r="X12" s="179">
        <f>X11-W11</f>
        <v>158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2018-10-31T16:12:26Z</dcterms:modified>
</cp:coreProperties>
</file>