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<sst xmlns="http://schemas.openxmlformats.org/spreadsheetml/2006/main" count="375" uniqueCount="185">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</sst>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176</v>
          </cell>
          <cell r="C28">
            <v>2069292</v>
          </cell>
          <cell r="D28">
            <v>305</v>
          </cell>
          <cell r="E28">
            <v>11304978</v>
          </cell>
          <cell r="F28">
            <v>125</v>
          </cell>
          <cell r="G28">
            <v>9587400</v>
          </cell>
          <cell r="I28">
            <v>486</v>
          </cell>
          <cell r="J28">
            <v>280</v>
          </cell>
          <cell r="K28">
            <v>1113</v>
          </cell>
          <cell r="M28">
            <v>85</v>
          </cell>
          <cell r="N28">
            <v>2502189</v>
          </cell>
          <cell r="P28">
            <v>19163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141</v>
          </cell>
          <cell r="C28">
            <v>2514220</v>
          </cell>
          <cell r="D28">
            <v>192</v>
          </cell>
          <cell r="E28">
            <v>11164996</v>
          </cell>
          <cell r="F28">
            <v>31</v>
          </cell>
          <cell r="G28">
            <v>4970500</v>
          </cell>
          <cell r="I28">
            <v>168</v>
          </cell>
          <cell r="J28">
            <v>131</v>
          </cell>
          <cell r="K28">
            <v>670</v>
          </cell>
          <cell r="M28">
            <v>99</v>
          </cell>
          <cell r="N28">
            <v>3058053</v>
          </cell>
          <cell r="P28">
            <v>21653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235</v>
          </cell>
          <cell r="E28">
            <v>30142117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21600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106</v>
          </cell>
          <cell r="C28">
            <v>594681</v>
          </cell>
          <cell r="D28">
            <v>102</v>
          </cell>
          <cell r="E28">
            <v>8065501</v>
          </cell>
          <cell r="F28">
            <v>110</v>
          </cell>
          <cell r="G28">
            <v>4546000</v>
          </cell>
          <cell r="I28">
            <v>141</v>
          </cell>
          <cell r="J28">
            <v>112</v>
          </cell>
          <cell r="K28">
            <v>262</v>
          </cell>
          <cell r="M28">
            <v>80</v>
          </cell>
          <cell r="N28">
            <v>5960666</v>
          </cell>
          <cell r="P28">
            <v>33120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254</v>
          </cell>
          <cell r="J28">
            <v>172</v>
          </cell>
          <cell r="K28">
            <v>221</v>
          </cell>
          <cell r="M28">
            <v>39</v>
          </cell>
          <cell r="N28">
            <v>2658656</v>
          </cell>
          <cell r="P28">
            <v>80799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48</v>
          </cell>
          <cell r="K28">
            <v>153</v>
          </cell>
          <cell r="M28">
            <v>26</v>
          </cell>
          <cell r="N28">
            <v>7341172</v>
          </cell>
          <cell r="P28">
            <v>46319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52</v>
          </cell>
          <cell r="C28">
            <v>418963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43570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21</v>
          </cell>
          <cell r="C28">
            <v>935605</v>
          </cell>
          <cell r="D28">
            <v>87</v>
          </cell>
          <cell r="E28">
            <v>9010731</v>
          </cell>
          <cell r="F28">
            <v>44</v>
          </cell>
          <cell r="G28">
            <v>2354539</v>
          </cell>
          <cell r="I28">
            <v>72</v>
          </cell>
          <cell r="J28">
            <v>43</v>
          </cell>
          <cell r="K28">
            <v>204</v>
          </cell>
          <cell r="M28">
            <v>41</v>
          </cell>
          <cell r="N28">
            <v>4254688</v>
          </cell>
          <cell r="P28">
            <v>23868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39518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66</v>
          </cell>
          <cell r="C28">
            <v>5470143</v>
          </cell>
          <cell r="D28">
            <v>118</v>
          </cell>
          <cell r="E28">
            <v>7636661</v>
          </cell>
          <cell r="F28">
            <v>36</v>
          </cell>
          <cell r="G28">
            <v>4436500</v>
          </cell>
          <cell r="I28">
            <v>95</v>
          </cell>
          <cell r="J28">
            <v>60</v>
          </cell>
          <cell r="K28">
            <v>203</v>
          </cell>
          <cell r="M28">
            <v>23</v>
          </cell>
          <cell r="N28">
            <v>2896417</v>
          </cell>
          <cell r="P28">
            <v>29170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958</v>
          </cell>
          <cell r="E28">
            <v>31284222</v>
          </cell>
          <cell r="F28">
            <v>161</v>
          </cell>
          <cell r="G28">
            <v>13284050</v>
          </cell>
          <cell r="I28">
            <v>337</v>
          </cell>
          <cell r="J28">
            <v>247</v>
          </cell>
          <cell r="K28">
            <v>773</v>
          </cell>
          <cell r="M28">
            <v>102</v>
          </cell>
          <cell r="N28">
            <v>5366605</v>
          </cell>
          <cell r="P28">
            <v>47753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309</v>
          </cell>
          <cell r="C28">
            <v>1069997</v>
          </cell>
          <cell r="D28">
            <v>419</v>
          </cell>
          <cell r="E28">
            <v>14497465</v>
          </cell>
          <cell r="F28">
            <v>95</v>
          </cell>
          <cell r="G28">
            <v>4058083</v>
          </cell>
          <cell r="I28">
            <v>139</v>
          </cell>
          <cell r="J28">
            <v>133</v>
          </cell>
          <cell r="K28">
            <v>289</v>
          </cell>
          <cell r="M28">
            <v>186</v>
          </cell>
          <cell r="N28">
            <v>1665492</v>
          </cell>
          <cell r="P28">
            <v>85274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33</v>
          </cell>
          <cell r="C28">
            <v>904800</v>
          </cell>
          <cell r="D28">
            <v>91</v>
          </cell>
          <cell r="E28">
            <v>9826151</v>
          </cell>
          <cell r="F28">
            <v>40</v>
          </cell>
          <cell r="G28">
            <v>7783466</v>
          </cell>
          <cell r="I28">
            <v>127</v>
          </cell>
          <cell r="J28">
            <v>118</v>
          </cell>
          <cell r="K28">
            <v>320</v>
          </cell>
          <cell r="M28">
            <v>11</v>
          </cell>
          <cell r="N28">
            <v>1703500</v>
          </cell>
          <cell r="P28">
            <v>23092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5044185</v>
          </cell>
          <cell r="P28">
            <v>28646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1334408</v>
          </cell>
          <cell r="D28">
            <v>55</v>
          </cell>
          <cell r="E28">
            <v>257077784</v>
          </cell>
          <cell r="F28">
            <v>26</v>
          </cell>
          <cell r="G28">
            <v>5414500</v>
          </cell>
          <cell r="I28">
            <v>59</v>
          </cell>
          <cell r="J28">
            <v>46</v>
          </cell>
          <cell r="K28">
            <v>1243</v>
          </cell>
          <cell r="M28">
            <v>26</v>
          </cell>
          <cell r="N28">
            <v>57681041</v>
          </cell>
          <cell r="P28">
            <v>22241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628420</v>
          </cell>
          <cell r="D28">
            <v>131</v>
          </cell>
          <cell r="E28">
            <v>3386669</v>
          </cell>
          <cell r="F28">
            <v>40</v>
          </cell>
          <cell r="G28">
            <v>3612900</v>
          </cell>
          <cell r="I28">
            <v>136</v>
          </cell>
          <cell r="J28">
            <v>71</v>
          </cell>
          <cell r="K28">
            <v>236</v>
          </cell>
          <cell r="M28">
            <v>31</v>
          </cell>
          <cell r="N28">
            <v>7137063</v>
          </cell>
          <cell r="P28">
            <v>12173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102</v>
          </cell>
          <cell r="C28">
            <v>1378967</v>
          </cell>
          <cell r="D28">
            <v>190</v>
          </cell>
          <cell r="E28">
            <v>32287631</v>
          </cell>
          <cell r="F28">
            <v>42</v>
          </cell>
          <cell r="G28">
            <v>8960200</v>
          </cell>
          <cell r="I28">
            <v>113</v>
          </cell>
          <cell r="J28">
            <v>81</v>
          </cell>
          <cell r="K28">
            <v>217</v>
          </cell>
          <cell r="M28">
            <v>24</v>
          </cell>
          <cell r="N28">
            <v>11311585</v>
          </cell>
          <cell r="P28">
            <v>8350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80</v>
          </cell>
          <cell r="E28">
            <v>119726030</v>
          </cell>
          <cell r="F28">
            <v>29</v>
          </cell>
          <cell r="G28">
            <v>13574001</v>
          </cell>
          <cell r="I28">
            <v>48</v>
          </cell>
          <cell r="J28">
            <v>42</v>
          </cell>
          <cell r="K28">
            <v>260</v>
          </cell>
          <cell r="M28">
            <v>3</v>
          </cell>
          <cell r="N28">
            <v>900000</v>
          </cell>
          <cell r="P28">
            <v>13141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18966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263</v>
          </cell>
          <cell r="C28">
            <v>2212003</v>
          </cell>
          <cell r="D28">
            <v>444</v>
          </cell>
          <cell r="E28">
            <v>13004496</v>
          </cell>
          <cell r="F28">
            <v>88</v>
          </cell>
          <cell r="G28">
            <v>7003662</v>
          </cell>
          <cell r="I28">
            <v>347</v>
          </cell>
          <cell r="J28">
            <v>193</v>
          </cell>
          <cell r="K28">
            <v>1152</v>
          </cell>
          <cell r="M28">
            <v>167</v>
          </cell>
          <cell r="N28">
            <v>13985946</v>
          </cell>
          <cell r="P28">
            <v>15099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271</v>
          </cell>
          <cell r="E28">
            <v>27147336</v>
          </cell>
          <cell r="F28">
            <v>159</v>
          </cell>
          <cell r="G28">
            <v>16272949</v>
          </cell>
          <cell r="I28">
            <v>375</v>
          </cell>
          <cell r="J28">
            <v>251</v>
          </cell>
          <cell r="K28">
            <v>701</v>
          </cell>
          <cell r="M28">
            <v>178</v>
          </cell>
          <cell r="N28">
            <v>21126632</v>
          </cell>
          <cell r="P28">
            <v>62306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207</v>
          </cell>
          <cell r="E28">
            <v>8102629</v>
          </cell>
          <cell r="F28">
            <v>83</v>
          </cell>
          <cell r="G28">
            <v>4922541</v>
          </cell>
          <cell r="I28">
            <v>202</v>
          </cell>
          <cell r="J28">
            <v>167</v>
          </cell>
          <cell r="K28">
            <v>432</v>
          </cell>
          <cell r="M28">
            <v>10</v>
          </cell>
          <cell r="N28">
            <v>12000585</v>
          </cell>
          <cell r="P28">
            <v>61238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354</v>
          </cell>
          <cell r="C28">
            <v>3620230</v>
          </cell>
          <cell r="D28">
            <v>508</v>
          </cell>
          <cell r="E28">
            <v>23807772</v>
          </cell>
          <cell r="F28">
            <v>223</v>
          </cell>
          <cell r="G28">
            <v>22990160</v>
          </cell>
          <cell r="I28">
            <v>451</v>
          </cell>
          <cell r="J28">
            <v>193</v>
          </cell>
          <cell r="K28">
            <v>638</v>
          </cell>
          <cell r="M28">
            <v>156</v>
          </cell>
          <cell r="N28">
            <v>7779753</v>
          </cell>
          <cell r="P28">
            <v>35559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201</v>
          </cell>
          <cell r="C28">
            <v>1450206</v>
          </cell>
          <cell r="D28">
            <v>297</v>
          </cell>
          <cell r="E28">
            <v>19024382</v>
          </cell>
          <cell r="F28">
            <v>105</v>
          </cell>
          <cell r="G28">
            <v>13567952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35944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167</v>
          </cell>
          <cell r="E28">
            <v>10330205</v>
          </cell>
          <cell r="F28">
            <v>62</v>
          </cell>
          <cell r="G28">
            <v>2498617</v>
          </cell>
          <cell r="I28">
            <v>167</v>
          </cell>
          <cell r="J28">
            <v>101</v>
          </cell>
          <cell r="K28">
            <v>457</v>
          </cell>
          <cell r="M28">
            <v>15</v>
          </cell>
          <cell r="N28">
            <v>12402280</v>
          </cell>
          <cell r="P28">
            <v>52894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97</v>
          </cell>
          <cell r="C28">
            <v>402680.9</v>
          </cell>
          <cell r="D28">
            <v>199</v>
          </cell>
          <cell r="E28">
            <v>5211150</v>
          </cell>
          <cell r="F28">
            <v>119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64</v>
          </cell>
          <cell r="N28">
            <v>5100617</v>
          </cell>
          <cell r="P28">
            <v>116025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X57" sqref="X57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176</v>
      </c>
      <c r="D11" s="69">
        <f>'[1]E-FORM'!$C$28</f>
        <v>2069292</v>
      </c>
      <c r="E11" s="68">
        <f>'[1]E-FORM'!$D$28</f>
        <v>305</v>
      </c>
      <c r="F11" s="70">
        <f>'[1]E-FORM'!$E$28</f>
        <v>11304978</v>
      </c>
      <c r="G11" s="68">
        <f>'[1]E-FORM'!$F$28</f>
        <v>125</v>
      </c>
      <c r="H11" s="70">
        <f>'[1]E-FORM'!$G$28</f>
        <v>9587400</v>
      </c>
      <c r="I11" s="150">
        <f>+D11+F11+H11</f>
        <v>22961670</v>
      </c>
      <c r="J11" s="153" t="s">
        <v>16</v>
      </c>
      <c r="K11" s="68">
        <f>'[1]E-FORM'!$I$28</f>
        <v>486</v>
      </c>
      <c r="L11" s="68"/>
      <c r="M11" s="68">
        <f>'[1]E-FORM'!$J$28</f>
        <v>280</v>
      </c>
      <c r="N11" s="68"/>
      <c r="O11" s="73">
        <f>'[1]E-FORM'!$K$28</f>
        <v>1113</v>
      </c>
      <c r="P11" s="68"/>
      <c r="Q11" s="68">
        <f>'[1]E-FORM'!$M$28</f>
        <v>85</v>
      </c>
      <c r="R11" s="68"/>
      <c r="S11" s="70">
        <f>'[1]E-FORM'!$N$28</f>
        <v>2502189</v>
      </c>
      <c r="T11" s="74"/>
      <c r="U11" s="139">
        <f>I11+S11</f>
        <v>25463859</v>
      </c>
      <c r="V11" s="75"/>
      <c r="W11" s="68">
        <f>'[1]E-FORM'!$P$28</f>
        <v>19163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958</v>
      </c>
      <c r="F12" s="70">
        <f>'[2]E-FORM'!$E$28</f>
        <v>31284222</v>
      </c>
      <c r="G12" s="68">
        <f>'[2]E-FORM'!$F28</f>
        <v>161</v>
      </c>
      <c r="H12" s="70">
        <f>'[2]E-FORM'!$G28</f>
        <v>13284050</v>
      </c>
      <c r="I12" s="150">
        <f>+D12+F12+H12</f>
        <v>48599354</v>
      </c>
      <c r="J12" s="153" t="s">
        <v>17</v>
      </c>
      <c r="K12" s="68">
        <f>'[2]E-FORM'!$I28</f>
        <v>337</v>
      </c>
      <c r="L12" s="68" t="s">
        <v>0</v>
      </c>
      <c r="M12" s="68">
        <f>'[2]E-FORM'!$J28</f>
        <v>247</v>
      </c>
      <c r="N12" s="68"/>
      <c r="O12" s="73">
        <f>'[2]E-FORM'!$K28</f>
        <v>773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53965959</v>
      </c>
      <c r="V12" s="75"/>
      <c r="W12" s="68">
        <f>'[2]E-FORM'!$P28</f>
        <v>47753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263</v>
      </c>
      <c r="D13" s="70">
        <f>'[3]E-FORM'!$C$28</f>
        <v>2212003</v>
      </c>
      <c r="E13" s="68">
        <f>'[3]E-FORM'!$D$28</f>
        <v>444</v>
      </c>
      <c r="F13" s="70">
        <f>'[3]E-FORM'!$E$28</f>
        <v>13004496</v>
      </c>
      <c r="G13" s="68">
        <f>'[3]E-FORM'!$F28</f>
        <v>88</v>
      </c>
      <c r="H13" s="70">
        <f>'[3]E-FORM'!$G28</f>
        <v>7003662</v>
      </c>
      <c r="I13" s="150">
        <f>+D13+F13+H13</f>
        <v>22220161</v>
      </c>
      <c r="J13" s="108" t="s">
        <v>18</v>
      </c>
      <c r="K13" s="68">
        <f>'[3]E-FORM'!$I28</f>
        <v>347</v>
      </c>
      <c r="L13" s="76"/>
      <c r="M13" s="68">
        <f>'[3]E-FORM'!$J28</f>
        <v>193</v>
      </c>
      <c r="N13" s="76"/>
      <c r="O13" s="73">
        <f>'[3]E-FORM'!$K28</f>
        <v>1152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36206107</v>
      </c>
      <c r="V13" s="75"/>
      <c r="W13" s="68">
        <f>'[3]E-FORM'!$P28</f>
        <v>15099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271</v>
      </c>
      <c r="F14" s="70">
        <f>'[4]E-FORM'!$E$28</f>
        <v>27147336</v>
      </c>
      <c r="G14" s="68">
        <f>'[4]E-FORM'!$F$28</f>
        <v>159</v>
      </c>
      <c r="H14" s="70">
        <f>'[4]E-FORM'!$G$28</f>
        <v>16272949</v>
      </c>
      <c r="I14" s="150">
        <f>+D14+F14+H14</f>
        <v>45220105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178</v>
      </c>
      <c r="R14" s="68"/>
      <c r="S14" s="70">
        <f>'[4]E-FORM'!$N$28</f>
        <v>21126632</v>
      </c>
      <c r="T14" s="68"/>
      <c r="U14" s="139">
        <f>I14+S14</f>
        <v>66346737</v>
      </c>
      <c r="V14" s="75"/>
      <c r="W14" s="68">
        <f>'[4]E-FORM'!$P$28</f>
        <v>62306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207</v>
      </c>
      <c r="F15" s="70">
        <f>'[5]E-FORM'!$E$28</f>
        <v>8102629</v>
      </c>
      <c r="G15" s="68">
        <f>'[5]E-FORM'!$F$28</f>
        <v>83</v>
      </c>
      <c r="H15" s="70">
        <f>'[5]E-FORM'!$G$28</f>
        <v>4922541</v>
      </c>
      <c r="I15" s="150">
        <f>+D15+F15+H15</f>
        <v>14325531</v>
      </c>
      <c r="J15" s="153" t="s">
        <v>20</v>
      </c>
      <c r="K15" s="68">
        <f>'[5]E-FORM'!$I$28</f>
        <v>202</v>
      </c>
      <c r="L15" s="68"/>
      <c r="M15" s="68">
        <f>'[5]E-FORM'!$J$28</f>
        <v>167</v>
      </c>
      <c r="N15" s="68"/>
      <c r="O15" s="73">
        <f>'[5]E-FORM'!$K$28</f>
        <v>432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26326116</v>
      </c>
      <c r="V15" s="75"/>
      <c r="W15" s="68">
        <f>'[5]E-FORM'!$P$28</f>
        <v>61238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354</v>
      </c>
      <c r="D17" s="70">
        <f>'[6]E-FORM'!$C$28</f>
        <v>3620230</v>
      </c>
      <c r="E17" s="68">
        <f>'[6]E-FORM'!$D$28</f>
        <v>508</v>
      </c>
      <c r="F17" s="70">
        <f>'[6]E-FORM'!$E$28</f>
        <v>23807772</v>
      </c>
      <c r="G17" s="68">
        <f>'[6]E-FORM'!$F$28</f>
        <v>223</v>
      </c>
      <c r="H17" s="70">
        <f>'[6]E-FORM'!$G$28</f>
        <v>22990160</v>
      </c>
      <c r="I17" s="150">
        <f>+D17+F17+H17</f>
        <v>50418162</v>
      </c>
      <c r="J17" s="153" t="s">
        <v>21</v>
      </c>
      <c r="K17" s="68">
        <f>'[6]E-FORM'!$I$28</f>
        <v>451</v>
      </c>
      <c r="L17" s="68"/>
      <c r="M17" s="68">
        <f>'[6]E-FORM'!$J$28</f>
        <v>193</v>
      </c>
      <c r="N17" s="68" t="s">
        <v>0</v>
      </c>
      <c r="O17" s="73">
        <f>'[6]E-FORM'!$K$28</f>
        <v>638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58197915</v>
      </c>
      <c r="V17" s="75"/>
      <c r="W17" s="68">
        <f>'[6]E-FORM'!$P$28</f>
        <v>35559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201</v>
      </c>
      <c r="D18" s="70">
        <f>'[7]E-FORM'!$C$28</f>
        <v>1450206</v>
      </c>
      <c r="E18" s="68">
        <f>'[7]E-FORM'!$D$28</f>
        <v>297</v>
      </c>
      <c r="F18" s="70">
        <f>'[7]E-FORM'!$E$28</f>
        <v>19024382</v>
      </c>
      <c r="G18" s="68">
        <f>'[7]E-FORM'!$F$28</f>
        <v>105</v>
      </c>
      <c r="H18" s="70">
        <f>'[7]E-FORM'!$G$28</f>
        <v>13567952</v>
      </c>
      <c r="I18" s="150">
        <f>+D18+F18+H18</f>
        <v>34042540</v>
      </c>
      <c r="J18" s="153" t="s">
        <v>24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48177968</v>
      </c>
      <c r="V18" s="75"/>
      <c r="W18" s="68">
        <f>'[7]E-FORM'!$P$28</f>
        <v>35944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167</v>
      </c>
      <c r="F19" s="70">
        <f>'[8]E-FORM'!$E$28</f>
        <v>10330205</v>
      </c>
      <c r="G19" s="68">
        <f>'[8]E-FORM'!$F$28</f>
        <v>62</v>
      </c>
      <c r="H19" s="70">
        <f>'[8]E-FORM'!$G$28</f>
        <v>2498617</v>
      </c>
      <c r="I19" s="150">
        <f>D19+F19+H19</f>
        <v>13289333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25691613</v>
      </c>
      <c r="V19" s="75"/>
      <c r="W19" s="68">
        <f>'[8]E-FORM'!$P$28</f>
        <v>52894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97</v>
      </c>
      <c r="D20" s="70">
        <f>'[9]E-FORM'!$C$28</f>
        <v>402680.9</v>
      </c>
      <c r="E20" s="68">
        <f>'[9]E-FORM'!$D$28</f>
        <v>199</v>
      </c>
      <c r="F20" s="70">
        <f>'[9]E-FORM'!$E$28</f>
        <v>5211150</v>
      </c>
      <c r="G20" s="68">
        <f>'[9]E-FORM'!$F$28</f>
        <v>119</v>
      </c>
      <c r="H20" s="70">
        <f>'[9]E-FORM'!$G$28</f>
        <v>3193064</v>
      </c>
      <c r="I20" s="150">
        <f>D20+F20+H20</f>
        <v>8806894.9000000004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64</v>
      </c>
      <c r="R20" s="68" t="s">
        <v>0</v>
      </c>
      <c r="S20" s="70">
        <f>'[9]E-FORM'!$N$28</f>
        <v>5100617</v>
      </c>
      <c r="T20" s="68"/>
      <c r="U20" s="139">
        <f>I20+S20</f>
        <v>13907511.9</v>
      </c>
      <c r="V20" s="75"/>
      <c r="W20" s="68">
        <f>'[9]E-FORM'!$P$28</f>
        <v>116025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141</v>
      </c>
      <c r="D21" s="70">
        <f>'[10]E-FORM'!$C$28</f>
        <v>2514220</v>
      </c>
      <c r="E21" s="68">
        <f>'[10]E-FORM'!$D$28</f>
        <v>192</v>
      </c>
      <c r="F21" s="70">
        <f>'[10]E-FORM'!$E$28</f>
        <v>11164996</v>
      </c>
      <c r="G21" s="68">
        <f>'[10]E-FORM'!$F$28</f>
        <v>31</v>
      </c>
      <c r="H21" s="70">
        <f>'[10]E-FORM'!$G$28</f>
        <v>4970500</v>
      </c>
      <c r="I21" s="150">
        <f t="shared" ref="I21:I25" si="0">D21+F21+H21</f>
        <v>18649716</v>
      </c>
      <c r="J21" s="153" t="s">
        <v>28</v>
      </c>
      <c r="K21" s="68">
        <f>'[10]E-FORM'!$I$28</f>
        <v>168</v>
      </c>
      <c r="L21" s="68" t="s">
        <v>0</v>
      </c>
      <c r="M21" s="68">
        <f>'[10]E-FORM'!$J$28</f>
        <v>131</v>
      </c>
      <c r="N21" s="68" t="s">
        <v>0</v>
      </c>
      <c r="O21" s="73">
        <f>'[10]E-FORM'!$K$28</f>
        <v>670</v>
      </c>
      <c r="P21" s="68" t="s">
        <v>0</v>
      </c>
      <c r="Q21" s="68">
        <f>'[10]E-FORM'!$M$28</f>
        <v>99</v>
      </c>
      <c r="R21" s="68" t="s">
        <v>0</v>
      </c>
      <c r="S21" s="70">
        <f>'[10]E-FORM'!$N$28</f>
        <v>3058053</v>
      </c>
      <c r="T21" s="68"/>
      <c r="U21" s="139">
        <f t="shared" ref="U21:U25" si="1">I21+S21</f>
        <v>21707769</v>
      </c>
      <c r="V21" s="75"/>
      <c r="W21" s="68">
        <f>'[10]E-FORM'!$P$28</f>
        <v>21653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235</v>
      </c>
      <c r="F23" s="70">
        <f>'[11]E-FORM'!$E$28</f>
        <v>30142117</v>
      </c>
      <c r="G23" s="68">
        <f>'[11]E-FORM'!$F$28</f>
        <v>87</v>
      </c>
      <c r="H23" s="70">
        <f>'[11]E-FORM'!$G$28</f>
        <v>16532334</v>
      </c>
      <c r="I23" s="150">
        <f t="shared" si="0"/>
        <v>47915443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79228981</v>
      </c>
      <c r="V23" s="75"/>
      <c r="W23" s="68">
        <f>'[11]E-FORM'!$P$28</f>
        <v>21600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106</v>
      </c>
      <c r="D24" s="70">
        <f>'[12]E-FORM'!$C$28</f>
        <v>594681</v>
      </c>
      <c r="E24" s="68">
        <f>'[12]E-FORM'!$D$28</f>
        <v>102</v>
      </c>
      <c r="F24" s="70">
        <f>'[12]E-FORM'!$E$28</f>
        <v>8065501</v>
      </c>
      <c r="G24" s="68">
        <f>'[12]E-FORM'!$F$28</f>
        <v>110</v>
      </c>
      <c r="H24" s="70">
        <f>'[12]E-FORM'!$G$28</f>
        <v>4546000</v>
      </c>
      <c r="I24" s="150">
        <f t="shared" si="0"/>
        <v>13206182</v>
      </c>
      <c r="J24" s="153" t="s">
        <v>31</v>
      </c>
      <c r="K24" s="68">
        <f>'[12]E-FORM'!$I$28</f>
        <v>141</v>
      </c>
      <c r="L24" s="68" t="s">
        <v>0</v>
      </c>
      <c r="M24" s="68">
        <f>'[12]E-FORM'!$J$28</f>
        <v>112</v>
      </c>
      <c r="N24" s="68" t="s">
        <v>0</v>
      </c>
      <c r="O24" s="73">
        <f>'[12]E-FORM'!$K$28</f>
        <v>262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19166848</v>
      </c>
      <c r="V24" s="75"/>
      <c r="W24" s="68">
        <f>'[12]E-FORM'!$P$28</f>
        <v>33120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35</v>
      </c>
      <c r="K26" s="68">
        <f>'[14]E-FORM'!$I$28</f>
        <v>254</v>
      </c>
      <c r="L26" s="68" t="s">
        <v>0</v>
      </c>
      <c r="M26" s="68">
        <f>'[14]E-FORM'!$J$28</f>
        <v>172</v>
      </c>
      <c r="N26" s="68" t="s">
        <v>0</v>
      </c>
      <c r="O26" s="73">
        <f>'[14]E-FORM'!$K$28</f>
        <v>221</v>
      </c>
      <c r="P26" s="68" t="s">
        <v>0</v>
      </c>
      <c r="Q26" s="68">
        <f>'[14]E-FORM'!$M$28</f>
        <v>39</v>
      </c>
      <c r="R26" s="68" t="s">
        <v>0</v>
      </c>
      <c r="S26" s="70">
        <f>'[14]E-FORM'!$N$28</f>
        <v>2658656</v>
      </c>
      <c r="T26" s="68"/>
      <c r="U26" s="139">
        <f t="shared" ref="U26:U27" si="3">I26+S26</f>
        <v>20777602</v>
      </c>
      <c r="V26" s="75"/>
      <c r="W26" s="68">
        <f>'[14]E-FORM'!$P$28</f>
        <v>80799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48</v>
      </c>
      <c r="N27" s="68" t="s">
        <v>0</v>
      </c>
      <c r="O27" s="73">
        <f>'[15]E-FORM'!$K$28</f>
        <v>153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46319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52</v>
      </c>
      <c r="D29" s="70">
        <f>'[16]E-FORM'!$C$28</f>
        <v>418963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14828716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21499246</v>
      </c>
      <c r="V29" s="75"/>
      <c r="W29" s="68">
        <f>'[16]E-FORM'!$P$28</f>
        <v>43570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21</v>
      </c>
      <c r="D30" s="70">
        <f>'[17]E-FORM'!$C$28</f>
        <v>935605</v>
      </c>
      <c r="E30" s="68">
        <f>'[17]E-FORM'!$D$28</f>
        <v>87</v>
      </c>
      <c r="F30" s="70">
        <f>'[17]E-FORM'!$E$28</f>
        <v>9010731</v>
      </c>
      <c r="G30" s="68">
        <f>'[17]E-FORM'!$F$28</f>
        <v>44</v>
      </c>
      <c r="H30" s="70">
        <f>'[17]E-FORM'!$G$28</f>
        <v>2354539</v>
      </c>
      <c r="I30" s="150">
        <f>D30+F30+H30</f>
        <v>12300875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16555563</v>
      </c>
      <c r="V30" s="75"/>
      <c r="W30" s="68">
        <f>'[17]E-FORM'!$P$28</f>
        <v>23868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8148372</v>
      </c>
      <c r="V31" s="75"/>
      <c r="W31" s="68">
        <f>'[18]E-FORM'!$P$28</f>
        <v>39518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66</v>
      </c>
      <c r="D32" s="70">
        <f>'[19]E-FORM'!$C$28</f>
        <v>5470143</v>
      </c>
      <c r="E32" s="68">
        <f>'[19]E-FORM'!$D$28</f>
        <v>118</v>
      </c>
      <c r="F32" s="70">
        <f>'[19]E-FORM'!$E$28</f>
        <v>7636661</v>
      </c>
      <c r="G32" s="68">
        <f>'[19]E-FORM'!$F$28</f>
        <v>36</v>
      </c>
      <c r="H32" s="70">
        <f>'[19]E-FORM'!$G$28</f>
        <v>4436500</v>
      </c>
      <c r="I32" s="150">
        <f>D32+F32+H32</f>
        <v>17543304</v>
      </c>
      <c r="J32" s="154" t="s">
        <v>87</v>
      </c>
      <c r="K32" s="68">
        <f>'[19]E-FORM'!$I$28</f>
        <v>95</v>
      </c>
      <c r="L32" s="68"/>
      <c r="M32" s="68">
        <f>'[19]E-FORM'!$J$28</f>
        <v>60</v>
      </c>
      <c r="N32" s="68"/>
      <c r="O32" s="73">
        <f>'[19]E-FORM'!$K$28</f>
        <v>203</v>
      </c>
      <c r="P32" s="68"/>
      <c r="Q32" s="68">
        <f>'[19]E-FORM'!$M$28</f>
        <v>23</v>
      </c>
      <c r="R32" s="68"/>
      <c r="S32" s="70">
        <f>'[19]E-FORM'!$N$28</f>
        <v>2896417</v>
      </c>
      <c r="T32" s="68"/>
      <c r="U32" s="139">
        <f>I32+S32</f>
        <v>20439721</v>
      </c>
      <c r="V32" s="75"/>
      <c r="W32" s="68">
        <f>'[19]E-FORM'!$P$28</f>
        <v>29170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309</v>
      </c>
      <c r="D33" s="70">
        <f>'[20]E-FORM'!$C$28</f>
        <v>1069997</v>
      </c>
      <c r="E33" s="68">
        <f>'[20]E-FORM'!$D$28</f>
        <v>419</v>
      </c>
      <c r="F33" s="70">
        <f>'[20]E-FORM'!$E$28</f>
        <v>14497465</v>
      </c>
      <c r="G33" s="68">
        <f>'[20]E-FORM'!$F$28</f>
        <v>95</v>
      </c>
      <c r="H33" s="70">
        <f>'[20]E-FORM'!$G$28</f>
        <v>4058083</v>
      </c>
      <c r="I33" s="150">
        <f>D33+F33+H33</f>
        <v>19625545</v>
      </c>
      <c r="J33" s="154" t="s">
        <v>88</v>
      </c>
      <c r="K33" s="68">
        <f>'[20]E-FORM'!$I$28</f>
        <v>139</v>
      </c>
      <c r="L33" s="68"/>
      <c r="M33" s="68">
        <f>'[20]E-FORM'!$J$28</f>
        <v>133</v>
      </c>
      <c r="N33" s="68"/>
      <c r="O33" s="73">
        <f>'[20]E-FORM'!$K$28</f>
        <v>289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21291037</v>
      </c>
      <c r="V33" s="75"/>
      <c r="W33" s="68">
        <f>'[20]E-FORM'!$P$28</f>
        <v>85274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33</v>
      </c>
      <c r="D35" s="70">
        <f>'[21]E-FORM'!$C$28</f>
        <v>904800</v>
      </c>
      <c r="E35" s="68">
        <f>'[21]E-FORM'!$D$28</f>
        <v>91</v>
      </c>
      <c r="F35" s="70">
        <f>'[21]E-FORM'!$E$28</f>
        <v>9826151</v>
      </c>
      <c r="G35" s="68">
        <f>'[21]E-FORM'!$F$28</f>
        <v>40</v>
      </c>
      <c r="H35" s="70">
        <f>'[21]E-FORM'!$G$28</f>
        <v>7783466</v>
      </c>
      <c r="I35" s="150">
        <f>D35+F35+H35</f>
        <v>18514417</v>
      </c>
      <c r="J35" s="154" t="s">
        <v>117</v>
      </c>
      <c r="K35" s="68">
        <f>'[21]E-FORM'!$I$28</f>
        <v>127</v>
      </c>
      <c r="L35" s="68"/>
      <c r="M35" s="68">
        <f>'[21]E-FORM'!$J$28</f>
        <v>118</v>
      </c>
      <c r="N35" s="68"/>
      <c r="O35" s="73">
        <f>'[21]E-FORM'!$K$28</f>
        <v>320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20217917</v>
      </c>
      <c r="V35" s="75"/>
      <c r="W35" s="68">
        <f>'[21]E-FORM'!$P$28</f>
        <v>23092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5044185</v>
      </c>
      <c r="T36" s="68"/>
      <c r="U36" s="139">
        <f>I36+S36</f>
        <v>18396778</v>
      </c>
      <c r="V36" s="75"/>
      <c r="W36" s="68">
        <f>'[22]E-FORM'!$P$28</f>
        <v>28646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27</v>
      </c>
      <c r="D37" s="82">
        <f>'[23]E-FORM'!$C$28</f>
        <v>1334408</v>
      </c>
      <c r="E37" s="81">
        <f>'[23]E-FORM'!$D$28</f>
        <v>55</v>
      </c>
      <c r="F37" s="82">
        <f>'[23]E-FORM'!$E$28</f>
        <v>257077784</v>
      </c>
      <c r="G37" s="81">
        <f>'[23]E-FORM'!$F$28</f>
        <v>26</v>
      </c>
      <c r="H37" s="82">
        <f>'[23]E-FORM'!$G$28</f>
        <v>5414500</v>
      </c>
      <c r="I37" s="161">
        <f>D37+F37+H37</f>
        <v>263826692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26</v>
      </c>
      <c r="R37" s="81"/>
      <c r="S37" s="82">
        <f>'[23]E-FORM'!$N$28</f>
        <v>57681041</v>
      </c>
      <c r="T37" s="81"/>
      <c r="U37" s="172">
        <f>I37+S37</f>
        <v>321507733</v>
      </c>
      <c r="V37" s="173"/>
      <c r="W37" s="81">
        <f>'[23]E-FORM'!$P$28</f>
        <v>22241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44</v>
      </c>
      <c r="D38" s="70">
        <f>'[24]E-FORM'!$C$28</f>
        <v>628420</v>
      </c>
      <c r="E38" s="68">
        <f>'[24]E-FORM'!$D$28</f>
        <v>131</v>
      </c>
      <c r="F38" s="70">
        <f>'[24]E-FORM'!$E$28</f>
        <v>3386669</v>
      </c>
      <c r="G38" s="68">
        <f>'[24]E-FORM'!$F$28</f>
        <v>40</v>
      </c>
      <c r="H38" s="70">
        <f>'[24]E-FORM'!$G$28</f>
        <v>3612900</v>
      </c>
      <c r="I38" s="150">
        <f>D38+F38+H38</f>
        <v>7627989</v>
      </c>
      <c r="J38" s="109" t="s">
        <v>137</v>
      </c>
      <c r="K38" s="68">
        <f>'[24]E-FORM'!$I$28</f>
        <v>136</v>
      </c>
      <c r="L38" s="68"/>
      <c r="M38" s="68">
        <f>'[24]E-FORM'!$J$28</f>
        <v>71</v>
      </c>
      <c r="N38" s="68"/>
      <c r="O38" s="73">
        <f>'[24]E-FORM'!$K$28</f>
        <v>236</v>
      </c>
      <c r="P38" s="68"/>
      <c r="Q38" s="68">
        <f>'[24]E-FORM'!$M$28</f>
        <v>31</v>
      </c>
      <c r="R38" s="68"/>
      <c r="S38" s="70">
        <f>'[24]E-FORM'!$N$28</f>
        <v>7137063</v>
      </c>
      <c r="T38" s="68"/>
      <c r="U38" s="139">
        <f>I38+S38</f>
        <v>14765052</v>
      </c>
      <c r="V38" s="75"/>
      <c r="W38" s="68">
        <f>'[24]E-FORM'!$P$28</f>
        <v>12173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102</v>
      </c>
      <c r="D39" s="70">
        <f>'[25]E-FORM'!$C$28</f>
        <v>1378967</v>
      </c>
      <c r="E39" s="68">
        <f>'[25]E-FORM'!$D$28</f>
        <v>190</v>
      </c>
      <c r="F39" s="70">
        <f>'[25]E-FORM'!$E$28</f>
        <v>32287631</v>
      </c>
      <c r="G39" s="68">
        <f>'[25]E-FORM'!$F$28</f>
        <v>42</v>
      </c>
      <c r="H39" s="70">
        <f>'[25]E-FORM'!$G$28</f>
        <v>8960200</v>
      </c>
      <c r="I39" s="150">
        <f>D39+F39+H39</f>
        <v>42626798</v>
      </c>
      <c r="J39" s="109" t="s">
        <v>136</v>
      </c>
      <c r="K39" s="68">
        <f>'[25]E-FORM'!$I$28</f>
        <v>113</v>
      </c>
      <c r="L39" s="68"/>
      <c r="M39" s="68">
        <f>'[25]E-FORM'!$J$28</f>
        <v>81</v>
      </c>
      <c r="N39" s="68"/>
      <c r="O39" s="73">
        <f>'[25]E-FORM'!$K$28</f>
        <v>217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53938383</v>
      </c>
      <c r="V39" s="75"/>
      <c r="W39" s="68">
        <f>'[25]E-FORM'!$P$28</f>
        <v>8350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80</v>
      </c>
      <c r="F41" s="70">
        <f>'[26]E-FORM'!$E$28</f>
        <v>119726030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133460007</v>
      </c>
      <c r="J41" s="109" t="s">
        <v>146</v>
      </c>
      <c r="K41" s="68">
        <f>'[26]E-FORM'!$I$28</f>
        <v>48</v>
      </c>
      <c r="L41" s="68"/>
      <c r="M41" s="68">
        <f>'[26]E-FORM'!$J$28</f>
        <v>42</v>
      </c>
      <c r="N41" s="68"/>
      <c r="O41" s="73">
        <f>'[26]E-FORM'!$K$28</f>
        <v>260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134360007</v>
      </c>
      <c r="V41" s="75"/>
      <c r="W41" s="68">
        <f>'[26]E-FORM'!$P$28</f>
        <v>13141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18966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3282</v>
      </c>
      <c r="D45" s="72">
        <f t="shared" si="8"/>
        <v>37801038.899999999</v>
      </c>
      <c r="E45" s="72">
        <f t="shared" si="8"/>
        <v>5699</v>
      </c>
      <c r="F45" s="72">
        <f t="shared" si="8"/>
        <v>689270478</v>
      </c>
      <c r="G45" s="72">
        <f t="shared" si="8"/>
        <v>2040</v>
      </c>
      <c r="H45" s="72">
        <f t="shared" si="8"/>
        <v>203955420</v>
      </c>
      <c r="I45" s="151">
        <f t="shared" si="4"/>
        <v>931026936.89999998</v>
      </c>
      <c r="J45" s="110" t="s">
        <v>86</v>
      </c>
      <c r="K45" s="72">
        <f>SUM(K11:K44)</f>
        <v>4923</v>
      </c>
      <c r="L45" s="72"/>
      <c r="M45" s="72">
        <f>SUM(M11:M44)</f>
        <v>3305</v>
      </c>
      <c r="N45" s="72"/>
      <c r="O45" s="72">
        <f>SUM(O11:O44)</f>
        <v>12559</v>
      </c>
      <c r="P45" s="72"/>
      <c r="Q45" s="72">
        <f>SUM(Q11:Q44)</f>
        <v>1811</v>
      </c>
      <c r="R45" s="72"/>
      <c r="S45" s="72">
        <f>SUM(S11:S44)</f>
        <v>255217255</v>
      </c>
      <c r="T45" s="72"/>
      <c r="U45" s="158">
        <f t="shared" si="5"/>
        <v>1186244191.9000001</v>
      </c>
      <c r="V45" s="72"/>
      <c r="W45" s="72">
        <f>SUM(W11:W44)</f>
        <v>1025487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0.66076102275015103</v>
      </c>
      <c r="D46" s="89">
        <f t="shared" si="9"/>
        <v>0.66735218977631516</v>
      </c>
      <c r="E46" s="89">
        <f t="shared" si="9"/>
        <v>0.62482183971055805</v>
      </c>
      <c r="F46" s="89">
        <f>F45/F53</f>
        <v>0.71827651121755609</v>
      </c>
      <c r="G46" s="89">
        <f t="shared" si="9"/>
        <v>0.61911987860394535</v>
      </c>
      <c r="H46" s="89">
        <f t="shared" si="9"/>
        <v>0.70576201986234566</v>
      </c>
      <c r="I46" s="89">
        <f t="shared" si="9"/>
        <v>0.7132958152770712</v>
      </c>
      <c r="J46" s="157" t="s">
        <v>89</v>
      </c>
      <c r="K46" s="89">
        <f>K45/K53</f>
        <v>0.61109731876861961</v>
      </c>
      <c r="L46" s="90"/>
      <c r="M46" s="89">
        <f>M45/M53</f>
        <v>0.59667810074020577</v>
      </c>
      <c r="N46" s="90"/>
      <c r="O46" s="89">
        <f>O45/O53</f>
        <v>0.66201043698276318</v>
      </c>
      <c r="P46" s="90"/>
      <c r="Q46" s="89">
        <f>Q45/Q53</f>
        <v>0.67323420074349438</v>
      </c>
      <c r="R46" s="91"/>
      <c r="S46" s="89">
        <f>S45/S53</f>
        <v>0.61985416478207234</v>
      </c>
      <c r="T46" s="91"/>
      <c r="U46" s="89">
        <f>U45/U53</f>
        <v>0.69088824760062761</v>
      </c>
      <c r="V46" s="92"/>
      <c r="W46" s="89">
        <f>W45/W53</f>
        <v>0.69465108497001204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4967</v>
      </c>
      <c r="D53" s="134">
        <f t="shared" si="11"/>
        <v>56643312.899999999</v>
      </c>
      <c r="E53" s="133">
        <f t="shared" si="11"/>
        <v>9121</v>
      </c>
      <c r="F53" s="134">
        <f t="shared" si="11"/>
        <v>959617177</v>
      </c>
      <c r="G53" s="133">
        <f t="shared" si="11"/>
        <v>3295</v>
      </c>
      <c r="H53" s="134">
        <f t="shared" si="11"/>
        <v>288986109</v>
      </c>
      <c r="I53" s="155">
        <f>SUM(I45+I51)</f>
        <v>1305246598.9000001</v>
      </c>
      <c r="J53" s="131" t="s">
        <v>42</v>
      </c>
      <c r="K53" s="133">
        <f>SUM(K45+K51)</f>
        <v>8056</v>
      </c>
      <c r="L53" s="133"/>
      <c r="M53" s="133">
        <f t="shared" ref="M53:S53" si="12">SUM(M45+M51)</f>
        <v>5539</v>
      </c>
      <c r="N53" s="133"/>
      <c r="O53" s="133">
        <f t="shared" si="12"/>
        <v>18971</v>
      </c>
      <c r="P53" s="133"/>
      <c r="Q53" s="133">
        <f t="shared" si="12"/>
        <v>2690</v>
      </c>
      <c r="R53" s="133"/>
      <c r="S53" s="134">
        <f t="shared" si="12"/>
        <v>411737582</v>
      </c>
      <c r="T53" s="133" t="s">
        <v>0</v>
      </c>
      <c r="U53" s="152">
        <f>SUM(U45+U51)</f>
        <v>1716984180.9000001</v>
      </c>
      <c r="V53" s="135"/>
      <c r="W53" s="136">
        <f>SUM(W45+W51)</f>
        <v>1476262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43431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875</v>
      </c>
      <c r="E2" s="182">
        <v>859</v>
      </c>
      <c r="F2" s="182"/>
      <c r="H2" s="199" t="s">
        <v>20</v>
      </c>
      <c r="I2" s="200">
        <f>SUM('E-SUMMRY'!C15+'E-SUMMRY'!E15+'E-SUMMRY'!Q15+1)</f>
        <v>326</v>
      </c>
      <c r="J2" s="182">
        <v>310</v>
      </c>
      <c r="K2" s="182"/>
      <c r="M2" s="205" t="s">
        <v>16</v>
      </c>
      <c r="N2" s="206">
        <f>SUM('E-SUMMRY'!C11+'E-SUMMRY'!E11+'E-SUMMRY'!Q11+1)</f>
        <v>567</v>
      </c>
      <c r="O2" s="182">
        <v>511</v>
      </c>
      <c r="P2" s="182"/>
      <c r="R2" s="211" t="s">
        <v>35</v>
      </c>
      <c r="S2" s="212">
        <f>SUM('E-SUMMRY'!C26+'E-SUMMRY'!E26+'E-SUMMRY'!Q26+1)</f>
        <v>395</v>
      </c>
      <c r="T2">
        <v>362</v>
      </c>
      <c r="W2" s="189" t="s">
        <v>17</v>
      </c>
      <c r="X2" s="190">
        <f>SUM('E-SUMMRY'!C12+'E-SUMMRY'!E12+'E-SUMMRY'!Q12+1)</f>
        <v>1540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620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1019</v>
      </c>
      <c r="E3" s="182">
        <v>993</v>
      </c>
      <c r="F3" s="182"/>
      <c r="H3" s="201" t="s">
        <v>170</v>
      </c>
      <c r="I3" s="202">
        <f>SUM('E-SUMMRY'!C21+'E-SUMMRY'!E21+'E-SUMMRY'!Q21+1)</f>
        <v>433</v>
      </c>
      <c r="J3" s="182">
        <v>404</v>
      </c>
      <c r="K3" s="182"/>
      <c r="M3" s="207" t="s">
        <v>26</v>
      </c>
      <c r="N3" s="208">
        <f>SUM('E-SUMMRY'!C19+'E-SUMMRY'!E19+'E-SUMMRY'!Q19+1)</f>
        <v>278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615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361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1894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915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347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325</v>
      </c>
      <c r="AD4">
        <v>317</v>
      </c>
    </row>
    <row r="5" spans="2:30" ht="13.5" thickBot="1" x14ac:dyDescent="0.25">
      <c r="C5" t="s">
        <v>181</v>
      </c>
      <c r="D5" s="180">
        <f>D4-C4</f>
        <v>42</v>
      </c>
      <c r="G5" t="s">
        <v>180</v>
      </c>
      <c r="H5">
        <f>SUM(J2:J4)</f>
        <v>871</v>
      </c>
      <c r="I5" s="219">
        <f>SUM(I2:I4)</f>
        <v>929</v>
      </c>
      <c r="L5" t="s">
        <v>180</v>
      </c>
      <c r="M5">
        <f>SUM(O2:O4)</f>
        <v>1673</v>
      </c>
      <c r="N5" s="220">
        <f>SUM(N2:N4)</f>
        <v>1760</v>
      </c>
      <c r="R5" s="215" t="s">
        <v>169</v>
      </c>
      <c r="S5" s="216">
        <f>SUM('E-SUMMRY'!C38+'E-SUMMRY'!E38+'E-SUMMRY'!Q38+1)</f>
        <v>207</v>
      </c>
      <c r="T5">
        <v>166</v>
      </c>
      <c r="W5" s="191" t="s">
        <v>87</v>
      </c>
      <c r="X5" s="192">
        <f>SUM('E-SUMMRY'!C32+'E-SUMMRY'!E32+'E-SUMMRY'!Q32+1)</f>
        <v>208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289</v>
      </c>
      <c r="AD5">
        <v>271</v>
      </c>
    </row>
    <row r="6" spans="2:30" ht="13.5" thickBot="1" x14ac:dyDescent="0.25">
      <c r="H6" t="s">
        <v>181</v>
      </c>
      <c r="I6" s="175">
        <f>I5-H5</f>
        <v>58</v>
      </c>
      <c r="M6" t="s">
        <v>181</v>
      </c>
      <c r="N6" s="176">
        <f>N5-M5</f>
        <v>87</v>
      </c>
      <c r="Q6" t="s">
        <v>180</v>
      </c>
      <c r="R6">
        <f>SUM(T2:T5)</f>
        <v>841</v>
      </c>
      <c r="S6" s="221">
        <f>SUM(S2+S3+S4+S5)</f>
        <v>931</v>
      </c>
      <c r="W6" s="191" t="s">
        <v>174</v>
      </c>
      <c r="X6" s="192">
        <f>SUM('E-SUMMRY'!C35+'E-SUMMRY'!E35+'E-SUMMRY'!Q35+1)</f>
        <v>136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150</v>
      </c>
      <c r="AD6">
        <v>142</v>
      </c>
    </row>
    <row r="7" spans="2:30" ht="13.5" thickBot="1" x14ac:dyDescent="0.25">
      <c r="R7" t="s">
        <v>181</v>
      </c>
      <c r="S7" s="181">
        <f>S6-R6</f>
        <v>90</v>
      </c>
      <c r="W7" s="191" t="s">
        <v>175</v>
      </c>
      <c r="X7" s="192">
        <f>SUM('E-SUMMRY'!C37+'E-SUMMRY'!E37+'E-SUMMRY'!Q37+1)</f>
        <v>109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317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1877</v>
      </c>
    </row>
    <row r="9" spans="2:30" x14ac:dyDescent="0.2">
      <c r="W9" s="191" t="s">
        <v>176</v>
      </c>
      <c r="X9" s="192">
        <f>SUM('E-SUMMRY'!C41+'E-SUMMRY'!E41+'E-SUMMRY'!Q41+1)</f>
        <v>102</v>
      </c>
      <c r="Y9" s="217">
        <v>83</v>
      </c>
      <c r="Z9" s="217"/>
      <c r="AA9" s="182"/>
      <c r="AB9" t="s">
        <v>181</v>
      </c>
      <c r="AC9" s="178">
        <f>AC8-AB8</f>
        <v>97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3428</v>
      </c>
    </row>
    <row r="12" spans="2:30" x14ac:dyDescent="0.2">
      <c r="W12" t="s">
        <v>181</v>
      </c>
      <c r="X12" s="179">
        <f>X11-W11</f>
        <v>173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2018-11-27T19:22:12Z</dcterms:modified>
</cp:coreProperties>
</file>