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<sst xmlns="http://schemas.openxmlformats.org/spreadsheetml/2006/main" count="375" uniqueCount="185">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</sst>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176</v>
          </cell>
          <cell r="C28">
            <v>2069292</v>
          </cell>
          <cell r="D28">
            <v>305</v>
          </cell>
          <cell r="E28">
            <v>11304978</v>
          </cell>
          <cell r="F28">
            <v>125</v>
          </cell>
          <cell r="G28">
            <v>9587400</v>
          </cell>
          <cell r="I28">
            <v>486</v>
          </cell>
          <cell r="J28">
            <v>280</v>
          </cell>
          <cell r="K28">
            <v>1113</v>
          </cell>
          <cell r="M28">
            <v>85</v>
          </cell>
          <cell r="N28">
            <v>2502189</v>
          </cell>
          <cell r="P28">
            <v>19163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141</v>
          </cell>
          <cell r="C28">
            <v>2514220</v>
          </cell>
          <cell r="D28">
            <v>192</v>
          </cell>
          <cell r="E28">
            <v>11164996</v>
          </cell>
          <cell r="F28">
            <v>32</v>
          </cell>
          <cell r="G28">
            <v>5354500</v>
          </cell>
          <cell r="I28">
            <v>169</v>
          </cell>
          <cell r="J28">
            <v>132</v>
          </cell>
          <cell r="K28">
            <v>673</v>
          </cell>
          <cell r="M28">
            <v>100</v>
          </cell>
          <cell r="N28">
            <v>3059153</v>
          </cell>
          <cell r="P28">
            <v>22327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235</v>
          </cell>
          <cell r="E28">
            <v>30142117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21845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106</v>
          </cell>
          <cell r="C28">
            <v>594681</v>
          </cell>
          <cell r="D28">
            <v>102</v>
          </cell>
          <cell r="E28">
            <v>8065501</v>
          </cell>
          <cell r="F28">
            <v>110</v>
          </cell>
          <cell r="G28">
            <v>4546000</v>
          </cell>
          <cell r="I28">
            <v>141</v>
          </cell>
          <cell r="J28">
            <v>112</v>
          </cell>
          <cell r="K28">
            <v>262</v>
          </cell>
          <cell r="M28">
            <v>81</v>
          </cell>
          <cell r="N28">
            <v>5962166</v>
          </cell>
          <cell r="P28">
            <v>33164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1651005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255</v>
          </cell>
          <cell r="J28">
            <v>173</v>
          </cell>
          <cell r="K28">
            <v>223</v>
          </cell>
          <cell r="M28">
            <v>39</v>
          </cell>
          <cell r="N28">
            <v>2658656</v>
          </cell>
          <cell r="P28">
            <v>81045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79</v>
          </cell>
          <cell r="J28">
            <v>48</v>
          </cell>
          <cell r="K28">
            <v>153</v>
          </cell>
          <cell r="M28">
            <v>26</v>
          </cell>
          <cell r="N28">
            <v>7341172</v>
          </cell>
          <cell r="P28">
            <v>46451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52</v>
          </cell>
          <cell r="C28">
            <v>418963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6670530</v>
          </cell>
          <cell r="P28">
            <v>43582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935885</v>
          </cell>
          <cell r="D28">
            <v>87</v>
          </cell>
          <cell r="E28">
            <v>9010731</v>
          </cell>
          <cell r="F28">
            <v>44</v>
          </cell>
          <cell r="G28">
            <v>2354539</v>
          </cell>
          <cell r="I28">
            <v>72</v>
          </cell>
          <cell r="J28">
            <v>43</v>
          </cell>
          <cell r="K28">
            <v>203</v>
          </cell>
          <cell r="M28">
            <v>41</v>
          </cell>
          <cell r="N28">
            <v>4254688</v>
          </cell>
          <cell r="P28">
            <v>23990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55</v>
          </cell>
          <cell r="G28">
            <v>3684000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39741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66</v>
          </cell>
          <cell r="C28">
            <v>5470143</v>
          </cell>
          <cell r="D28">
            <v>118</v>
          </cell>
          <cell r="E28">
            <v>7636661</v>
          </cell>
          <cell r="F28">
            <v>36</v>
          </cell>
          <cell r="G28">
            <v>4436500</v>
          </cell>
          <cell r="I28">
            <v>97</v>
          </cell>
          <cell r="J28">
            <v>61</v>
          </cell>
          <cell r="K28">
            <v>204</v>
          </cell>
          <cell r="M28">
            <v>23</v>
          </cell>
          <cell r="N28">
            <v>2896417</v>
          </cell>
          <cell r="P28">
            <v>29780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959</v>
          </cell>
          <cell r="E28">
            <v>32284222</v>
          </cell>
          <cell r="F28">
            <v>162</v>
          </cell>
          <cell r="G28">
            <v>13382050</v>
          </cell>
          <cell r="I28">
            <v>337</v>
          </cell>
          <cell r="J28">
            <v>247</v>
          </cell>
          <cell r="K28">
            <v>773</v>
          </cell>
          <cell r="M28">
            <v>102</v>
          </cell>
          <cell r="N28">
            <v>5366605</v>
          </cell>
          <cell r="P28">
            <v>47929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419</v>
          </cell>
          <cell r="E28">
            <v>14497465</v>
          </cell>
          <cell r="F28">
            <v>95</v>
          </cell>
          <cell r="G28">
            <v>4058083</v>
          </cell>
          <cell r="I28">
            <v>141</v>
          </cell>
          <cell r="J28">
            <v>135</v>
          </cell>
          <cell r="K28">
            <v>295</v>
          </cell>
          <cell r="M28">
            <v>186</v>
          </cell>
          <cell r="N28">
            <v>1665492</v>
          </cell>
          <cell r="P28">
            <v>85339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906100</v>
          </cell>
          <cell r="D28">
            <v>92</v>
          </cell>
          <cell r="E28">
            <v>9884151</v>
          </cell>
          <cell r="F28">
            <v>40</v>
          </cell>
          <cell r="G28">
            <v>7783466</v>
          </cell>
          <cell r="I28">
            <v>128</v>
          </cell>
          <cell r="J28">
            <v>119</v>
          </cell>
          <cell r="K28">
            <v>336</v>
          </cell>
          <cell r="M28">
            <v>11</v>
          </cell>
          <cell r="N28">
            <v>1703500</v>
          </cell>
          <cell r="P28">
            <v>23092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40</v>
          </cell>
          <cell r="N28">
            <v>5044185</v>
          </cell>
          <cell r="P28">
            <v>28987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1334408</v>
          </cell>
          <cell r="D28">
            <v>55</v>
          </cell>
          <cell r="E28">
            <v>257077784</v>
          </cell>
          <cell r="F28">
            <v>29</v>
          </cell>
          <cell r="G28">
            <v>6098500</v>
          </cell>
          <cell r="I28">
            <v>59</v>
          </cell>
          <cell r="J28">
            <v>46</v>
          </cell>
          <cell r="K28">
            <v>1243</v>
          </cell>
          <cell r="M28">
            <v>26</v>
          </cell>
          <cell r="N28">
            <v>57681041</v>
          </cell>
          <cell r="P28">
            <v>22441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45</v>
          </cell>
          <cell r="C28">
            <v>631620</v>
          </cell>
          <cell r="D28">
            <v>132</v>
          </cell>
          <cell r="E28">
            <v>3496669</v>
          </cell>
          <cell r="F28">
            <v>42</v>
          </cell>
          <cell r="G28">
            <v>3632900</v>
          </cell>
          <cell r="I28">
            <v>139</v>
          </cell>
          <cell r="J28">
            <v>74</v>
          </cell>
          <cell r="K28">
            <v>240</v>
          </cell>
          <cell r="M28">
            <v>32</v>
          </cell>
          <cell r="N28">
            <v>7147063</v>
          </cell>
          <cell r="P28">
            <v>13948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1388967</v>
          </cell>
          <cell r="D28">
            <v>191</v>
          </cell>
          <cell r="E28">
            <v>32299631</v>
          </cell>
          <cell r="F28">
            <v>42</v>
          </cell>
          <cell r="G28">
            <v>8960200</v>
          </cell>
          <cell r="I28">
            <v>113</v>
          </cell>
          <cell r="J28">
            <v>81</v>
          </cell>
          <cell r="K28">
            <v>217</v>
          </cell>
          <cell r="M28">
            <v>24</v>
          </cell>
          <cell r="N28">
            <v>11311585</v>
          </cell>
          <cell r="P28">
            <v>8433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81</v>
          </cell>
          <cell r="E28">
            <v>125226030</v>
          </cell>
          <cell r="F28">
            <v>29</v>
          </cell>
          <cell r="G28">
            <v>13574001</v>
          </cell>
          <cell r="I28">
            <v>49</v>
          </cell>
          <cell r="J28">
            <v>43</v>
          </cell>
          <cell r="K28">
            <v>265</v>
          </cell>
          <cell r="M28">
            <v>3</v>
          </cell>
          <cell r="N28">
            <v>900000</v>
          </cell>
          <cell r="P28">
            <v>13236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18966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263</v>
          </cell>
          <cell r="C28">
            <v>2212003</v>
          </cell>
          <cell r="D28">
            <v>445</v>
          </cell>
          <cell r="E28">
            <v>13006996</v>
          </cell>
          <cell r="F28">
            <v>88</v>
          </cell>
          <cell r="G28">
            <v>7003662</v>
          </cell>
          <cell r="I28">
            <v>347</v>
          </cell>
          <cell r="J28">
            <v>193</v>
          </cell>
          <cell r="K28">
            <v>1152</v>
          </cell>
          <cell r="M28">
            <v>167</v>
          </cell>
          <cell r="N28">
            <v>13985946</v>
          </cell>
          <cell r="P28">
            <v>15155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271</v>
          </cell>
          <cell r="E28">
            <v>27147336</v>
          </cell>
          <cell r="F28">
            <v>160</v>
          </cell>
          <cell r="G28">
            <v>16572949</v>
          </cell>
          <cell r="I28">
            <v>375</v>
          </cell>
          <cell r="J28">
            <v>251</v>
          </cell>
          <cell r="K28">
            <v>701</v>
          </cell>
          <cell r="M28">
            <v>178</v>
          </cell>
          <cell r="N28">
            <v>21126632</v>
          </cell>
          <cell r="P28">
            <v>62585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207</v>
          </cell>
          <cell r="E28">
            <v>9601961</v>
          </cell>
          <cell r="F28">
            <v>83</v>
          </cell>
          <cell r="G28">
            <v>4922541</v>
          </cell>
          <cell r="I28">
            <v>202</v>
          </cell>
          <cell r="J28">
            <v>167</v>
          </cell>
          <cell r="K28">
            <v>432</v>
          </cell>
          <cell r="M28">
            <v>10</v>
          </cell>
          <cell r="N28">
            <v>12000585</v>
          </cell>
          <cell r="P28">
            <v>61288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354</v>
          </cell>
          <cell r="C28">
            <v>3620230</v>
          </cell>
          <cell r="D28">
            <v>510</v>
          </cell>
          <cell r="E28">
            <v>23822772</v>
          </cell>
          <cell r="F28">
            <v>223</v>
          </cell>
          <cell r="G28">
            <v>22990160</v>
          </cell>
          <cell r="I28">
            <v>454</v>
          </cell>
          <cell r="J28">
            <v>196</v>
          </cell>
          <cell r="K28">
            <v>642</v>
          </cell>
          <cell r="M28">
            <v>156</v>
          </cell>
          <cell r="N28">
            <v>7779753</v>
          </cell>
          <cell r="P28">
            <v>35784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201</v>
          </cell>
          <cell r="C28">
            <v>1450206</v>
          </cell>
          <cell r="D28">
            <v>297</v>
          </cell>
          <cell r="E28">
            <v>19024382</v>
          </cell>
          <cell r="F28">
            <v>105</v>
          </cell>
          <cell r="G28">
            <v>13567952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36030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167</v>
          </cell>
          <cell r="E28">
            <v>10330205</v>
          </cell>
          <cell r="F28">
            <v>62</v>
          </cell>
          <cell r="G28">
            <v>2498617</v>
          </cell>
          <cell r="I28">
            <v>167</v>
          </cell>
          <cell r="J28">
            <v>101</v>
          </cell>
          <cell r="K28">
            <v>457</v>
          </cell>
          <cell r="M28">
            <v>15</v>
          </cell>
          <cell r="N28">
            <v>12402280</v>
          </cell>
          <cell r="P28">
            <v>53138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405680.9</v>
          </cell>
          <cell r="D28">
            <v>199</v>
          </cell>
          <cell r="E28">
            <v>5211150</v>
          </cell>
          <cell r="F28">
            <v>119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64</v>
          </cell>
          <cell r="N28">
            <v>5100617</v>
          </cell>
          <cell r="P28">
            <v>116639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W58" sqref="W58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176</v>
      </c>
      <c r="D11" s="69">
        <f>'[1]E-FORM'!$C$28</f>
        <v>2069292</v>
      </c>
      <c r="E11" s="68">
        <f>'[1]E-FORM'!$D$28</f>
        <v>305</v>
      </c>
      <c r="F11" s="70">
        <f>'[1]E-FORM'!$E$28</f>
        <v>11304978</v>
      </c>
      <c r="G11" s="68">
        <f>'[1]E-FORM'!$F$28</f>
        <v>125</v>
      </c>
      <c r="H11" s="70">
        <f>'[1]E-FORM'!$G$28</f>
        <v>9587400</v>
      </c>
      <c r="I11" s="150">
        <f>+D11+F11+H11</f>
        <v>22961670</v>
      </c>
      <c r="J11" s="153" t="s">
        <v>16</v>
      </c>
      <c r="K11" s="68">
        <f>'[1]E-FORM'!$I$28</f>
        <v>486</v>
      </c>
      <c r="L11" s="68"/>
      <c r="M11" s="68">
        <f>'[1]E-FORM'!$J$28</f>
        <v>280</v>
      </c>
      <c r="N11" s="68"/>
      <c r="O11" s="73">
        <f>'[1]E-FORM'!$K$28</f>
        <v>1113</v>
      </c>
      <c r="P11" s="68"/>
      <c r="Q11" s="68">
        <f>'[1]E-FORM'!$M$28</f>
        <v>85</v>
      </c>
      <c r="R11" s="68"/>
      <c r="S11" s="70">
        <f>'[1]E-FORM'!$N$28</f>
        <v>2502189</v>
      </c>
      <c r="T11" s="74"/>
      <c r="U11" s="139">
        <f>I11+S11</f>
        <v>25463859</v>
      </c>
      <c r="V11" s="75"/>
      <c r="W11" s="68">
        <f>'[1]E-FORM'!$P$28</f>
        <v>19163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959</v>
      </c>
      <c r="F12" s="70">
        <f>'[2]E-FORM'!$E$28</f>
        <v>32284222</v>
      </c>
      <c r="G12" s="68">
        <f>'[2]E-FORM'!$F28</f>
        <v>162</v>
      </c>
      <c r="H12" s="70">
        <f>'[2]E-FORM'!$G28</f>
        <v>13382050</v>
      </c>
      <c r="I12" s="150">
        <f>+D12+F12+H12</f>
        <v>49697354</v>
      </c>
      <c r="J12" s="153" t="s">
        <v>17</v>
      </c>
      <c r="K12" s="68">
        <f>'[2]E-FORM'!$I28</f>
        <v>337</v>
      </c>
      <c r="L12" s="68" t="s">
        <v>0</v>
      </c>
      <c r="M12" s="68">
        <f>'[2]E-FORM'!$J28</f>
        <v>247</v>
      </c>
      <c r="N12" s="68"/>
      <c r="O12" s="73">
        <f>'[2]E-FORM'!$K28</f>
        <v>773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55063959</v>
      </c>
      <c r="V12" s="75"/>
      <c r="W12" s="68">
        <f>'[2]E-FORM'!$P28</f>
        <v>47929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263</v>
      </c>
      <c r="D13" s="70">
        <f>'[3]E-FORM'!$C$28</f>
        <v>2212003</v>
      </c>
      <c r="E13" s="68">
        <f>'[3]E-FORM'!$D$28</f>
        <v>445</v>
      </c>
      <c r="F13" s="70">
        <f>'[3]E-FORM'!$E$28</f>
        <v>13006996</v>
      </c>
      <c r="G13" s="68">
        <f>'[3]E-FORM'!$F28</f>
        <v>88</v>
      </c>
      <c r="H13" s="70">
        <f>'[3]E-FORM'!$G28</f>
        <v>7003662</v>
      </c>
      <c r="I13" s="150">
        <f>+D13+F13+H13</f>
        <v>22222661</v>
      </c>
      <c r="J13" s="108" t="s">
        <v>18</v>
      </c>
      <c r="K13" s="68">
        <f>'[3]E-FORM'!$I28</f>
        <v>347</v>
      </c>
      <c r="L13" s="76"/>
      <c r="M13" s="68">
        <f>'[3]E-FORM'!$J28</f>
        <v>193</v>
      </c>
      <c r="N13" s="76"/>
      <c r="O13" s="73">
        <f>'[3]E-FORM'!$K28</f>
        <v>1152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36208607</v>
      </c>
      <c r="V13" s="75"/>
      <c r="W13" s="68">
        <f>'[3]E-FORM'!$P28</f>
        <v>15155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271</v>
      </c>
      <c r="F14" s="70">
        <f>'[4]E-FORM'!$E$28</f>
        <v>27147336</v>
      </c>
      <c r="G14" s="68">
        <f>'[4]E-FORM'!$F$28</f>
        <v>160</v>
      </c>
      <c r="H14" s="70">
        <f>'[4]E-FORM'!$G$28</f>
        <v>16572949</v>
      </c>
      <c r="I14" s="150">
        <f>+D14+F14+H14</f>
        <v>45520105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178</v>
      </c>
      <c r="R14" s="68"/>
      <c r="S14" s="70">
        <f>'[4]E-FORM'!$N$28</f>
        <v>21126632</v>
      </c>
      <c r="T14" s="68"/>
      <c r="U14" s="139">
        <f>I14+S14</f>
        <v>66646737</v>
      </c>
      <c r="V14" s="75"/>
      <c r="W14" s="68">
        <f>'[4]E-FORM'!$P$28</f>
        <v>62585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207</v>
      </c>
      <c r="F15" s="70">
        <f>'[5]E-FORM'!$E$28</f>
        <v>9601961</v>
      </c>
      <c r="G15" s="68">
        <f>'[5]E-FORM'!$F$28</f>
        <v>83</v>
      </c>
      <c r="H15" s="70">
        <f>'[5]E-FORM'!$G$28</f>
        <v>4922541</v>
      </c>
      <c r="I15" s="150">
        <f>+D15+F15+H15</f>
        <v>15824863</v>
      </c>
      <c r="J15" s="153" t="s">
        <v>20</v>
      </c>
      <c r="K15" s="68">
        <f>'[5]E-FORM'!$I$28</f>
        <v>202</v>
      </c>
      <c r="L15" s="68"/>
      <c r="M15" s="68">
        <f>'[5]E-FORM'!$J$28</f>
        <v>167</v>
      </c>
      <c r="N15" s="68"/>
      <c r="O15" s="73">
        <f>'[5]E-FORM'!$K$28</f>
        <v>432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27825448</v>
      </c>
      <c r="V15" s="75"/>
      <c r="W15" s="68">
        <f>'[5]E-FORM'!$P$28</f>
        <v>61288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354</v>
      </c>
      <c r="D17" s="70">
        <f>'[6]E-FORM'!$C$28</f>
        <v>3620230</v>
      </c>
      <c r="E17" s="68">
        <f>'[6]E-FORM'!$D$28</f>
        <v>510</v>
      </c>
      <c r="F17" s="70">
        <f>'[6]E-FORM'!$E$28</f>
        <v>23822772</v>
      </c>
      <c r="G17" s="68">
        <f>'[6]E-FORM'!$F$28</f>
        <v>223</v>
      </c>
      <c r="H17" s="70">
        <f>'[6]E-FORM'!$G$28</f>
        <v>22990160</v>
      </c>
      <c r="I17" s="150">
        <f>+D17+F17+H17</f>
        <v>50433162</v>
      </c>
      <c r="J17" s="153" t="s">
        <v>21</v>
      </c>
      <c r="K17" s="68">
        <f>'[6]E-FORM'!$I$28</f>
        <v>454</v>
      </c>
      <c r="L17" s="68"/>
      <c r="M17" s="68">
        <f>'[6]E-FORM'!$J$28</f>
        <v>196</v>
      </c>
      <c r="N17" s="68" t="s">
        <v>0</v>
      </c>
      <c r="O17" s="73">
        <f>'[6]E-FORM'!$K$28</f>
        <v>642</v>
      </c>
      <c r="P17" s="68" t="s">
        <v>0</v>
      </c>
      <c r="Q17" s="68">
        <f>'[6]E-FORM'!$M$28</f>
        <v>156</v>
      </c>
      <c r="R17" s="68" t="s">
        <v>0</v>
      </c>
      <c r="S17" s="70">
        <f>'[6]E-FORM'!$N$28</f>
        <v>7779753</v>
      </c>
      <c r="T17" s="68"/>
      <c r="U17" s="139">
        <f>I17+S17</f>
        <v>58212915</v>
      </c>
      <c r="V17" s="75"/>
      <c r="W17" s="68">
        <f>'[6]E-FORM'!$P$28</f>
        <v>35784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201</v>
      </c>
      <c r="D18" s="70">
        <f>'[7]E-FORM'!$C$28</f>
        <v>1450206</v>
      </c>
      <c r="E18" s="68">
        <f>'[7]E-FORM'!$D$28</f>
        <v>297</v>
      </c>
      <c r="F18" s="70">
        <f>'[7]E-FORM'!$E$28</f>
        <v>19024382</v>
      </c>
      <c r="G18" s="68">
        <f>'[7]E-FORM'!$F$28</f>
        <v>105</v>
      </c>
      <c r="H18" s="70">
        <f>'[7]E-FORM'!$G$28</f>
        <v>13567952</v>
      </c>
      <c r="I18" s="150">
        <f>+D18+F18+H18</f>
        <v>34042540</v>
      </c>
      <c r="J18" s="153" t="s">
        <v>24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48177968</v>
      </c>
      <c r="V18" s="75"/>
      <c r="W18" s="68">
        <f>'[7]E-FORM'!$P$28</f>
        <v>36030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167</v>
      </c>
      <c r="F19" s="70">
        <f>'[8]E-FORM'!$E$28</f>
        <v>10330205</v>
      </c>
      <c r="G19" s="68">
        <f>'[8]E-FORM'!$F$28</f>
        <v>62</v>
      </c>
      <c r="H19" s="70">
        <f>'[8]E-FORM'!$G$28</f>
        <v>2498617</v>
      </c>
      <c r="I19" s="150">
        <f>D19+F19+H19</f>
        <v>13289333</v>
      </c>
      <c r="J19" s="153" t="s">
        <v>26</v>
      </c>
      <c r="K19" s="68">
        <f>'[8]E-FORM'!$I$28</f>
        <v>167</v>
      </c>
      <c r="L19" s="68" t="s">
        <v>0</v>
      </c>
      <c r="M19" s="68">
        <f>'[8]E-FORM'!$J$28</f>
        <v>101</v>
      </c>
      <c r="N19" s="68" t="s">
        <v>0</v>
      </c>
      <c r="O19" s="73">
        <f>'[8]E-FORM'!$K$28</f>
        <v>457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25691613</v>
      </c>
      <c r="V19" s="75"/>
      <c r="W19" s="68">
        <f>'[8]E-FORM'!$P$28</f>
        <v>53138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98</v>
      </c>
      <c r="D20" s="70">
        <f>'[9]E-FORM'!$C$28</f>
        <v>405680.9</v>
      </c>
      <c r="E20" s="68">
        <f>'[9]E-FORM'!$D$28</f>
        <v>199</v>
      </c>
      <c r="F20" s="70">
        <f>'[9]E-FORM'!$E$28</f>
        <v>5211150</v>
      </c>
      <c r="G20" s="68">
        <f>'[9]E-FORM'!$F$28</f>
        <v>119</v>
      </c>
      <c r="H20" s="70">
        <f>'[9]E-FORM'!$G$28</f>
        <v>3193064</v>
      </c>
      <c r="I20" s="150">
        <f>D20+F20+H20</f>
        <v>8809894.9000000004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64</v>
      </c>
      <c r="R20" s="68" t="s">
        <v>0</v>
      </c>
      <c r="S20" s="70">
        <f>'[9]E-FORM'!$N$28</f>
        <v>5100617</v>
      </c>
      <c r="T20" s="68"/>
      <c r="U20" s="139">
        <f>I20+S20</f>
        <v>13910511.9</v>
      </c>
      <c r="V20" s="75"/>
      <c r="W20" s="68">
        <f>'[9]E-FORM'!$P$28</f>
        <v>116639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141</v>
      </c>
      <c r="D21" s="70">
        <f>'[10]E-FORM'!$C$28</f>
        <v>2514220</v>
      </c>
      <c r="E21" s="68">
        <f>'[10]E-FORM'!$D$28</f>
        <v>192</v>
      </c>
      <c r="F21" s="70">
        <f>'[10]E-FORM'!$E$28</f>
        <v>11164996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19033716</v>
      </c>
      <c r="J21" s="153" t="s">
        <v>28</v>
      </c>
      <c r="K21" s="68">
        <f>'[10]E-FORM'!$I$28</f>
        <v>169</v>
      </c>
      <c r="L21" s="68" t="s">
        <v>0</v>
      </c>
      <c r="M21" s="68">
        <f>'[10]E-FORM'!$J$28</f>
        <v>132</v>
      </c>
      <c r="N21" s="68" t="s">
        <v>0</v>
      </c>
      <c r="O21" s="73">
        <f>'[10]E-FORM'!$K$28</f>
        <v>673</v>
      </c>
      <c r="P21" s="68" t="s">
        <v>0</v>
      </c>
      <c r="Q21" s="68">
        <f>'[10]E-FORM'!$M$28</f>
        <v>100</v>
      </c>
      <c r="R21" s="68" t="s">
        <v>0</v>
      </c>
      <c r="S21" s="70">
        <f>'[10]E-FORM'!$N$28</f>
        <v>3059153</v>
      </c>
      <c r="T21" s="68"/>
      <c r="U21" s="139">
        <f t="shared" ref="U21:U25" si="1">I21+S21</f>
        <v>22092869</v>
      </c>
      <c r="V21" s="75"/>
      <c r="W21" s="68">
        <f>'[10]E-FORM'!$P$28</f>
        <v>22327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235</v>
      </c>
      <c r="F23" s="70">
        <f>'[11]E-FORM'!$E$28</f>
        <v>30142117</v>
      </c>
      <c r="G23" s="68">
        <f>'[11]E-FORM'!$F$28</f>
        <v>87</v>
      </c>
      <c r="H23" s="70">
        <f>'[11]E-FORM'!$G$28</f>
        <v>16532334</v>
      </c>
      <c r="I23" s="150">
        <f t="shared" si="0"/>
        <v>47915443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79228981</v>
      </c>
      <c r="V23" s="75"/>
      <c r="W23" s="68">
        <f>'[11]E-FORM'!$P$28</f>
        <v>21845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106</v>
      </c>
      <c r="D24" s="70">
        <f>'[12]E-FORM'!$C$28</f>
        <v>594681</v>
      </c>
      <c r="E24" s="68">
        <f>'[12]E-FORM'!$D$28</f>
        <v>102</v>
      </c>
      <c r="F24" s="70">
        <f>'[12]E-FORM'!$E$28</f>
        <v>8065501</v>
      </c>
      <c r="G24" s="68">
        <f>'[12]E-FORM'!$F$28</f>
        <v>110</v>
      </c>
      <c r="H24" s="70">
        <f>'[12]E-FORM'!$G$28</f>
        <v>4546000</v>
      </c>
      <c r="I24" s="150">
        <f t="shared" si="0"/>
        <v>13206182</v>
      </c>
      <c r="J24" s="153" t="s">
        <v>31</v>
      </c>
      <c r="K24" s="68">
        <f>'[12]E-FORM'!$I$28</f>
        <v>141</v>
      </c>
      <c r="L24" s="68" t="s">
        <v>0</v>
      </c>
      <c r="M24" s="68">
        <f>'[12]E-FORM'!$J$28</f>
        <v>112</v>
      </c>
      <c r="N24" s="68" t="s">
        <v>0</v>
      </c>
      <c r="O24" s="73">
        <f>'[12]E-FORM'!$K$28</f>
        <v>262</v>
      </c>
      <c r="P24" s="68" t="s">
        <v>0</v>
      </c>
      <c r="Q24" s="68">
        <f>'[12]E-FORM'!$M$28</f>
        <v>81</v>
      </c>
      <c r="R24" s="68" t="s">
        <v>0</v>
      </c>
      <c r="S24" s="70">
        <f>'[12]E-FORM'!$N$28</f>
        <v>5962166</v>
      </c>
      <c r="T24" s="68"/>
      <c r="U24" s="139">
        <f t="shared" si="1"/>
        <v>19168348</v>
      </c>
      <c r="V24" s="75"/>
      <c r="W24" s="68">
        <f>'[12]E-FORM'!$P$28</f>
        <v>33164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133</v>
      </c>
      <c r="D26" s="70">
        <f>'[14]E-FORM'!$C$28</f>
        <v>1651005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18118946</v>
      </c>
      <c r="J26" s="154" t="s">
        <v>35</v>
      </c>
      <c r="K26" s="68">
        <f>'[14]E-FORM'!$I$28</f>
        <v>255</v>
      </c>
      <c r="L26" s="68" t="s">
        <v>0</v>
      </c>
      <c r="M26" s="68">
        <f>'[14]E-FORM'!$J$28</f>
        <v>173</v>
      </c>
      <c r="N26" s="68" t="s">
        <v>0</v>
      </c>
      <c r="O26" s="73">
        <f>'[14]E-FORM'!$K$28</f>
        <v>223</v>
      </c>
      <c r="P26" s="68" t="s">
        <v>0</v>
      </c>
      <c r="Q26" s="68">
        <f>'[14]E-FORM'!$M$28</f>
        <v>39</v>
      </c>
      <c r="R26" s="68" t="s">
        <v>0</v>
      </c>
      <c r="S26" s="70">
        <f>'[14]E-FORM'!$N$28</f>
        <v>2658656</v>
      </c>
      <c r="T26" s="68"/>
      <c r="U26" s="139">
        <f t="shared" ref="U26:U27" si="3">I26+S26</f>
        <v>20777602</v>
      </c>
      <c r="V26" s="75"/>
      <c r="W26" s="68">
        <f>'[14]E-FORM'!$P$28</f>
        <v>81045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79</v>
      </c>
      <c r="L27" s="68" t="s">
        <v>0</v>
      </c>
      <c r="M27" s="68">
        <f>'[15]E-FORM'!$J$28</f>
        <v>48</v>
      </c>
      <c r="N27" s="68" t="s">
        <v>0</v>
      </c>
      <c r="O27" s="73">
        <f>'[15]E-FORM'!$K$28</f>
        <v>153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46451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52</v>
      </c>
      <c r="D29" s="70">
        <f>'[16]E-FORM'!$C$28</f>
        <v>418963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14828716</v>
      </c>
      <c r="J29" s="154" t="s">
        <v>70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21499246</v>
      </c>
      <c r="V29" s="75"/>
      <c r="W29" s="68">
        <f>'[16]E-FORM'!$P$28</f>
        <v>43582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22</v>
      </c>
      <c r="D30" s="70">
        <f>'[17]E-FORM'!$C$28</f>
        <v>935885</v>
      </c>
      <c r="E30" s="68">
        <f>'[17]E-FORM'!$D$28</f>
        <v>87</v>
      </c>
      <c r="F30" s="70">
        <f>'[17]E-FORM'!$E$28</f>
        <v>9010731</v>
      </c>
      <c r="G30" s="68">
        <f>'[17]E-FORM'!$F$28</f>
        <v>44</v>
      </c>
      <c r="H30" s="70">
        <f>'[17]E-FORM'!$G$28</f>
        <v>2354539</v>
      </c>
      <c r="I30" s="150">
        <f>D30+F30+H30</f>
        <v>12301155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16555843</v>
      </c>
      <c r="V30" s="75"/>
      <c r="W30" s="68">
        <f>'[17]E-FORM'!$P$28</f>
        <v>23990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55</v>
      </c>
      <c r="H31" s="70">
        <f>'[18]E-FORM'!$G$28</f>
        <v>3684000</v>
      </c>
      <c r="I31" s="150">
        <f>D31+F31+H31</f>
        <v>7296616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8198372</v>
      </c>
      <c r="V31" s="75"/>
      <c r="W31" s="68">
        <f>'[18]E-FORM'!$P$28</f>
        <v>39741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66</v>
      </c>
      <c r="D32" s="70">
        <f>'[19]E-FORM'!$C$28</f>
        <v>5470143</v>
      </c>
      <c r="E32" s="68">
        <f>'[19]E-FORM'!$D$28</f>
        <v>118</v>
      </c>
      <c r="F32" s="70">
        <f>'[19]E-FORM'!$E$28</f>
        <v>7636661</v>
      </c>
      <c r="G32" s="68">
        <f>'[19]E-FORM'!$F$28</f>
        <v>36</v>
      </c>
      <c r="H32" s="70">
        <f>'[19]E-FORM'!$G$28</f>
        <v>4436500</v>
      </c>
      <c r="I32" s="150">
        <f>D32+F32+H32</f>
        <v>17543304</v>
      </c>
      <c r="J32" s="154" t="s">
        <v>87</v>
      </c>
      <c r="K32" s="68">
        <f>'[19]E-FORM'!$I$28</f>
        <v>97</v>
      </c>
      <c r="L32" s="68"/>
      <c r="M32" s="68">
        <f>'[19]E-FORM'!$J$28</f>
        <v>61</v>
      </c>
      <c r="N32" s="68"/>
      <c r="O32" s="73">
        <f>'[19]E-FORM'!$K$28</f>
        <v>204</v>
      </c>
      <c r="P32" s="68"/>
      <c r="Q32" s="68">
        <f>'[19]E-FORM'!$M$28</f>
        <v>23</v>
      </c>
      <c r="R32" s="68"/>
      <c r="S32" s="70">
        <f>'[19]E-FORM'!$N$28</f>
        <v>2896417</v>
      </c>
      <c r="T32" s="68"/>
      <c r="U32" s="139">
        <f>I32+S32</f>
        <v>20439721</v>
      </c>
      <c r="V32" s="75"/>
      <c r="W32" s="68">
        <f>'[19]E-FORM'!$P$28</f>
        <v>29780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311</v>
      </c>
      <c r="D33" s="70">
        <f>'[20]E-FORM'!$C$28</f>
        <v>1081853</v>
      </c>
      <c r="E33" s="68">
        <f>'[20]E-FORM'!$D$28</f>
        <v>419</v>
      </c>
      <c r="F33" s="70">
        <f>'[20]E-FORM'!$E$28</f>
        <v>14497465</v>
      </c>
      <c r="G33" s="68">
        <f>'[20]E-FORM'!$F$28</f>
        <v>95</v>
      </c>
      <c r="H33" s="70">
        <f>'[20]E-FORM'!$G$28</f>
        <v>4058083</v>
      </c>
      <c r="I33" s="150">
        <f>D33+F33+H33</f>
        <v>19637401</v>
      </c>
      <c r="J33" s="154" t="s">
        <v>88</v>
      </c>
      <c r="K33" s="68">
        <f>'[20]E-FORM'!$I$28</f>
        <v>141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21302893</v>
      </c>
      <c r="V33" s="75"/>
      <c r="W33" s="68">
        <f>'[20]E-FORM'!$P$28</f>
        <v>85339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34</v>
      </c>
      <c r="D35" s="70">
        <f>'[21]E-FORM'!$C$28</f>
        <v>906100</v>
      </c>
      <c r="E35" s="68">
        <f>'[21]E-FORM'!$D$28</f>
        <v>92</v>
      </c>
      <c r="F35" s="70">
        <f>'[21]E-FORM'!$E$28</f>
        <v>9884151</v>
      </c>
      <c r="G35" s="68">
        <f>'[21]E-FORM'!$F$28</f>
        <v>40</v>
      </c>
      <c r="H35" s="70">
        <f>'[21]E-FORM'!$G$28</f>
        <v>7783466</v>
      </c>
      <c r="I35" s="150">
        <f>D35+F35+H35</f>
        <v>18573717</v>
      </c>
      <c r="J35" s="154" t="s">
        <v>117</v>
      </c>
      <c r="K35" s="68">
        <f>'[21]E-FORM'!$I$28</f>
        <v>128</v>
      </c>
      <c r="L35" s="68"/>
      <c r="M35" s="68">
        <f>'[21]E-FORM'!$J$28</f>
        <v>119</v>
      </c>
      <c r="N35" s="68"/>
      <c r="O35" s="73">
        <f>'[21]E-FORM'!$K$28</f>
        <v>336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20277217</v>
      </c>
      <c r="V35" s="75"/>
      <c r="W35" s="68">
        <f>'[21]E-FORM'!$P$28</f>
        <v>23092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40</v>
      </c>
      <c r="R36" s="68"/>
      <c r="S36" s="70">
        <f>'[22]E-FORM'!$N$28</f>
        <v>5044185</v>
      </c>
      <c r="T36" s="68"/>
      <c r="U36" s="139">
        <f>I36+S36</f>
        <v>18396778</v>
      </c>
      <c r="V36" s="75"/>
      <c r="W36" s="68">
        <f>'[22]E-FORM'!$P$28</f>
        <v>28987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27</v>
      </c>
      <c r="D37" s="82">
        <f>'[23]E-FORM'!$C$28</f>
        <v>1334408</v>
      </c>
      <c r="E37" s="81">
        <f>'[23]E-FORM'!$D$28</f>
        <v>55</v>
      </c>
      <c r="F37" s="82">
        <f>'[23]E-FORM'!$E$28</f>
        <v>257077784</v>
      </c>
      <c r="G37" s="81">
        <f>'[23]E-FORM'!$F$28</f>
        <v>29</v>
      </c>
      <c r="H37" s="82">
        <f>'[23]E-FORM'!$G$28</f>
        <v>6098500</v>
      </c>
      <c r="I37" s="161">
        <f>D37+F37+H37</f>
        <v>264510692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26</v>
      </c>
      <c r="R37" s="81"/>
      <c r="S37" s="82">
        <f>'[23]E-FORM'!$N$28</f>
        <v>57681041</v>
      </c>
      <c r="T37" s="81"/>
      <c r="U37" s="172">
        <f>I37+S37</f>
        <v>322191733</v>
      </c>
      <c r="V37" s="173"/>
      <c r="W37" s="81">
        <f>'[23]E-FORM'!$P$28</f>
        <v>22441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45</v>
      </c>
      <c r="D38" s="70">
        <f>'[24]E-FORM'!$C$28</f>
        <v>631620</v>
      </c>
      <c r="E38" s="68">
        <f>'[24]E-FORM'!$D$28</f>
        <v>132</v>
      </c>
      <c r="F38" s="70">
        <f>'[24]E-FORM'!$E$28</f>
        <v>3496669</v>
      </c>
      <c r="G38" s="68">
        <f>'[24]E-FORM'!$F$28</f>
        <v>42</v>
      </c>
      <c r="H38" s="70">
        <f>'[24]E-FORM'!$G$28</f>
        <v>3632900</v>
      </c>
      <c r="I38" s="150">
        <f>D38+F38+H38</f>
        <v>7761189</v>
      </c>
      <c r="J38" s="109" t="s">
        <v>137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32</v>
      </c>
      <c r="R38" s="68"/>
      <c r="S38" s="70">
        <f>'[24]E-FORM'!$N$28</f>
        <v>7147063</v>
      </c>
      <c r="T38" s="68"/>
      <c r="U38" s="139">
        <f>I38+S38</f>
        <v>14908252</v>
      </c>
      <c r="V38" s="75"/>
      <c r="W38" s="68">
        <f>'[24]E-FORM'!$P$28</f>
        <v>13948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103</v>
      </c>
      <c r="D39" s="70">
        <f>'[25]E-FORM'!$C$28</f>
        <v>1388967</v>
      </c>
      <c r="E39" s="68">
        <f>'[25]E-FORM'!$D$28</f>
        <v>191</v>
      </c>
      <c r="F39" s="70">
        <f>'[25]E-FORM'!$E$28</f>
        <v>32299631</v>
      </c>
      <c r="G39" s="68">
        <f>'[25]E-FORM'!$F$28</f>
        <v>42</v>
      </c>
      <c r="H39" s="70">
        <f>'[25]E-FORM'!$G$28</f>
        <v>8960200</v>
      </c>
      <c r="I39" s="150">
        <f>D39+F39+H39</f>
        <v>42648798</v>
      </c>
      <c r="J39" s="109" t="s">
        <v>136</v>
      </c>
      <c r="K39" s="68">
        <f>'[25]E-FORM'!$I$28</f>
        <v>113</v>
      </c>
      <c r="L39" s="68"/>
      <c r="M39" s="68">
        <f>'[25]E-FORM'!$J$28</f>
        <v>81</v>
      </c>
      <c r="N39" s="68"/>
      <c r="O39" s="73">
        <f>'[25]E-FORM'!$K$28</f>
        <v>217</v>
      </c>
      <c r="P39" s="68"/>
      <c r="Q39" s="68">
        <f>'[25]E-FORM'!$M$28</f>
        <v>24</v>
      </c>
      <c r="R39" s="68"/>
      <c r="S39" s="70">
        <f>'[25]E-FORM'!$N$28</f>
        <v>11311585</v>
      </c>
      <c r="T39" s="68"/>
      <c r="U39" s="139">
        <f>I39+S39</f>
        <v>53960383</v>
      </c>
      <c r="V39" s="75"/>
      <c r="W39" s="68">
        <f>'[25]E-FORM'!$P$28</f>
        <v>8433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81</v>
      </c>
      <c r="F41" s="70">
        <f>'[26]E-FORM'!$E$28</f>
        <v>125226030</v>
      </c>
      <c r="G41" s="68">
        <f>'[26]E-FORM'!$F$28</f>
        <v>29</v>
      </c>
      <c r="H41" s="70">
        <f>'[26]E-FORM'!$G$28</f>
        <v>13574001</v>
      </c>
      <c r="I41" s="150">
        <f t="shared" ref="I41:I45" si="4">D41+F41+H41</f>
        <v>138960007</v>
      </c>
      <c r="J41" s="109" t="s">
        <v>146</v>
      </c>
      <c r="K41" s="68">
        <f>'[26]E-FORM'!$I$28</f>
        <v>49</v>
      </c>
      <c r="L41" s="68"/>
      <c r="M41" s="68">
        <f>'[26]E-FORM'!$J$28</f>
        <v>43</v>
      </c>
      <c r="N41" s="68"/>
      <c r="O41" s="73">
        <f>'[26]E-FORM'!$K$28</f>
        <v>265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139860007</v>
      </c>
      <c r="V41" s="75"/>
      <c r="W41" s="68">
        <f>'[26]E-FORM'!$P$28</f>
        <v>13236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18966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3289</v>
      </c>
      <c r="D45" s="72">
        <f t="shared" si="8"/>
        <v>37830674.899999999</v>
      </c>
      <c r="E45" s="72">
        <f t="shared" si="8"/>
        <v>5707</v>
      </c>
      <c r="F45" s="72">
        <f t="shared" si="8"/>
        <v>697467310</v>
      </c>
      <c r="G45" s="72">
        <f t="shared" si="8"/>
        <v>2049</v>
      </c>
      <c r="H45" s="72">
        <f t="shared" si="8"/>
        <v>205491420</v>
      </c>
      <c r="I45" s="151">
        <f t="shared" si="4"/>
        <v>940789404.89999998</v>
      </c>
      <c r="J45" s="110" t="s">
        <v>86</v>
      </c>
      <c r="K45" s="72">
        <f>SUM(K11:K44)</f>
        <v>4937</v>
      </c>
      <c r="L45" s="72"/>
      <c r="M45" s="72">
        <f>SUM(M11:M44)</f>
        <v>3318</v>
      </c>
      <c r="N45" s="72"/>
      <c r="O45" s="72">
        <f>SUM(O11:O44)</f>
        <v>12599</v>
      </c>
      <c r="P45" s="72"/>
      <c r="Q45" s="72">
        <f>SUM(Q11:Q44)</f>
        <v>1814</v>
      </c>
      <c r="R45" s="72"/>
      <c r="S45" s="72">
        <f>SUM(S11:S44)</f>
        <v>255229855</v>
      </c>
      <c r="T45" s="72"/>
      <c r="U45" s="158">
        <f t="shared" si="5"/>
        <v>1196019259.9000001</v>
      </c>
      <c r="V45" s="72"/>
      <c r="W45" s="72">
        <f>SUM(W11:W44)</f>
        <v>1032084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0.6612384398874146</v>
      </c>
      <c r="D46" s="89">
        <f t="shared" si="9"/>
        <v>0.66752614138277178</v>
      </c>
      <c r="E46" s="89">
        <f t="shared" si="9"/>
        <v>0.62515061890678059</v>
      </c>
      <c r="F46" s="89">
        <f>F45/F53</f>
        <v>0.7206625482934087</v>
      </c>
      <c r="G46" s="89">
        <f t="shared" si="9"/>
        <v>0.62015738498789341</v>
      </c>
      <c r="H46" s="89">
        <f t="shared" si="9"/>
        <v>0.70731766579596189</v>
      </c>
      <c r="I46" s="89">
        <f t="shared" si="9"/>
        <v>0.71542427241039119</v>
      </c>
      <c r="J46" s="157" t="s">
        <v>89</v>
      </c>
      <c r="K46" s="89">
        <f>K45/K53</f>
        <v>0.61177199504337054</v>
      </c>
      <c r="L46" s="90"/>
      <c r="M46" s="89">
        <f>M45/M53</f>
        <v>0.59762247838616711</v>
      </c>
      <c r="N46" s="90"/>
      <c r="O46" s="89">
        <f>O45/O53</f>
        <v>0.66272158224185995</v>
      </c>
      <c r="P46" s="90"/>
      <c r="Q46" s="89">
        <f>Q45/Q53</f>
        <v>0.67359821760118832</v>
      </c>
      <c r="R46" s="91"/>
      <c r="S46" s="89">
        <f>S45/S53</f>
        <v>0.61986579765494798</v>
      </c>
      <c r="T46" s="91"/>
      <c r="U46" s="89">
        <f>U45/U53</f>
        <v>0.69263810844615536</v>
      </c>
      <c r="V46" s="92"/>
      <c r="W46" s="89">
        <f>W45/W53</f>
        <v>0.69600953293603773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4974</v>
      </c>
      <c r="D53" s="134">
        <f t="shared" si="11"/>
        <v>56672948.899999999</v>
      </c>
      <c r="E53" s="133">
        <f t="shared" si="11"/>
        <v>9129</v>
      </c>
      <c r="F53" s="134">
        <f t="shared" si="11"/>
        <v>967814009</v>
      </c>
      <c r="G53" s="133">
        <f t="shared" si="11"/>
        <v>3304</v>
      </c>
      <c r="H53" s="134">
        <f t="shared" si="11"/>
        <v>290522109</v>
      </c>
      <c r="I53" s="155">
        <f>SUM(I45+I51)</f>
        <v>1315009066.9000001</v>
      </c>
      <c r="J53" s="131" t="s">
        <v>42</v>
      </c>
      <c r="K53" s="133">
        <f>SUM(K45+K51)</f>
        <v>8070</v>
      </c>
      <c r="L53" s="133"/>
      <c r="M53" s="133">
        <f t="shared" ref="M53:S53" si="12">SUM(M45+M51)</f>
        <v>5552</v>
      </c>
      <c r="N53" s="133"/>
      <c r="O53" s="133">
        <f t="shared" si="12"/>
        <v>19011</v>
      </c>
      <c r="P53" s="133"/>
      <c r="Q53" s="133">
        <f t="shared" si="12"/>
        <v>2693</v>
      </c>
      <c r="R53" s="133"/>
      <c r="S53" s="134">
        <f t="shared" si="12"/>
        <v>411750182</v>
      </c>
      <c r="T53" s="133" t="s">
        <v>0</v>
      </c>
      <c r="U53" s="152">
        <f>SUM(U45+U51)</f>
        <v>1726759248.9000001</v>
      </c>
      <c r="V53" s="135"/>
      <c r="W53" s="136">
        <f>SUM(W45+W51)</f>
        <v>1482859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43461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876</v>
      </c>
      <c r="E2" s="182">
        <v>859</v>
      </c>
      <c r="F2" s="182"/>
      <c r="H2" s="199" t="s">
        <v>20</v>
      </c>
      <c r="I2" s="200">
        <f>SUM('E-SUMMRY'!C15+'E-SUMMRY'!E15+'E-SUMMRY'!Q15+1)</f>
        <v>326</v>
      </c>
      <c r="J2" s="182">
        <v>310</v>
      </c>
      <c r="K2" s="182"/>
      <c r="M2" s="205" t="s">
        <v>16</v>
      </c>
      <c r="N2" s="206">
        <f>SUM('E-SUMMRY'!C11+'E-SUMMRY'!E11+'E-SUMMRY'!Q11+1)</f>
        <v>567</v>
      </c>
      <c r="O2" s="182">
        <v>511</v>
      </c>
      <c r="P2" s="182"/>
      <c r="R2" s="211" t="s">
        <v>35</v>
      </c>
      <c r="S2" s="212">
        <f>SUM('E-SUMMRY'!C26+'E-SUMMRY'!E26+'E-SUMMRY'!Q26+1)</f>
        <v>395</v>
      </c>
      <c r="T2">
        <v>362</v>
      </c>
      <c r="W2" s="189" t="s">
        <v>17</v>
      </c>
      <c r="X2" s="190">
        <f>SUM('E-SUMMRY'!C12+'E-SUMMRY'!E12+'E-SUMMRY'!Q12+1)</f>
        <v>1541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620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1021</v>
      </c>
      <c r="E3" s="182">
        <v>993</v>
      </c>
      <c r="F3" s="182"/>
      <c r="H3" s="201" t="s">
        <v>170</v>
      </c>
      <c r="I3" s="202">
        <f>SUM('E-SUMMRY'!C21+'E-SUMMRY'!E21+'E-SUMMRY'!Q21+1)</f>
        <v>434</v>
      </c>
      <c r="J3" s="182">
        <v>404</v>
      </c>
      <c r="K3" s="182"/>
      <c r="M3" s="207" t="s">
        <v>26</v>
      </c>
      <c r="N3" s="208">
        <f>SUM('E-SUMMRY'!C19+'E-SUMMRY'!E19+'E-SUMMRY'!Q19+1)</f>
        <v>278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615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362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1897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917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347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325</v>
      </c>
      <c r="AD4">
        <v>317</v>
      </c>
    </row>
    <row r="5" spans="2:30" ht="13.5" thickBot="1" x14ac:dyDescent="0.25">
      <c r="C5" t="s">
        <v>181</v>
      </c>
      <c r="D5" s="180">
        <f>D4-C4</f>
        <v>45</v>
      </c>
      <c r="G5" t="s">
        <v>180</v>
      </c>
      <c r="H5">
        <f>SUM(J2:J4)</f>
        <v>871</v>
      </c>
      <c r="I5" s="219">
        <f>SUM(I2:I4)</f>
        <v>930</v>
      </c>
      <c r="L5" t="s">
        <v>180</v>
      </c>
      <c r="M5">
        <f>SUM(O2:O4)</f>
        <v>1673</v>
      </c>
      <c r="N5" s="220">
        <f>SUM(N2:N4)</f>
        <v>1762</v>
      </c>
      <c r="R5" s="215" t="s">
        <v>169</v>
      </c>
      <c r="S5" s="216">
        <f>SUM('E-SUMMRY'!C38+'E-SUMMRY'!E38+'E-SUMMRY'!Q38+1)</f>
        <v>210</v>
      </c>
      <c r="T5">
        <v>166</v>
      </c>
      <c r="W5" s="191" t="s">
        <v>87</v>
      </c>
      <c r="X5" s="192">
        <f>SUM('E-SUMMRY'!C32+'E-SUMMRY'!E32+'E-SUMMRY'!Q32+1)</f>
        <v>208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290</v>
      </c>
      <c r="AD5">
        <v>271</v>
      </c>
    </row>
    <row r="6" spans="2:30" ht="13.5" thickBot="1" x14ac:dyDescent="0.25">
      <c r="H6" t="s">
        <v>181</v>
      </c>
      <c r="I6" s="175">
        <f>I5-H5</f>
        <v>59</v>
      </c>
      <c r="M6" t="s">
        <v>181</v>
      </c>
      <c r="N6" s="176">
        <f>N5-M5</f>
        <v>89</v>
      </c>
      <c r="Q6" t="s">
        <v>180</v>
      </c>
      <c r="R6">
        <f>SUM(T2:T5)</f>
        <v>841</v>
      </c>
      <c r="S6" s="221">
        <f>SUM(S2+S3+S4+S5)</f>
        <v>934</v>
      </c>
      <c r="W6" s="191" t="s">
        <v>174</v>
      </c>
      <c r="X6" s="192">
        <f>SUM('E-SUMMRY'!C35+'E-SUMMRY'!E35+'E-SUMMRY'!Q35+1)</f>
        <v>138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151</v>
      </c>
      <c r="AD6">
        <v>142</v>
      </c>
    </row>
    <row r="7" spans="2:30" ht="13.5" thickBot="1" x14ac:dyDescent="0.25">
      <c r="R7" t="s">
        <v>181</v>
      </c>
      <c r="S7" s="181">
        <f>S6-R6</f>
        <v>93</v>
      </c>
      <c r="W7" s="191" t="s">
        <v>175</v>
      </c>
      <c r="X7" s="192">
        <f>SUM('E-SUMMRY'!C37+'E-SUMMRY'!E37+'E-SUMMRY'!Q37+1)</f>
        <v>109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132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319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1880</v>
      </c>
    </row>
    <row r="9" spans="2:30" x14ac:dyDescent="0.2">
      <c r="W9" s="191" t="s">
        <v>176</v>
      </c>
      <c r="X9" s="192">
        <f>SUM('E-SUMMRY'!C41+'E-SUMMRY'!E41+'E-SUMMRY'!Q41+1)</f>
        <v>103</v>
      </c>
      <c r="Y9" s="217">
        <v>83</v>
      </c>
      <c r="Z9" s="217"/>
      <c r="AA9" s="182"/>
      <c r="AB9" t="s">
        <v>181</v>
      </c>
      <c r="AC9" s="178">
        <f>AC8-AB8</f>
        <v>100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3434</v>
      </c>
    </row>
    <row r="12" spans="2:30" x14ac:dyDescent="0.2">
      <c r="W12" t="s">
        <v>181</v>
      </c>
      <c r="X12" s="179">
        <f>X11-W11</f>
        <v>179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2018-12-27T15:38:02Z</cp:lastPrinted>
  <dcterms:created xsi:type="dcterms:W3CDTF">1998-01-26T21:58:46Z</dcterms:created>
  <dcterms:modified xsi:type="dcterms:W3CDTF">2018-12-27T15:40:04Z</dcterms:modified>
</cp:coreProperties>
</file>