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S11" i="1"/>
  <c r="Q11" i="1"/>
  <c r="O11" i="1"/>
  <c r="M11" i="1"/>
  <c r="K11" i="1"/>
  <c r="H11" i="1"/>
  <c r="G11" i="1"/>
  <c r="F11" i="1"/>
  <c r="E11" i="1"/>
  <c r="D11" i="1"/>
  <c r="C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<sst xmlns="http://schemas.openxmlformats.org/spreadsheetml/2006/main" count="375" uniqueCount="185">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</sst>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180</v>
          </cell>
          <cell r="C28">
            <v>2083292</v>
          </cell>
          <cell r="D28">
            <v>307</v>
          </cell>
          <cell r="E28">
            <v>11318178</v>
          </cell>
          <cell r="F28">
            <v>126</v>
          </cell>
          <cell r="G28">
            <v>9624400</v>
          </cell>
          <cell r="I28">
            <v>490</v>
          </cell>
          <cell r="J28">
            <v>284</v>
          </cell>
          <cell r="K28">
            <v>1118</v>
          </cell>
          <cell r="M28">
            <v>86</v>
          </cell>
          <cell r="N28">
            <v>2502589</v>
          </cell>
          <cell r="P28">
            <v>19273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961</v>
          </cell>
          <cell r="E28">
            <v>32514222</v>
          </cell>
          <cell r="F28">
            <v>162</v>
          </cell>
          <cell r="G28">
            <v>13382050</v>
          </cell>
          <cell r="I28">
            <v>339</v>
          </cell>
          <cell r="J28">
            <v>249</v>
          </cell>
          <cell r="K28">
            <v>781</v>
          </cell>
          <cell r="M28">
            <v>102</v>
          </cell>
          <cell r="N28">
            <v>5366605</v>
          </cell>
          <cell r="P28">
            <v>48391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447</v>
          </cell>
          <cell r="E28">
            <v>13076996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15557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273</v>
          </cell>
          <cell r="E28">
            <v>27313336</v>
          </cell>
          <cell r="F28">
            <v>164</v>
          </cell>
          <cell r="G28">
            <v>16878449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62919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203</v>
          </cell>
          <cell r="J28">
            <v>168</v>
          </cell>
          <cell r="K28">
            <v>433</v>
          </cell>
          <cell r="M28">
            <v>10</v>
          </cell>
          <cell r="N28">
            <v>12000585</v>
          </cell>
          <cell r="P28">
            <v>61640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355</v>
          </cell>
          <cell r="C28">
            <v>3620630</v>
          </cell>
          <cell r="D28">
            <v>511</v>
          </cell>
          <cell r="E28">
            <v>23840772</v>
          </cell>
          <cell r="F28">
            <v>223</v>
          </cell>
          <cell r="G28">
            <v>22990160</v>
          </cell>
          <cell r="I28">
            <v>454</v>
          </cell>
          <cell r="J28">
            <v>196</v>
          </cell>
          <cell r="K28">
            <v>642</v>
          </cell>
          <cell r="M28">
            <v>158</v>
          </cell>
          <cell r="N28">
            <v>9280003</v>
          </cell>
          <cell r="P28">
            <v>36179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106</v>
          </cell>
          <cell r="G28">
            <v>13657952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36232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519561</v>
          </cell>
          <cell r="D28">
            <v>170</v>
          </cell>
          <cell r="E28">
            <v>10344255</v>
          </cell>
          <cell r="F28">
            <v>68</v>
          </cell>
          <cell r="G28">
            <v>2822617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53978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201</v>
          </cell>
          <cell r="E28">
            <v>5212180</v>
          </cell>
          <cell r="F28">
            <v>122</v>
          </cell>
          <cell r="G28">
            <v>3350574</v>
          </cell>
          <cell r="I28">
            <v>102</v>
          </cell>
          <cell r="J28">
            <v>81</v>
          </cell>
          <cell r="K28">
            <v>119</v>
          </cell>
          <cell r="M28">
            <v>65</v>
          </cell>
          <cell r="N28">
            <v>5106617</v>
          </cell>
          <cell r="P28">
            <v>117518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194</v>
          </cell>
          <cell r="E28">
            <v>11206996</v>
          </cell>
          <cell r="F28">
            <v>32</v>
          </cell>
          <cell r="G28">
            <v>5354500</v>
          </cell>
          <cell r="I28">
            <v>171</v>
          </cell>
          <cell r="J28">
            <v>134</v>
          </cell>
          <cell r="K28">
            <v>680</v>
          </cell>
          <cell r="M28">
            <v>103</v>
          </cell>
          <cell r="N28">
            <v>3061653</v>
          </cell>
          <cell r="P28">
            <v>22892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21976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102</v>
          </cell>
          <cell r="E28">
            <v>8065501</v>
          </cell>
          <cell r="F28">
            <v>111</v>
          </cell>
          <cell r="G28">
            <v>4601000</v>
          </cell>
          <cell r="I28">
            <v>142</v>
          </cell>
          <cell r="J28">
            <v>113</v>
          </cell>
          <cell r="K28">
            <v>263</v>
          </cell>
          <cell r="M28">
            <v>81</v>
          </cell>
          <cell r="N28">
            <v>5962166</v>
          </cell>
          <cell r="P28">
            <v>33228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255</v>
          </cell>
          <cell r="J28">
            <v>173</v>
          </cell>
          <cell r="K28">
            <v>223</v>
          </cell>
          <cell r="M28">
            <v>42</v>
          </cell>
          <cell r="N28">
            <v>2677656</v>
          </cell>
          <cell r="P28">
            <v>83555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46715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424434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45</v>
          </cell>
          <cell r="G28">
            <v>2729539</v>
          </cell>
          <cell r="I28">
            <v>72</v>
          </cell>
          <cell r="J28">
            <v>43</v>
          </cell>
          <cell r="K28">
            <v>203</v>
          </cell>
          <cell r="M28">
            <v>41</v>
          </cell>
          <cell r="N28">
            <v>4254688</v>
          </cell>
          <cell r="P28">
            <v>24340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55</v>
          </cell>
          <cell r="G28">
            <v>3684000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40386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5470345</v>
          </cell>
          <cell r="D28">
            <v>120</v>
          </cell>
          <cell r="E28">
            <v>7961939</v>
          </cell>
          <cell r="F28">
            <v>37</v>
          </cell>
          <cell r="G28">
            <v>4578500</v>
          </cell>
          <cell r="I28">
            <v>99</v>
          </cell>
          <cell r="J28">
            <v>63</v>
          </cell>
          <cell r="K28">
            <v>206</v>
          </cell>
          <cell r="M28">
            <v>25</v>
          </cell>
          <cell r="N28">
            <v>2952150</v>
          </cell>
          <cell r="P28">
            <v>30340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420</v>
          </cell>
          <cell r="E28">
            <v>14897465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85495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906100</v>
          </cell>
          <cell r="D28">
            <v>95</v>
          </cell>
          <cell r="E28">
            <v>9971651</v>
          </cell>
          <cell r="F28">
            <v>40</v>
          </cell>
          <cell r="G28">
            <v>7783466</v>
          </cell>
          <cell r="I28">
            <v>131</v>
          </cell>
          <cell r="J28">
            <v>121</v>
          </cell>
          <cell r="K28">
            <v>339</v>
          </cell>
          <cell r="M28">
            <v>11</v>
          </cell>
          <cell r="N28">
            <v>1703500</v>
          </cell>
          <cell r="P28">
            <v>23319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41</v>
          </cell>
          <cell r="N28">
            <v>5045085</v>
          </cell>
          <cell r="P28">
            <v>29583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1411085</v>
          </cell>
          <cell r="D28">
            <v>55</v>
          </cell>
          <cell r="E28">
            <v>257077784</v>
          </cell>
          <cell r="F28">
            <v>32</v>
          </cell>
          <cell r="G28">
            <v>6466660</v>
          </cell>
          <cell r="I28">
            <v>63</v>
          </cell>
          <cell r="J28">
            <v>50</v>
          </cell>
          <cell r="K28">
            <v>1254</v>
          </cell>
          <cell r="M28">
            <v>28</v>
          </cell>
          <cell r="N28">
            <v>57859989</v>
          </cell>
          <cell r="P28">
            <v>23241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106</v>
          </cell>
          <cell r="C28">
            <v>1438967</v>
          </cell>
          <cell r="D28">
            <v>194</v>
          </cell>
          <cell r="E28">
            <v>32624631</v>
          </cell>
          <cell r="F28">
            <v>44</v>
          </cell>
          <cell r="G28">
            <v>9110200</v>
          </cell>
          <cell r="I28">
            <v>117</v>
          </cell>
          <cell r="J28">
            <v>84</v>
          </cell>
          <cell r="K28">
            <v>226</v>
          </cell>
          <cell r="M28">
            <v>24</v>
          </cell>
          <cell r="N28">
            <v>11311585</v>
          </cell>
          <cell r="P28">
            <v>8997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84</v>
          </cell>
          <cell r="E28">
            <v>125292830</v>
          </cell>
          <cell r="F28">
            <v>29</v>
          </cell>
          <cell r="G28">
            <v>13574001</v>
          </cell>
          <cell r="I28">
            <v>52</v>
          </cell>
          <cell r="J28">
            <v>43</v>
          </cell>
          <cell r="K28">
            <v>269</v>
          </cell>
          <cell r="M28">
            <v>3</v>
          </cell>
          <cell r="N28">
            <v>900000</v>
          </cell>
          <cell r="P28">
            <v>13539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/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180</v>
      </c>
      <c r="D11" s="69">
        <f>'[1]E-FORM'!$C$28</f>
        <v>2083292</v>
      </c>
      <c r="E11" s="68">
        <f>'[1]E-FORM'!$D$28</f>
        <v>307</v>
      </c>
      <c r="F11" s="70">
        <f>'[1]E-FORM'!$E$28</f>
        <v>11318178</v>
      </c>
      <c r="G11" s="68">
        <f>'[1]E-FORM'!$F$28</f>
        <v>126</v>
      </c>
      <c r="H11" s="70">
        <f>'[1]E-FORM'!$G$28</f>
        <v>9624400</v>
      </c>
      <c r="I11" s="150">
        <f>+D11+F11+H11</f>
        <v>23025870</v>
      </c>
      <c r="J11" s="153" t="s">
        <v>16</v>
      </c>
      <c r="K11" s="68">
        <f>'[1]E-FORM'!$I$28</f>
        <v>490</v>
      </c>
      <c r="L11" s="68"/>
      <c r="M11" s="68">
        <f>'[1]E-FORM'!$J$28</f>
        <v>284</v>
      </c>
      <c r="N11" s="68"/>
      <c r="O11" s="73">
        <f>'[1]E-FORM'!$K$28</f>
        <v>1118</v>
      </c>
      <c r="P11" s="68"/>
      <c r="Q11" s="68">
        <f>'[1]E-FORM'!$M$28</f>
        <v>86</v>
      </c>
      <c r="R11" s="68"/>
      <c r="S11" s="70">
        <f>'[1]E-FORM'!$N$28</f>
        <v>2502589</v>
      </c>
      <c r="T11" s="74"/>
      <c r="U11" s="139">
        <f>I11+S11</f>
        <v>25528459</v>
      </c>
      <c r="V11" s="75"/>
      <c r="W11" s="68">
        <f>'[1]E-FORM'!$P$28</f>
        <v>19273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961</v>
      </c>
      <c r="F12" s="70">
        <f>'[2]E-FORM'!$E$28</f>
        <v>32514222</v>
      </c>
      <c r="G12" s="68">
        <f>'[2]E-FORM'!$F28</f>
        <v>162</v>
      </c>
      <c r="H12" s="70">
        <f>'[2]E-FORM'!$G28</f>
        <v>13382050</v>
      </c>
      <c r="I12" s="150">
        <f>+D12+F12+H12</f>
        <v>49927354</v>
      </c>
      <c r="J12" s="153" t="s">
        <v>17</v>
      </c>
      <c r="K12" s="68">
        <f>'[2]E-FORM'!$I28</f>
        <v>339</v>
      </c>
      <c r="L12" s="68" t="s">
        <v>0</v>
      </c>
      <c r="M12" s="68">
        <f>'[2]E-FORM'!$J28</f>
        <v>249</v>
      </c>
      <c r="N12" s="68"/>
      <c r="O12" s="73">
        <f>'[2]E-FORM'!$K28</f>
        <v>781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55293959</v>
      </c>
      <c r="V12" s="75"/>
      <c r="W12" s="68">
        <f>'[2]E-FORM'!$P28</f>
        <v>48391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447</v>
      </c>
      <c r="F13" s="70">
        <f>'[3]E-FORM'!$E$28</f>
        <v>13076996</v>
      </c>
      <c r="G13" s="68">
        <f>'[3]E-FORM'!$F28</f>
        <v>88</v>
      </c>
      <c r="H13" s="70">
        <f>'[3]E-FORM'!$G28</f>
        <v>7003662</v>
      </c>
      <c r="I13" s="150">
        <f>+D13+F13+H13</f>
        <v>22292661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36278607</v>
      </c>
      <c r="V13" s="75"/>
      <c r="W13" s="68">
        <f>'[3]E-FORM'!$P28</f>
        <v>15557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273</v>
      </c>
      <c r="F14" s="70">
        <f>'[4]E-FORM'!$E$28</f>
        <v>27313336</v>
      </c>
      <c r="G14" s="68">
        <f>'[4]E-FORM'!$F$28</f>
        <v>164</v>
      </c>
      <c r="H14" s="70">
        <f>'[4]E-FORM'!$G$28</f>
        <v>16878449</v>
      </c>
      <c r="I14" s="150">
        <f>+D14+F14+H14</f>
        <v>45991605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67130254</v>
      </c>
      <c r="V14" s="75"/>
      <c r="W14" s="68">
        <f>'[4]E-FORM'!$P$28</f>
        <v>62919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203</v>
      </c>
      <c r="L15" s="68"/>
      <c r="M15" s="68">
        <f>'[5]E-FORM'!$J$28</f>
        <v>168</v>
      </c>
      <c r="N15" s="68"/>
      <c r="O15" s="73">
        <f>'[5]E-FORM'!$K$28</f>
        <v>433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27970736</v>
      </c>
      <c r="V15" s="75"/>
      <c r="W15" s="68">
        <f>'[5]E-FORM'!$P$28</f>
        <v>61640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355</v>
      </c>
      <c r="D17" s="70">
        <f>'[6]E-FORM'!$C$28</f>
        <v>3620630</v>
      </c>
      <c r="E17" s="68">
        <f>'[6]E-FORM'!$D$28</f>
        <v>511</v>
      </c>
      <c r="F17" s="70">
        <f>'[6]E-FORM'!$E$28</f>
        <v>23840772</v>
      </c>
      <c r="G17" s="68">
        <f>'[6]E-FORM'!$F$28</f>
        <v>223</v>
      </c>
      <c r="H17" s="70">
        <f>'[6]E-FORM'!$G$28</f>
        <v>22990160</v>
      </c>
      <c r="I17" s="150">
        <f>+D17+F17+H17</f>
        <v>50451562</v>
      </c>
      <c r="J17" s="153" t="s">
        <v>21</v>
      </c>
      <c r="K17" s="68">
        <f>'[6]E-FORM'!$I$28</f>
        <v>454</v>
      </c>
      <c r="L17" s="68"/>
      <c r="M17" s="68">
        <f>'[6]E-FORM'!$J$28</f>
        <v>196</v>
      </c>
      <c r="N17" s="68" t="s">
        <v>0</v>
      </c>
      <c r="O17" s="73">
        <f>'[6]E-FORM'!$K$28</f>
        <v>642</v>
      </c>
      <c r="P17" s="68" t="s">
        <v>0</v>
      </c>
      <c r="Q17" s="68">
        <f>'[6]E-FORM'!$M$28</f>
        <v>158</v>
      </c>
      <c r="R17" s="68" t="s">
        <v>0</v>
      </c>
      <c r="S17" s="70">
        <f>'[6]E-FORM'!$N$28</f>
        <v>9280003</v>
      </c>
      <c r="T17" s="68"/>
      <c r="U17" s="139">
        <f>I17+S17</f>
        <v>59731565</v>
      </c>
      <c r="V17" s="75"/>
      <c r="W17" s="68">
        <f>'[6]E-FORM'!$P$28</f>
        <v>36179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106</v>
      </c>
      <c r="H18" s="70">
        <f>'[7]E-FORM'!$G$28</f>
        <v>13657952</v>
      </c>
      <c r="I18" s="150">
        <f>+D18+F18+H18</f>
        <v>34207540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48342968</v>
      </c>
      <c r="V18" s="75"/>
      <c r="W18" s="68">
        <f>'[7]E-FORM'!$P$28</f>
        <v>36232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97</v>
      </c>
      <c r="D19" s="70">
        <f>'[8]E-FORM'!$C$28</f>
        <v>519561</v>
      </c>
      <c r="E19" s="68">
        <f>'[8]E-FORM'!$D$28</f>
        <v>170</v>
      </c>
      <c r="F19" s="70">
        <f>'[8]E-FORM'!$E$28</f>
        <v>10344255</v>
      </c>
      <c r="G19" s="68">
        <f>'[8]E-FORM'!$F$28</f>
        <v>68</v>
      </c>
      <c r="H19" s="70">
        <f>'[8]E-FORM'!$G$28</f>
        <v>2822617</v>
      </c>
      <c r="I19" s="150">
        <f>D19+F19+H19</f>
        <v>13686433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26088713</v>
      </c>
      <c r="V19" s="75"/>
      <c r="W19" s="68">
        <f>'[8]E-FORM'!$P$28</f>
        <v>53978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201</v>
      </c>
      <c r="F20" s="70">
        <f>'[9]E-FORM'!$E$28</f>
        <v>5212180</v>
      </c>
      <c r="G20" s="68">
        <f>'[9]E-FORM'!$F$28</f>
        <v>122</v>
      </c>
      <c r="H20" s="70">
        <f>'[9]E-FORM'!$G$28</f>
        <v>3350574</v>
      </c>
      <c r="I20" s="150">
        <f>D20+F20+H20</f>
        <v>8968434.9000000004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14075051.9</v>
      </c>
      <c r="V20" s="75"/>
      <c r="W20" s="68">
        <f>'[9]E-FORM'!$P$28</f>
        <v>117518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194</v>
      </c>
      <c r="F21" s="70">
        <f>'[10]E-FORM'!$E$28</f>
        <v>11206996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19100716</v>
      </c>
      <c r="J21" s="153" t="s">
        <v>28</v>
      </c>
      <c r="K21" s="68">
        <f>'[10]E-FORM'!$I$28</f>
        <v>171</v>
      </c>
      <c r="L21" s="68" t="s">
        <v>0</v>
      </c>
      <c r="M21" s="68">
        <f>'[10]E-FORM'!$J$28</f>
        <v>134</v>
      </c>
      <c r="N21" s="68" t="s">
        <v>0</v>
      </c>
      <c r="O21" s="73">
        <f>'[10]E-FORM'!$K$28</f>
        <v>680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22162369</v>
      </c>
      <c r="V21" s="75"/>
      <c r="W21" s="68">
        <f>'[10]E-FORM'!$P$28</f>
        <v>22892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29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21976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102</v>
      </c>
      <c r="F24" s="70">
        <f>'[12]E-FORM'!$E$28</f>
        <v>8065501</v>
      </c>
      <c r="G24" s="68">
        <f>'[12]E-FORM'!$F$28</f>
        <v>111</v>
      </c>
      <c r="H24" s="70">
        <f>'[12]E-FORM'!$G$28</f>
        <v>4601000</v>
      </c>
      <c r="I24" s="150">
        <f t="shared" si="0"/>
        <v>13271182</v>
      </c>
      <c r="J24" s="153" t="s">
        <v>31</v>
      </c>
      <c r="K24" s="68">
        <f>'[12]E-FORM'!$I$28</f>
        <v>142</v>
      </c>
      <c r="L24" s="68" t="s">
        <v>0</v>
      </c>
      <c r="M24" s="68">
        <f>'[12]E-FORM'!$J$28</f>
        <v>113</v>
      </c>
      <c r="N24" s="68" t="s">
        <v>0</v>
      </c>
      <c r="O24" s="73">
        <f>'[12]E-FORM'!$K$28</f>
        <v>263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19233348</v>
      </c>
      <c r="V24" s="75"/>
      <c r="W24" s="68">
        <f>'[12]E-FORM'!$P$28</f>
        <v>33228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255</v>
      </c>
      <c r="L26" s="68" t="s">
        <v>0</v>
      </c>
      <c r="M26" s="68">
        <f>'[14]E-FORM'!$J$28</f>
        <v>173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42</v>
      </c>
      <c r="R26" s="68" t="s">
        <v>0</v>
      </c>
      <c r="S26" s="70">
        <f>'[14]E-FORM'!$N$28</f>
        <v>2677656</v>
      </c>
      <c r="T26" s="68"/>
      <c r="U26" s="139">
        <f t="shared" ref="U26:U27" si="3">I26+S26</f>
        <v>20796602</v>
      </c>
      <c r="V26" s="75"/>
      <c r="W26" s="68">
        <f>'[14]E-FORM'!$P$28</f>
        <v>83555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8655595</v>
      </c>
      <c r="J27" s="154" t="s">
        <v>41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15996767</v>
      </c>
      <c r="V27" s="75"/>
      <c r="W27" s="68">
        <f>'[15]E-FORM'!$P$28</f>
        <v>46715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53</v>
      </c>
      <c r="D29" s="70">
        <f>'[16]E-FORM'!$C$28</f>
        <v>424434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14834187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21504717</v>
      </c>
      <c r="V29" s="75"/>
      <c r="W29" s="68">
        <f>'[16]E-FORM'!$P$28</f>
        <v>43582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45</v>
      </c>
      <c r="H30" s="70">
        <f>'[17]E-FORM'!$G$28</f>
        <v>2729539</v>
      </c>
      <c r="I30" s="150">
        <f>D30+F30+H30</f>
        <v>12677881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16932569</v>
      </c>
      <c r="V30" s="75"/>
      <c r="W30" s="68">
        <f>'[17]E-FORM'!$P$28</f>
        <v>24340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55</v>
      </c>
      <c r="H31" s="70">
        <f>'[18]E-FORM'!$G$28</f>
        <v>3684000</v>
      </c>
      <c r="I31" s="150">
        <f>D31+F31+H31</f>
        <v>7296616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8198372</v>
      </c>
      <c r="V31" s="75"/>
      <c r="W31" s="68">
        <f>'[18]E-FORM'!$P$28</f>
        <v>40386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67</v>
      </c>
      <c r="D32" s="70">
        <f>'[19]E-FORM'!$C$28</f>
        <v>5470345</v>
      </c>
      <c r="E32" s="68">
        <f>'[19]E-FORM'!$D$28</f>
        <v>120</v>
      </c>
      <c r="F32" s="70">
        <f>'[19]E-FORM'!$E$28</f>
        <v>7961939</v>
      </c>
      <c r="G32" s="68">
        <f>'[19]E-FORM'!$F$28</f>
        <v>37</v>
      </c>
      <c r="H32" s="70">
        <f>'[19]E-FORM'!$G$28</f>
        <v>4578500</v>
      </c>
      <c r="I32" s="150">
        <f>D32+F32+H32</f>
        <v>18010784</v>
      </c>
      <c r="J32" s="154" t="s">
        <v>87</v>
      </c>
      <c r="K32" s="68">
        <f>'[19]E-FORM'!$I$28</f>
        <v>99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25</v>
      </c>
      <c r="R32" s="68"/>
      <c r="S32" s="70">
        <f>'[19]E-FORM'!$N$28</f>
        <v>2952150</v>
      </c>
      <c r="T32" s="68"/>
      <c r="U32" s="139">
        <f>I32+S32</f>
        <v>20962934</v>
      </c>
      <c r="V32" s="75"/>
      <c r="W32" s="68">
        <f>'[19]E-FORM'!$P$28</f>
        <v>30340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420</v>
      </c>
      <c r="F33" s="70">
        <f>'[20]E-FORM'!$E$28</f>
        <v>14897465</v>
      </c>
      <c r="G33" s="68">
        <f>'[20]E-FORM'!$F$28</f>
        <v>95</v>
      </c>
      <c r="H33" s="70">
        <f>'[20]E-FORM'!$G$28</f>
        <v>4058083</v>
      </c>
      <c r="I33" s="150">
        <f>D33+F33+H33</f>
        <v>20037401</v>
      </c>
      <c r="J33" s="154" t="s">
        <v>88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21702893</v>
      </c>
      <c r="V33" s="75"/>
      <c r="W33" s="68">
        <f>'[20]E-FORM'!$P$28</f>
        <v>85495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34</v>
      </c>
      <c r="D35" s="70">
        <f>'[21]E-FORM'!$C$28</f>
        <v>906100</v>
      </c>
      <c r="E35" s="68">
        <f>'[21]E-FORM'!$D$28</f>
        <v>95</v>
      </c>
      <c r="F35" s="70">
        <f>'[21]E-FORM'!$E$28</f>
        <v>9971651</v>
      </c>
      <c r="G35" s="68">
        <f>'[21]E-FORM'!$F$28</f>
        <v>40</v>
      </c>
      <c r="H35" s="70">
        <f>'[21]E-FORM'!$G$28</f>
        <v>7783466</v>
      </c>
      <c r="I35" s="150">
        <f>D35+F35+H35</f>
        <v>18661217</v>
      </c>
      <c r="J35" s="154" t="s">
        <v>117</v>
      </c>
      <c r="K35" s="68">
        <f>'[21]E-FORM'!$I$28</f>
        <v>131</v>
      </c>
      <c r="L35" s="68"/>
      <c r="M35" s="68">
        <f>'[21]E-FORM'!$J$28</f>
        <v>121</v>
      </c>
      <c r="N35" s="68"/>
      <c r="O35" s="73">
        <f>'[21]E-FORM'!$K$28</f>
        <v>339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20364717</v>
      </c>
      <c r="V35" s="75"/>
      <c r="W35" s="68">
        <f>'[21]E-FORM'!$P$28</f>
        <v>23319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41</v>
      </c>
      <c r="R36" s="68"/>
      <c r="S36" s="70">
        <f>'[22]E-FORM'!$N$28</f>
        <v>5045085</v>
      </c>
      <c r="T36" s="68"/>
      <c r="U36" s="139">
        <f>I36+S36</f>
        <v>18397678</v>
      </c>
      <c r="V36" s="75"/>
      <c r="W36" s="68">
        <f>'[22]E-FORM'!$P$28</f>
        <v>29583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31</v>
      </c>
      <c r="D37" s="82">
        <f>'[23]E-FORM'!$C$28</f>
        <v>1411085</v>
      </c>
      <c r="E37" s="81">
        <f>'[23]E-FORM'!$D$28</f>
        <v>55</v>
      </c>
      <c r="F37" s="82">
        <f>'[23]E-FORM'!$E$28</f>
        <v>257077784</v>
      </c>
      <c r="G37" s="81">
        <f>'[23]E-FORM'!$F$28</f>
        <v>32</v>
      </c>
      <c r="H37" s="82">
        <f>'[23]E-FORM'!$G$28</f>
        <v>6466660</v>
      </c>
      <c r="I37" s="161">
        <f>D37+F37+H37</f>
        <v>264955529</v>
      </c>
      <c r="J37" s="171" t="s">
        <v>157</v>
      </c>
      <c r="K37" s="81">
        <f>'[23]E-FORM'!$I$28</f>
        <v>63</v>
      </c>
      <c r="L37" s="81"/>
      <c r="M37" s="81">
        <f>'[23]E-FORM'!$J$28</f>
        <v>50</v>
      </c>
      <c r="N37" s="81"/>
      <c r="O37" s="163">
        <f>'[23]E-FORM'!$K$28</f>
        <v>1254</v>
      </c>
      <c r="P37" s="81"/>
      <c r="Q37" s="81">
        <f>'[23]E-FORM'!$M$28</f>
        <v>28</v>
      </c>
      <c r="R37" s="81"/>
      <c r="S37" s="82">
        <f>'[23]E-FORM'!$N$28</f>
        <v>57859989</v>
      </c>
      <c r="T37" s="81"/>
      <c r="U37" s="172">
        <f>I37+S37</f>
        <v>322815518</v>
      </c>
      <c r="V37" s="173"/>
      <c r="W37" s="81">
        <f>'[23]E-FORM'!$P$28</f>
        <v>23241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137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106</v>
      </c>
      <c r="D39" s="70">
        <f>'[25]E-FORM'!$C$28</f>
        <v>1438967</v>
      </c>
      <c r="E39" s="68">
        <f>'[25]E-FORM'!$D$28</f>
        <v>194</v>
      </c>
      <c r="F39" s="70">
        <f>'[25]E-FORM'!$E$28</f>
        <v>32624631</v>
      </c>
      <c r="G39" s="68">
        <f>'[25]E-FORM'!$F$28</f>
        <v>44</v>
      </c>
      <c r="H39" s="70">
        <f>'[25]E-FORM'!$G$28</f>
        <v>9110200</v>
      </c>
      <c r="I39" s="150">
        <f>D39+F39+H39</f>
        <v>43173798</v>
      </c>
      <c r="J39" s="109" t="s">
        <v>136</v>
      </c>
      <c r="K39" s="68">
        <f>'[25]E-FORM'!$I$28</f>
        <v>117</v>
      </c>
      <c r="L39" s="68"/>
      <c r="M39" s="68">
        <f>'[25]E-FORM'!$J$28</f>
        <v>84</v>
      </c>
      <c r="N39" s="68"/>
      <c r="O39" s="73">
        <f>'[25]E-FORM'!$K$28</f>
        <v>226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54485383</v>
      </c>
      <c r="V39" s="75"/>
      <c r="W39" s="68">
        <f>'[25]E-FORM'!$P$28</f>
        <v>8997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84</v>
      </c>
      <c r="F41" s="70">
        <f>'[26]E-FORM'!$E$28</f>
        <v>125292830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139026807</v>
      </c>
      <c r="J41" s="109" t="s">
        <v>146</v>
      </c>
      <c r="K41" s="68">
        <f>'[26]E-FORM'!$I$28</f>
        <v>52</v>
      </c>
      <c r="L41" s="68"/>
      <c r="M41" s="68">
        <f>'[26]E-FORM'!$J$28</f>
        <v>43</v>
      </c>
      <c r="N41" s="68"/>
      <c r="O41" s="73">
        <f>'[26]E-FORM'!$K$28</f>
        <v>269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139926807</v>
      </c>
      <c r="V41" s="75"/>
      <c r="W41" s="68">
        <f>'[26]E-FORM'!$P$28</f>
        <v>13539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199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3310</v>
      </c>
      <c r="D45" s="72">
        <f t="shared" si="8"/>
        <v>38224474.899999999</v>
      </c>
      <c r="E45" s="72">
        <f t="shared" si="8"/>
        <v>5756</v>
      </c>
      <c r="F45" s="72">
        <f t="shared" si="8"/>
        <v>700158682</v>
      </c>
      <c r="G45" s="72">
        <f t="shared" si="8"/>
        <v>2079</v>
      </c>
      <c r="H45" s="72">
        <f t="shared" si="8"/>
        <v>208680590</v>
      </c>
      <c r="I45" s="151">
        <f t="shared" si="4"/>
        <v>947063746.89999998</v>
      </c>
      <c r="J45" s="110" t="s">
        <v>86</v>
      </c>
      <c r="K45" s="72">
        <f>SUM(K11:K44)</f>
        <v>4975</v>
      </c>
      <c r="L45" s="72"/>
      <c r="M45" s="72">
        <f>SUM(M11:M44)</f>
        <v>3346</v>
      </c>
      <c r="N45" s="72"/>
      <c r="O45" s="72">
        <f>SUM(O11:O44)</f>
        <v>12669</v>
      </c>
      <c r="P45" s="72"/>
      <c r="Q45" s="72">
        <f>SUM(Q11:Q44)</f>
        <v>1831</v>
      </c>
      <c r="R45" s="72"/>
      <c r="S45" s="72">
        <f>SUM(S11:S44)</f>
        <v>257075583</v>
      </c>
      <c r="T45" s="72"/>
      <c r="U45" s="158">
        <f t="shared" si="5"/>
        <v>1204139329.9000001</v>
      </c>
      <c r="V45" s="72"/>
      <c r="W45" s="72">
        <f>SUM(W11:W44)</f>
        <v>1044269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0.66266266266266272</v>
      </c>
      <c r="D46" s="89">
        <f t="shared" si="9"/>
        <v>0.66982044074355884</v>
      </c>
      <c r="E46" s="89">
        <f t="shared" si="9"/>
        <v>0.62715188494225327</v>
      </c>
      <c r="F46" s="89">
        <f>F45/F53</f>
        <v>0.72143719726578204</v>
      </c>
      <c r="G46" s="89">
        <f t="shared" si="9"/>
        <v>0.6235752849430114</v>
      </c>
      <c r="H46" s="89">
        <f t="shared" si="9"/>
        <v>0.71049566332793102</v>
      </c>
      <c r="I46" s="89">
        <f t="shared" si="9"/>
        <v>0.71677562930155392</v>
      </c>
      <c r="J46" s="157" t="s">
        <v>89</v>
      </c>
      <c r="K46" s="89">
        <f>K45/K53</f>
        <v>0.61359151455352734</v>
      </c>
      <c r="L46" s="90"/>
      <c r="M46" s="89">
        <f>M45/M53</f>
        <v>0.59964157706093191</v>
      </c>
      <c r="N46" s="90"/>
      <c r="O46" s="89">
        <f>O45/O53</f>
        <v>0.6639589120067082</v>
      </c>
      <c r="P46" s="90"/>
      <c r="Q46" s="89">
        <f>Q45/Q53</f>
        <v>0.67564575645756453</v>
      </c>
      <c r="R46" s="91"/>
      <c r="S46" s="89">
        <f>S45/S53</f>
        <v>0.62156219823353664</v>
      </c>
      <c r="T46" s="91"/>
      <c r="U46" s="89">
        <f>U45/U53</f>
        <v>0.69407670999472426</v>
      </c>
      <c r="V46" s="92"/>
      <c r="W46" s="89">
        <f>W45/W53</f>
        <v>0.69848713482680114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4995</v>
      </c>
      <c r="D53" s="134">
        <f t="shared" si="11"/>
        <v>57066748.899999999</v>
      </c>
      <c r="E53" s="133">
        <f t="shared" si="11"/>
        <v>9178</v>
      </c>
      <c r="F53" s="134">
        <f t="shared" si="11"/>
        <v>970505381</v>
      </c>
      <c r="G53" s="133">
        <f t="shared" si="11"/>
        <v>3334</v>
      </c>
      <c r="H53" s="134">
        <f t="shared" si="11"/>
        <v>293711279</v>
      </c>
      <c r="I53" s="155">
        <f>SUM(I45+I51)</f>
        <v>1321283408.9000001</v>
      </c>
      <c r="J53" s="131" t="s">
        <v>42</v>
      </c>
      <c r="K53" s="133">
        <f>SUM(K45+K51)</f>
        <v>8108</v>
      </c>
      <c r="L53" s="133"/>
      <c r="M53" s="133">
        <f t="shared" ref="M53:S53" si="12">SUM(M45+M51)</f>
        <v>5580</v>
      </c>
      <c r="N53" s="133"/>
      <c r="O53" s="133">
        <f t="shared" si="12"/>
        <v>19081</v>
      </c>
      <c r="P53" s="133"/>
      <c r="Q53" s="133">
        <f t="shared" si="12"/>
        <v>2710</v>
      </c>
      <c r="R53" s="133"/>
      <c r="S53" s="134">
        <f t="shared" si="12"/>
        <v>413595910</v>
      </c>
      <c r="T53" s="133" t="s">
        <v>0</v>
      </c>
      <c r="U53" s="152">
        <f>SUM(U45+U51)</f>
        <v>1734879318.9000001</v>
      </c>
      <c r="V53" s="135"/>
      <c r="W53" s="136">
        <f>SUM(W45+W51)</f>
        <v>1495044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43558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878</v>
      </c>
      <c r="E2" s="182">
        <v>859</v>
      </c>
      <c r="F2" s="182"/>
      <c r="H2" s="199" t="s">
        <v>20</v>
      </c>
      <c r="I2" s="200">
        <f>SUM('E-SUMMRY'!C15+'E-SUMMRY'!E15+'E-SUMMRY'!Q15+1)</f>
        <v>327</v>
      </c>
      <c r="J2" s="182">
        <v>310</v>
      </c>
      <c r="K2" s="182"/>
      <c r="M2" s="205" t="s">
        <v>16</v>
      </c>
      <c r="N2" s="206">
        <f>SUM('E-SUMMRY'!C11+'E-SUMMRY'!E11+'E-SUMMRY'!Q11+1)</f>
        <v>574</v>
      </c>
      <c r="O2" s="182">
        <v>511</v>
      </c>
      <c r="P2" s="182"/>
      <c r="R2" s="211" t="s">
        <v>35</v>
      </c>
      <c r="S2" s="212">
        <f>SUM('E-SUMMRY'!C26+'E-SUMMRY'!E26+'E-SUMMRY'!Q26+1)</f>
        <v>398</v>
      </c>
      <c r="T2">
        <v>362</v>
      </c>
      <c r="W2" s="189" t="s">
        <v>17</v>
      </c>
      <c r="X2" s="190">
        <f>SUM('E-SUMMRY'!C12+'E-SUMMRY'!E12+'E-SUMMRY'!Q12+1)</f>
        <v>1543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1025</v>
      </c>
      <c r="E3" s="182">
        <v>993</v>
      </c>
      <c r="F3" s="182"/>
      <c r="H3" s="201" t="s">
        <v>170</v>
      </c>
      <c r="I3" s="202">
        <f>SUM('E-SUMMRY'!C21+'E-SUMMRY'!E21+'E-SUMMRY'!Q21+1)</f>
        <v>440</v>
      </c>
      <c r="J3" s="182">
        <v>404</v>
      </c>
      <c r="K3" s="182"/>
      <c r="M3" s="207" t="s">
        <v>26</v>
      </c>
      <c r="N3" s="208">
        <f>SUM('E-SUMMRY'!C19+'E-SUMMRY'!E19+'E-SUMMRY'!Q19+1)</f>
        <v>283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365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1903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918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348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181</v>
      </c>
      <c r="D5" s="180">
        <f>D4-C4</f>
        <v>51</v>
      </c>
      <c r="G5" t="s">
        <v>180</v>
      </c>
      <c r="H5">
        <f>SUM(J2:J4)</f>
        <v>871</v>
      </c>
      <c r="I5" s="219">
        <f>SUM(I2:I4)</f>
        <v>937</v>
      </c>
      <c r="L5" t="s">
        <v>180</v>
      </c>
      <c r="M5">
        <f>SUM(O2:O4)</f>
        <v>1673</v>
      </c>
      <c r="N5" s="220">
        <f>SUM(N2:N4)</f>
        <v>1775</v>
      </c>
      <c r="R5" s="215" t="s">
        <v>169</v>
      </c>
      <c r="S5" s="216">
        <f>SUM('E-SUMMRY'!C38+'E-SUMMRY'!E38+'E-SUMMRY'!Q38+1)</f>
        <v>210</v>
      </c>
      <c r="T5">
        <v>166</v>
      </c>
      <c r="W5" s="191" t="s">
        <v>87</v>
      </c>
      <c r="X5" s="192">
        <f>SUM('E-SUMMRY'!C32+'E-SUMMRY'!E32+'E-SUMMRY'!Q32+1)</f>
        <v>213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291</v>
      </c>
      <c r="AD5">
        <v>271</v>
      </c>
    </row>
    <row r="6" spans="2:30" ht="13.5" thickBot="1" x14ac:dyDescent="0.25">
      <c r="H6" t="s">
        <v>181</v>
      </c>
      <c r="I6" s="175">
        <f>I5-H5</f>
        <v>66</v>
      </c>
      <c r="M6" t="s">
        <v>181</v>
      </c>
      <c r="N6" s="176">
        <f>N5-M5</f>
        <v>102</v>
      </c>
      <c r="Q6" t="s">
        <v>180</v>
      </c>
      <c r="R6">
        <f>SUM(T2:T5)</f>
        <v>841</v>
      </c>
      <c r="S6" s="221">
        <f>SUM(S2+S3+S4+S5)</f>
        <v>937</v>
      </c>
      <c r="W6" s="191" t="s">
        <v>174</v>
      </c>
      <c r="X6" s="192">
        <f>SUM('E-SUMMRY'!C35+'E-SUMMRY'!E35+'E-SUMMRY'!Q35+1)</f>
        <v>141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181</v>
      </c>
      <c r="S7" s="181">
        <f>S6-R6</f>
        <v>96</v>
      </c>
      <c r="W7" s="191" t="s">
        <v>175</v>
      </c>
      <c r="X7" s="192">
        <f>SUM('E-SUMMRY'!C37+'E-SUMMRY'!E37+'E-SUMMRY'!Q37+1)</f>
        <v>115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133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325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1910</v>
      </c>
    </row>
    <row r="9" spans="2:30" x14ac:dyDescent="0.2">
      <c r="W9" s="191" t="s">
        <v>176</v>
      </c>
      <c r="X9" s="192">
        <f>SUM('E-SUMMRY'!C41+'E-SUMMRY'!E41+'E-SUMMRY'!Q41+1)</f>
        <v>106</v>
      </c>
      <c r="Y9" s="217">
        <v>83</v>
      </c>
      <c r="Z9" s="217"/>
      <c r="AA9" s="182"/>
      <c r="AB9" t="s">
        <v>181</v>
      </c>
      <c r="AC9" s="178">
        <f>AC8-AB8</f>
        <v>130</v>
      </c>
    </row>
    <row r="10" spans="2:30" ht="13.5" thickBot="1" x14ac:dyDescent="0.25">
      <c r="W10" s="193" t="s">
        <v>156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3462</v>
      </c>
    </row>
    <row r="12" spans="2:30" x14ac:dyDescent="0.2">
      <c r="W12" t="s">
        <v>181</v>
      </c>
      <c r="X12" s="179">
        <f>X11-W11</f>
        <v>207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2019-04-03T13:41:12Z</dcterms:modified>
</cp:coreProperties>
</file>