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S11" i="1"/>
  <c r="Q11" i="1"/>
  <c r="O11" i="1"/>
  <c r="M11" i="1"/>
  <c r="K11" i="1"/>
  <c r="H11" i="1"/>
  <c r="G11" i="1"/>
  <c r="F11" i="1"/>
  <c r="E11" i="1"/>
  <c r="D11" i="1"/>
  <c r="C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<sst xmlns="http://schemas.openxmlformats.org/spreadsheetml/2006/main" count="375" uniqueCount="185">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</sst>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180</v>
          </cell>
          <cell r="C28">
            <v>2083292</v>
          </cell>
          <cell r="D28">
            <v>307</v>
          </cell>
          <cell r="E28">
            <v>11318178</v>
          </cell>
          <cell r="F28">
            <v>126</v>
          </cell>
          <cell r="G28">
            <v>9624400</v>
          </cell>
          <cell r="I28">
            <v>490</v>
          </cell>
          <cell r="J28">
            <v>284</v>
          </cell>
          <cell r="K28">
            <v>1118</v>
          </cell>
          <cell r="M28">
            <v>86</v>
          </cell>
          <cell r="N28">
            <v>2502589</v>
          </cell>
          <cell r="P28">
            <v>19273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194</v>
          </cell>
          <cell r="E28">
            <v>11206996</v>
          </cell>
          <cell r="F28">
            <v>32</v>
          </cell>
          <cell r="G28">
            <v>5354500</v>
          </cell>
          <cell r="I28">
            <v>171</v>
          </cell>
          <cell r="J28">
            <v>134</v>
          </cell>
          <cell r="K28">
            <v>680</v>
          </cell>
          <cell r="M28">
            <v>103</v>
          </cell>
          <cell r="N28">
            <v>3061653</v>
          </cell>
          <cell r="P28">
            <v>23097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253</v>
          </cell>
          <cell r="E28">
            <v>30970117</v>
          </cell>
          <cell r="F28">
            <v>93</v>
          </cell>
          <cell r="G28">
            <v>17674834</v>
          </cell>
          <cell r="I28">
            <v>196</v>
          </cell>
          <cell r="J28">
            <v>152</v>
          </cell>
          <cell r="K28">
            <v>1103</v>
          </cell>
          <cell r="M28">
            <v>32</v>
          </cell>
          <cell r="N28">
            <v>31383518</v>
          </cell>
          <cell r="P28">
            <v>21976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604681</v>
          </cell>
          <cell r="D28">
            <v>103</v>
          </cell>
          <cell r="E28">
            <v>8090501</v>
          </cell>
          <cell r="F28">
            <v>111</v>
          </cell>
          <cell r="G28">
            <v>4601000</v>
          </cell>
          <cell r="I28">
            <v>142</v>
          </cell>
          <cell r="J28">
            <v>113</v>
          </cell>
          <cell r="K28">
            <v>263</v>
          </cell>
          <cell r="M28">
            <v>81</v>
          </cell>
          <cell r="N28">
            <v>5962166</v>
          </cell>
          <cell r="P28">
            <v>33341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133</v>
          </cell>
          <cell r="C28">
            <v>1651005</v>
          </cell>
          <cell r="D28">
            <v>222</v>
          </cell>
          <cell r="E28">
            <v>6142223</v>
          </cell>
          <cell r="F28">
            <v>109</v>
          </cell>
          <cell r="G28">
            <v>10325718</v>
          </cell>
          <cell r="I28">
            <v>255</v>
          </cell>
          <cell r="J28">
            <v>173</v>
          </cell>
          <cell r="K28">
            <v>223</v>
          </cell>
          <cell r="M28">
            <v>43</v>
          </cell>
          <cell r="N28">
            <v>2680856</v>
          </cell>
          <cell r="P28">
            <v>83807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58</v>
          </cell>
          <cell r="E28">
            <v>5734653</v>
          </cell>
          <cell r="F28">
            <v>35</v>
          </cell>
          <cell r="G28">
            <v>2507950</v>
          </cell>
          <cell r="I28">
            <v>80</v>
          </cell>
          <cell r="J28">
            <v>49</v>
          </cell>
          <cell r="K28">
            <v>155</v>
          </cell>
          <cell r="M28">
            <v>26</v>
          </cell>
          <cell r="N28">
            <v>7341172</v>
          </cell>
          <cell r="P28">
            <v>46799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53</v>
          </cell>
          <cell r="C28">
            <v>424434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6670530</v>
          </cell>
          <cell r="P28">
            <v>43582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935885</v>
          </cell>
          <cell r="D28">
            <v>88</v>
          </cell>
          <cell r="E28">
            <v>9012457</v>
          </cell>
          <cell r="F28">
            <v>45</v>
          </cell>
          <cell r="G28">
            <v>2729539</v>
          </cell>
          <cell r="I28">
            <v>72</v>
          </cell>
          <cell r="J28">
            <v>43</v>
          </cell>
          <cell r="K28">
            <v>203</v>
          </cell>
          <cell r="M28">
            <v>41</v>
          </cell>
          <cell r="N28">
            <v>4254688</v>
          </cell>
          <cell r="P28">
            <v>24340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55</v>
          </cell>
          <cell r="G28">
            <v>3684000</v>
          </cell>
          <cell r="I28">
            <v>121</v>
          </cell>
          <cell r="J28">
            <v>71</v>
          </cell>
          <cell r="K28">
            <v>267</v>
          </cell>
          <cell r="M28">
            <v>26</v>
          </cell>
          <cell r="N28">
            <v>901756</v>
          </cell>
          <cell r="P28">
            <v>40836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5470345</v>
          </cell>
          <cell r="D28">
            <v>120</v>
          </cell>
          <cell r="E28">
            <v>7961939</v>
          </cell>
          <cell r="F28">
            <v>37</v>
          </cell>
          <cell r="G28">
            <v>4578500</v>
          </cell>
          <cell r="I28">
            <v>99</v>
          </cell>
          <cell r="J28">
            <v>63</v>
          </cell>
          <cell r="K28">
            <v>206</v>
          </cell>
          <cell r="M28">
            <v>25</v>
          </cell>
          <cell r="N28">
            <v>2952150</v>
          </cell>
          <cell r="P28">
            <v>30545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961</v>
          </cell>
          <cell r="E28">
            <v>32514222</v>
          </cell>
          <cell r="F28">
            <v>163</v>
          </cell>
          <cell r="G28">
            <v>13412050</v>
          </cell>
          <cell r="I28">
            <v>339</v>
          </cell>
          <cell r="J28">
            <v>249</v>
          </cell>
          <cell r="K28">
            <v>781</v>
          </cell>
          <cell r="M28">
            <v>102</v>
          </cell>
          <cell r="N28">
            <v>5366605</v>
          </cell>
          <cell r="P28">
            <v>48632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421</v>
          </cell>
          <cell r="E28">
            <v>14929795</v>
          </cell>
          <cell r="F28">
            <v>95</v>
          </cell>
          <cell r="G28">
            <v>4058083</v>
          </cell>
          <cell r="I28">
            <v>141</v>
          </cell>
          <cell r="J28">
            <v>135</v>
          </cell>
          <cell r="K28">
            <v>295</v>
          </cell>
          <cell r="M28">
            <v>186</v>
          </cell>
          <cell r="N28">
            <v>1665492</v>
          </cell>
          <cell r="P28">
            <v>85564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906100</v>
          </cell>
          <cell r="D28">
            <v>95</v>
          </cell>
          <cell r="E28">
            <v>9971651</v>
          </cell>
          <cell r="F28">
            <v>40</v>
          </cell>
          <cell r="G28">
            <v>7783466</v>
          </cell>
          <cell r="I28">
            <v>132</v>
          </cell>
          <cell r="J28">
            <v>122</v>
          </cell>
          <cell r="K28">
            <v>339</v>
          </cell>
          <cell r="M28">
            <v>11</v>
          </cell>
          <cell r="N28">
            <v>1703500</v>
          </cell>
          <cell r="P28">
            <v>23319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41</v>
          </cell>
          <cell r="N28">
            <v>5045085</v>
          </cell>
          <cell r="P28">
            <v>29583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32</v>
          </cell>
          <cell r="C28">
            <v>1411485</v>
          </cell>
          <cell r="D28">
            <v>56</v>
          </cell>
          <cell r="E28">
            <v>257117784</v>
          </cell>
          <cell r="F28">
            <v>32</v>
          </cell>
          <cell r="G28">
            <v>6466660</v>
          </cell>
          <cell r="I28">
            <v>63</v>
          </cell>
          <cell r="J28">
            <v>51</v>
          </cell>
          <cell r="K28">
            <v>1269</v>
          </cell>
          <cell r="M28">
            <v>28</v>
          </cell>
          <cell r="N28">
            <v>57859989</v>
          </cell>
          <cell r="P28">
            <v>23366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45</v>
          </cell>
          <cell r="C28">
            <v>631620</v>
          </cell>
          <cell r="D28">
            <v>132</v>
          </cell>
          <cell r="E28">
            <v>3496669</v>
          </cell>
          <cell r="F28">
            <v>42</v>
          </cell>
          <cell r="G28">
            <v>3632900</v>
          </cell>
          <cell r="I28">
            <v>139</v>
          </cell>
          <cell r="J28">
            <v>74</v>
          </cell>
          <cell r="K28">
            <v>240</v>
          </cell>
          <cell r="M28">
            <v>32</v>
          </cell>
          <cell r="N28">
            <v>7147063</v>
          </cell>
          <cell r="P28">
            <v>13948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1448967</v>
          </cell>
          <cell r="D28">
            <v>195</v>
          </cell>
          <cell r="E28">
            <v>32649631</v>
          </cell>
          <cell r="F28">
            <v>44</v>
          </cell>
          <cell r="G28">
            <v>9110200</v>
          </cell>
          <cell r="I28">
            <v>119</v>
          </cell>
          <cell r="J28">
            <v>85</v>
          </cell>
          <cell r="K28">
            <v>230</v>
          </cell>
          <cell r="M28">
            <v>25</v>
          </cell>
          <cell r="N28">
            <v>11326585</v>
          </cell>
          <cell r="P28">
            <v>9132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84</v>
          </cell>
          <cell r="E28">
            <v>125292830</v>
          </cell>
          <cell r="F28">
            <v>29</v>
          </cell>
          <cell r="G28">
            <v>13574001</v>
          </cell>
          <cell r="I28">
            <v>52</v>
          </cell>
          <cell r="J28">
            <v>43</v>
          </cell>
          <cell r="K28">
            <v>269</v>
          </cell>
          <cell r="M28">
            <v>3</v>
          </cell>
          <cell r="N28">
            <v>900000</v>
          </cell>
          <cell r="P28">
            <v>13612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508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263</v>
          </cell>
          <cell r="C28">
            <v>2212003</v>
          </cell>
          <cell r="D28">
            <v>448</v>
          </cell>
          <cell r="E28">
            <v>13079996</v>
          </cell>
          <cell r="F28">
            <v>88</v>
          </cell>
          <cell r="G28">
            <v>7003662</v>
          </cell>
          <cell r="I28">
            <v>348</v>
          </cell>
          <cell r="J28">
            <v>194</v>
          </cell>
          <cell r="K28">
            <v>1153</v>
          </cell>
          <cell r="M28">
            <v>168</v>
          </cell>
          <cell r="N28">
            <v>15685946</v>
          </cell>
          <cell r="P28">
            <v>15605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273</v>
          </cell>
          <cell r="E28">
            <v>27313336</v>
          </cell>
          <cell r="F28">
            <v>164</v>
          </cell>
          <cell r="G28">
            <v>16878449</v>
          </cell>
          <cell r="I28">
            <v>375</v>
          </cell>
          <cell r="J28">
            <v>251</v>
          </cell>
          <cell r="K28">
            <v>701</v>
          </cell>
          <cell r="M28">
            <v>179</v>
          </cell>
          <cell r="N28">
            <v>21138649</v>
          </cell>
          <cell r="P28">
            <v>63380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208</v>
          </cell>
          <cell r="E28">
            <v>9704749</v>
          </cell>
          <cell r="F28">
            <v>84</v>
          </cell>
          <cell r="G28">
            <v>4965041</v>
          </cell>
          <cell r="I28">
            <v>203</v>
          </cell>
          <cell r="J28">
            <v>168</v>
          </cell>
          <cell r="K28">
            <v>433</v>
          </cell>
          <cell r="M28">
            <v>10</v>
          </cell>
          <cell r="N28">
            <v>12000585</v>
          </cell>
          <cell r="P28">
            <v>61707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356</v>
          </cell>
          <cell r="C28">
            <v>3625630</v>
          </cell>
          <cell r="D28">
            <v>516</v>
          </cell>
          <cell r="E28">
            <v>24315772</v>
          </cell>
          <cell r="F28">
            <v>223</v>
          </cell>
          <cell r="G28">
            <v>22990160</v>
          </cell>
          <cell r="I28">
            <v>455</v>
          </cell>
          <cell r="J28">
            <v>197</v>
          </cell>
          <cell r="K28">
            <v>645</v>
          </cell>
          <cell r="M28">
            <v>159</v>
          </cell>
          <cell r="N28">
            <v>10280003</v>
          </cell>
          <cell r="P28">
            <v>36499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297</v>
          </cell>
          <cell r="E28">
            <v>19024382</v>
          </cell>
          <cell r="F28">
            <v>106</v>
          </cell>
          <cell r="G28">
            <v>13657952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36232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97</v>
          </cell>
          <cell r="C28">
            <v>536561</v>
          </cell>
          <cell r="D28">
            <v>170</v>
          </cell>
          <cell r="E28">
            <v>10344255</v>
          </cell>
          <cell r="F28">
            <v>68</v>
          </cell>
          <cell r="G28">
            <v>2896367</v>
          </cell>
          <cell r="I28">
            <v>167</v>
          </cell>
          <cell r="J28">
            <v>101</v>
          </cell>
          <cell r="K28">
            <v>457</v>
          </cell>
          <cell r="M28">
            <v>16</v>
          </cell>
          <cell r="N28">
            <v>12404780</v>
          </cell>
          <cell r="P28">
            <v>54303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98</v>
          </cell>
          <cell r="C28">
            <v>405680.9</v>
          </cell>
          <cell r="D28">
            <v>201</v>
          </cell>
          <cell r="E28">
            <v>5212180</v>
          </cell>
          <cell r="F28">
            <v>122</v>
          </cell>
          <cell r="G28">
            <v>3350574</v>
          </cell>
          <cell r="I28">
            <v>102</v>
          </cell>
          <cell r="J28">
            <v>81</v>
          </cell>
          <cell r="K28">
            <v>119</v>
          </cell>
          <cell r="M28">
            <v>65</v>
          </cell>
          <cell r="N28">
            <v>5106617</v>
          </cell>
          <cell r="P28">
            <v>117987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10" zoomScale="85" zoomScaleNormal="85" zoomScaleSheetLayoutView="100" workbookViewId="0">
      <selection activeCell="W55" sqref="W55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180</v>
      </c>
      <c r="D11" s="69">
        <f>'[1]E-FORM'!$C$28</f>
        <v>2083292</v>
      </c>
      <c r="E11" s="68">
        <f>'[1]E-FORM'!$D$28</f>
        <v>307</v>
      </c>
      <c r="F11" s="70">
        <f>'[1]E-FORM'!$E$28</f>
        <v>11318178</v>
      </c>
      <c r="G11" s="68">
        <f>'[1]E-FORM'!$F$28</f>
        <v>126</v>
      </c>
      <c r="H11" s="70">
        <f>'[1]E-FORM'!$G$28</f>
        <v>9624400</v>
      </c>
      <c r="I11" s="150">
        <f>+D11+F11+H11</f>
        <v>23025870</v>
      </c>
      <c r="J11" s="153" t="s">
        <v>16</v>
      </c>
      <c r="K11" s="68">
        <f>'[1]E-FORM'!$I$28</f>
        <v>490</v>
      </c>
      <c r="L11" s="68"/>
      <c r="M11" s="68">
        <f>'[1]E-FORM'!$J$28</f>
        <v>284</v>
      </c>
      <c r="N11" s="68"/>
      <c r="O11" s="73">
        <f>'[1]E-FORM'!$K$28</f>
        <v>1118</v>
      </c>
      <c r="P11" s="68"/>
      <c r="Q11" s="68">
        <f>'[1]E-FORM'!$M$28</f>
        <v>86</v>
      </c>
      <c r="R11" s="68"/>
      <c r="S11" s="70">
        <f>'[1]E-FORM'!$N$28</f>
        <v>2502589</v>
      </c>
      <c r="T11" s="74"/>
      <c r="U11" s="139">
        <f>I11+S11</f>
        <v>25528459</v>
      </c>
      <c r="V11" s="75"/>
      <c r="W11" s="68">
        <f>'[1]E-FORM'!$P$28</f>
        <v>19273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961</v>
      </c>
      <c r="F12" s="70">
        <f>'[2]E-FORM'!$E$28</f>
        <v>32514222</v>
      </c>
      <c r="G12" s="68">
        <f>'[2]E-FORM'!$F28</f>
        <v>163</v>
      </c>
      <c r="H12" s="70">
        <f>'[2]E-FORM'!$G28</f>
        <v>13412050</v>
      </c>
      <c r="I12" s="150">
        <f>+D12+F12+H12</f>
        <v>49957354</v>
      </c>
      <c r="J12" s="153" t="s">
        <v>17</v>
      </c>
      <c r="K12" s="68">
        <f>'[2]E-FORM'!$I28</f>
        <v>339</v>
      </c>
      <c r="L12" s="68" t="s">
        <v>0</v>
      </c>
      <c r="M12" s="68">
        <f>'[2]E-FORM'!$J28</f>
        <v>249</v>
      </c>
      <c r="N12" s="68"/>
      <c r="O12" s="73">
        <f>'[2]E-FORM'!$K28</f>
        <v>781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55323959</v>
      </c>
      <c r="V12" s="75"/>
      <c r="W12" s="68">
        <f>'[2]E-FORM'!$P28</f>
        <v>48632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263</v>
      </c>
      <c r="D13" s="70">
        <f>'[3]E-FORM'!$C$28</f>
        <v>2212003</v>
      </c>
      <c r="E13" s="68">
        <f>'[3]E-FORM'!$D$28</f>
        <v>448</v>
      </c>
      <c r="F13" s="70">
        <f>'[3]E-FORM'!$E$28</f>
        <v>13079996</v>
      </c>
      <c r="G13" s="68">
        <f>'[3]E-FORM'!$F28</f>
        <v>88</v>
      </c>
      <c r="H13" s="70">
        <f>'[3]E-FORM'!$G28</f>
        <v>7003662</v>
      </c>
      <c r="I13" s="150">
        <f>+D13+F13+H13</f>
        <v>22295661</v>
      </c>
      <c r="J13" s="108" t="s">
        <v>18</v>
      </c>
      <c r="K13" s="68">
        <f>'[3]E-FORM'!$I28</f>
        <v>348</v>
      </c>
      <c r="L13" s="76"/>
      <c r="M13" s="68">
        <f>'[3]E-FORM'!$J28</f>
        <v>194</v>
      </c>
      <c r="N13" s="76"/>
      <c r="O13" s="73">
        <f>'[3]E-FORM'!$K28</f>
        <v>1153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37981607</v>
      </c>
      <c r="V13" s="75"/>
      <c r="W13" s="68">
        <f>'[3]E-FORM'!$P28</f>
        <v>15605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273</v>
      </c>
      <c r="F14" s="70">
        <f>'[4]E-FORM'!$E$28</f>
        <v>27313336</v>
      </c>
      <c r="G14" s="68">
        <f>'[4]E-FORM'!$F$28</f>
        <v>164</v>
      </c>
      <c r="H14" s="70">
        <f>'[4]E-FORM'!$G$28</f>
        <v>16878449</v>
      </c>
      <c r="I14" s="150">
        <f>+D14+F14+H14</f>
        <v>45991605</v>
      </c>
      <c r="J14" s="153" t="s">
        <v>19</v>
      </c>
      <c r="K14" s="68">
        <f>'[4]E-FORM'!$I$28</f>
        <v>375</v>
      </c>
      <c r="L14" s="68"/>
      <c r="M14" s="68">
        <f>'[4]E-FORM'!$J$28</f>
        <v>251</v>
      </c>
      <c r="N14" s="68"/>
      <c r="O14" s="73">
        <f>'[4]E-FORM'!$K$28</f>
        <v>701</v>
      </c>
      <c r="P14" s="68"/>
      <c r="Q14" s="68">
        <f>'[4]E-FORM'!$M$28</f>
        <v>179</v>
      </c>
      <c r="R14" s="68"/>
      <c r="S14" s="70">
        <f>'[4]E-FORM'!$N$28</f>
        <v>21138649</v>
      </c>
      <c r="T14" s="68"/>
      <c r="U14" s="139">
        <f>I14+S14</f>
        <v>67130254</v>
      </c>
      <c r="V14" s="75"/>
      <c r="W14" s="68">
        <f>'[4]E-FORM'!$P$28</f>
        <v>63380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208</v>
      </c>
      <c r="F15" s="70">
        <f>'[5]E-FORM'!$E$28</f>
        <v>9704749</v>
      </c>
      <c r="G15" s="68">
        <f>'[5]E-FORM'!$F$28</f>
        <v>84</v>
      </c>
      <c r="H15" s="70">
        <f>'[5]E-FORM'!$G$28</f>
        <v>4965041</v>
      </c>
      <c r="I15" s="150">
        <f>+D15+F15+H15</f>
        <v>15970151</v>
      </c>
      <c r="J15" s="153" t="s">
        <v>20</v>
      </c>
      <c r="K15" s="68">
        <f>'[5]E-FORM'!$I$28</f>
        <v>203</v>
      </c>
      <c r="L15" s="68"/>
      <c r="M15" s="68">
        <f>'[5]E-FORM'!$J$28</f>
        <v>168</v>
      </c>
      <c r="N15" s="68"/>
      <c r="O15" s="73">
        <f>'[5]E-FORM'!$K$28</f>
        <v>433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27970736</v>
      </c>
      <c r="V15" s="75"/>
      <c r="W15" s="68">
        <f>'[5]E-FORM'!$P$28</f>
        <v>61707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356</v>
      </c>
      <c r="D17" s="70">
        <f>'[6]E-FORM'!$C$28</f>
        <v>3625630</v>
      </c>
      <c r="E17" s="68">
        <f>'[6]E-FORM'!$D$28</f>
        <v>516</v>
      </c>
      <c r="F17" s="70">
        <f>'[6]E-FORM'!$E$28</f>
        <v>24315772</v>
      </c>
      <c r="G17" s="68">
        <f>'[6]E-FORM'!$F$28</f>
        <v>223</v>
      </c>
      <c r="H17" s="70">
        <f>'[6]E-FORM'!$G$28</f>
        <v>22990160</v>
      </c>
      <c r="I17" s="150">
        <f>+D17+F17+H17</f>
        <v>50931562</v>
      </c>
      <c r="J17" s="153" t="s">
        <v>21</v>
      </c>
      <c r="K17" s="68">
        <f>'[6]E-FORM'!$I$28</f>
        <v>455</v>
      </c>
      <c r="L17" s="68"/>
      <c r="M17" s="68">
        <f>'[6]E-FORM'!$J$28</f>
        <v>197</v>
      </c>
      <c r="N17" s="68" t="s">
        <v>0</v>
      </c>
      <c r="O17" s="73">
        <f>'[6]E-FORM'!$K$28</f>
        <v>645</v>
      </c>
      <c r="P17" s="68" t="s">
        <v>0</v>
      </c>
      <c r="Q17" s="68">
        <f>'[6]E-FORM'!$M$28</f>
        <v>159</v>
      </c>
      <c r="R17" s="68" t="s">
        <v>0</v>
      </c>
      <c r="S17" s="70">
        <f>'[6]E-FORM'!$N$28</f>
        <v>10280003</v>
      </c>
      <c r="T17" s="68"/>
      <c r="U17" s="139">
        <f>I17+S17</f>
        <v>61211565</v>
      </c>
      <c r="V17" s="75"/>
      <c r="W17" s="68">
        <f>'[6]E-FORM'!$P$28</f>
        <v>36499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297</v>
      </c>
      <c r="F18" s="70">
        <f>'[7]E-FORM'!$E$28</f>
        <v>19024382</v>
      </c>
      <c r="G18" s="68">
        <f>'[7]E-FORM'!$F$28</f>
        <v>106</v>
      </c>
      <c r="H18" s="70">
        <f>'[7]E-FORM'!$G$28</f>
        <v>13657952</v>
      </c>
      <c r="I18" s="150">
        <f>+D18+F18+H18</f>
        <v>34207540</v>
      </c>
      <c r="J18" s="153" t="s">
        <v>24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48342968</v>
      </c>
      <c r="V18" s="75"/>
      <c r="W18" s="68">
        <f>'[7]E-FORM'!$P$28</f>
        <v>36232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97</v>
      </c>
      <c r="D19" s="70">
        <f>'[8]E-FORM'!$C$28</f>
        <v>536561</v>
      </c>
      <c r="E19" s="68">
        <f>'[8]E-FORM'!$D$28</f>
        <v>170</v>
      </c>
      <c r="F19" s="70">
        <f>'[8]E-FORM'!$E$28</f>
        <v>10344255</v>
      </c>
      <c r="G19" s="68">
        <f>'[8]E-FORM'!$F$28</f>
        <v>68</v>
      </c>
      <c r="H19" s="70">
        <f>'[8]E-FORM'!$G$28</f>
        <v>2896367</v>
      </c>
      <c r="I19" s="150">
        <f>D19+F19+H19</f>
        <v>13777183</v>
      </c>
      <c r="J19" s="153" t="s">
        <v>26</v>
      </c>
      <c r="K19" s="68">
        <f>'[8]E-FORM'!$I$28</f>
        <v>167</v>
      </c>
      <c r="L19" s="68" t="s">
        <v>0</v>
      </c>
      <c r="M19" s="68">
        <f>'[8]E-FORM'!$J$28</f>
        <v>101</v>
      </c>
      <c r="N19" s="68" t="s">
        <v>0</v>
      </c>
      <c r="O19" s="73">
        <f>'[8]E-FORM'!$K$28</f>
        <v>457</v>
      </c>
      <c r="P19" s="68" t="s">
        <v>0</v>
      </c>
      <c r="Q19" s="68">
        <f>'[8]E-FORM'!$M$28</f>
        <v>16</v>
      </c>
      <c r="R19" s="68" t="s">
        <v>0</v>
      </c>
      <c r="S19" s="70">
        <f>'[8]E-FORM'!$N$28</f>
        <v>12404780</v>
      </c>
      <c r="T19" s="68"/>
      <c r="U19" s="139">
        <f>I19+S19</f>
        <v>26181963</v>
      </c>
      <c r="V19" s="75"/>
      <c r="W19" s="68">
        <f>'[8]E-FORM'!$P$28</f>
        <v>54303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98</v>
      </c>
      <c r="D20" s="70">
        <f>'[9]E-FORM'!$C$28</f>
        <v>405680.9</v>
      </c>
      <c r="E20" s="68">
        <f>'[9]E-FORM'!$D$28</f>
        <v>201</v>
      </c>
      <c r="F20" s="70">
        <f>'[9]E-FORM'!$E$28</f>
        <v>5212180</v>
      </c>
      <c r="G20" s="68">
        <f>'[9]E-FORM'!$F$28</f>
        <v>122</v>
      </c>
      <c r="H20" s="70">
        <f>'[9]E-FORM'!$G$28</f>
        <v>3350574</v>
      </c>
      <c r="I20" s="150">
        <f>D20+F20+H20</f>
        <v>8968434.9000000004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65</v>
      </c>
      <c r="R20" s="68" t="s">
        <v>0</v>
      </c>
      <c r="S20" s="70">
        <f>'[9]E-FORM'!$N$28</f>
        <v>5106617</v>
      </c>
      <c r="T20" s="68"/>
      <c r="U20" s="139">
        <f>I20+S20</f>
        <v>14075051.9</v>
      </c>
      <c r="V20" s="75"/>
      <c r="W20" s="68">
        <f>'[9]E-FORM'!$P$28</f>
        <v>117987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194</v>
      </c>
      <c r="F21" s="70">
        <f>'[10]E-FORM'!$E$28</f>
        <v>11206996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19100716</v>
      </c>
      <c r="J21" s="153" t="s">
        <v>28</v>
      </c>
      <c r="K21" s="68">
        <f>'[10]E-FORM'!$I$28</f>
        <v>171</v>
      </c>
      <c r="L21" s="68" t="s">
        <v>0</v>
      </c>
      <c r="M21" s="68">
        <f>'[10]E-FORM'!$J$28</f>
        <v>134</v>
      </c>
      <c r="N21" s="68" t="s">
        <v>0</v>
      </c>
      <c r="O21" s="73">
        <f>'[10]E-FORM'!$K$28</f>
        <v>680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22162369</v>
      </c>
      <c r="V21" s="75"/>
      <c r="W21" s="68">
        <f>'[10]E-FORM'!$P$28</f>
        <v>23097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253</v>
      </c>
      <c r="F23" s="70">
        <f>'[11]E-FORM'!$E$28</f>
        <v>30970117</v>
      </c>
      <c r="G23" s="68">
        <f>'[11]E-FORM'!$F$28</f>
        <v>93</v>
      </c>
      <c r="H23" s="70">
        <f>'[11]E-FORM'!$G$28</f>
        <v>17674834</v>
      </c>
      <c r="I23" s="150">
        <f t="shared" si="0"/>
        <v>49960943</v>
      </c>
      <c r="J23" s="153" t="s">
        <v>29</v>
      </c>
      <c r="K23" s="68">
        <f>'[11]E-FORM'!$I$28</f>
        <v>196</v>
      </c>
      <c r="L23" s="68" t="s">
        <v>0</v>
      </c>
      <c r="M23" s="68">
        <f>'[11]E-FORM'!$J$28</f>
        <v>152</v>
      </c>
      <c r="N23" s="68" t="s">
        <v>0</v>
      </c>
      <c r="O23" s="73">
        <f>'[11]E-FORM'!$K$28</f>
        <v>1103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81344461</v>
      </c>
      <c r="V23" s="75"/>
      <c r="W23" s="68">
        <f>'[11]E-FORM'!$P$28</f>
        <v>21976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107</v>
      </c>
      <c r="D24" s="70">
        <f>'[12]E-FORM'!$C$28</f>
        <v>604681</v>
      </c>
      <c r="E24" s="68">
        <f>'[12]E-FORM'!$D$28</f>
        <v>103</v>
      </c>
      <c r="F24" s="70">
        <f>'[12]E-FORM'!$E$28</f>
        <v>8090501</v>
      </c>
      <c r="G24" s="68">
        <f>'[12]E-FORM'!$F$28</f>
        <v>111</v>
      </c>
      <c r="H24" s="70">
        <f>'[12]E-FORM'!$G$28</f>
        <v>4601000</v>
      </c>
      <c r="I24" s="150">
        <f t="shared" si="0"/>
        <v>13296182</v>
      </c>
      <c r="J24" s="153" t="s">
        <v>31</v>
      </c>
      <c r="K24" s="68">
        <f>'[12]E-FORM'!$I$28</f>
        <v>142</v>
      </c>
      <c r="L24" s="68" t="s">
        <v>0</v>
      </c>
      <c r="M24" s="68">
        <f>'[12]E-FORM'!$J$28</f>
        <v>113</v>
      </c>
      <c r="N24" s="68" t="s">
        <v>0</v>
      </c>
      <c r="O24" s="73">
        <f>'[12]E-FORM'!$K$28</f>
        <v>263</v>
      </c>
      <c r="P24" s="68" t="s">
        <v>0</v>
      </c>
      <c r="Q24" s="68">
        <f>'[12]E-FORM'!$M$28</f>
        <v>81</v>
      </c>
      <c r="R24" s="68" t="s">
        <v>0</v>
      </c>
      <c r="S24" s="70">
        <f>'[12]E-FORM'!$N$28</f>
        <v>5962166</v>
      </c>
      <c r="T24" s="68"/>
      <c r="U24" s="139">
        <f t="shared" si="1"/>
        <v>19258348</v>
      </c>
      <c r="V24" s="75"/>
      <c r="W24" s="68">
        <f>'[12]E-FORM'!$P$28</f>
        <v>33341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133</v>
      </c>
      <c r="D26" s="70">
        <f>'[14]E-FORM'!$C$28</f>
        <v>1651005</v>
      </c>
      <c r="E26" s="68">
        <f>'[14]E-FORM'!$D$28</f>
        <v>222</v>
      </c>
      <c r="F26" s="70">
        <f>'[14]E-FORM'!$E$28</f>
        <v>6142223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18118946</v>
      </c>
      <c r="J26" s="154" t="s">
        <v>35</v>
      </c>
      <c r="K26" s="68">
        <f>'[14]E-FORM'!$I$28</f>
        <v>255</v>
      </c>
      <c r="L26" s="68" t="s">
        <v>0</v>
      </c>
      <c r="M26" s="68">
        <f>'[14]E-FORM'!$J$28</f>
        <v>173</v>
      </c>
      <c r="N26" s="68" t="s">
        <v>0</v>
      </c>
      <c r="O26" s="73">
        <f>'[14]E-FORM'!$K$28</f>
        <v>223</v>
      </c>
      <c r="P26" s="68" t="s">
        <v>0</v>
      </c>
      <c r="Q26" s="68">
        <f>'[14]E-FORM'!$M$28</f>
        <v>43</v>
      </c>
      <c r="R26" s="68" t="s">
        <v>0</v>
      </c>
      <c r="S26" s="70">
        <f>'[14]E-FORM'!$N$28</f>
        <v>2680856</v>
      </c>
      <c r="T26" s="68"/>
      <c r="U26" s="139">
        <f t="shared" ref="U26:U27" si="3">I26+S26</f>
        <v>20799802</v>
      </c>
      <c r="V26" s="75"/>
      <c r="W26" s="68">
        <f>'[14]E-FORM'!$P$28</f>
        <v>83807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58</v>
      </c>
      <c r="F27" s="70">
        <f>'[15]E-FORM'!$E$28</f>
        <v>5734653</v>
      </c>
      <c r="G27" s="68">
        <f>'[15]E-FORM'!$F$28</f>
        <v>35</v>
      </c>
      <c r="H27" s="70">
        <f>'[15]E-FORM'!$G$28</f>
        <v>2507950</v>
      </c>
      <c r="I27" s="150">
        <f t="shared" si="2"/>
        <v>8855595</v>
      </c>
      <c r="J27" s="154" t="s">
        <v>41</v>
      </c>
      <c r="K27" s="68">
        <f>'[15]E-FORM'!$I$28</f>
        <v>80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16196767</v>
      </c>
      <c r="V27" s="75"/>
      <c r="W27" s="68">
        <f>'[15]E-FORM'!$P$28</f>
        <v>46799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53</v>
      </c>
      <c r="D29" s="70">
        <f>'[16]E-FORM'!$C$28</f>
        <v>424434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14834187</v>
      </c>
      <c r="J29" s="154" t="s">
        <v>70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21504717</v>
      </c>
      <c r="V29" s="75"/>
      <c r="W29" s="68">
        <f>'[16]E-FORM'!$P$28</f>
        <v>43582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22</v>
      </c>
      <c r="D30" s="70">
        <f>'[17]E-FORM'!$C$28</f>
        <v>935885</v>
      </c>
      <c r="E30" s="68">
        <f>'[17]E-FORM'!$D$28</f>
        <v>88</v>
      </c>
      <c r="F30" s="70">
        <f>'[17]E-FORM'!$E$28</f>
        <v>9012457</v>
      </c>
      <c r="G30" s="68">
        <f>'[17]E-FORM'!$F$28</f>
        <v>45</v>
      </c>
      <c r="H30" s="70">
        <f>'[17]E-FORM'!$G$28</f>
        <v>2729539</v>
      </c>
      <c r="I30" s="150">
        <f>D30+F30+H30</f>
        <v>12677881</v>
      </c>
      <c r="J30" s="154" t="s">
        <v>80</v>
      </c>
      <c r="K30" s="68">
        <f>'[17]E-FORM'!$I$28</f>
        <v>72</v>
      </c>
      <c r="L30" s="68"/>
      <c r="M30" s="68">
        <f>'[17]E-FORM'!$J$28</f>
        <v>43</v>
      </c>
      <c r="N30" s="68"/>
      <c r="O30" s="73">
        <f>'[17]E-FORM'!$K$28</f>
        <v>203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16932569</v>
      </c>
      <c r="V30" s="75"/>
      <c r="W30" s="68">
        <f>'[17]E-FORM'!$P$28</f>
        <v>24340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55</v>
      </c>
      <c r="H31" s="70">
        <f>'[18]E-FORM'!$G$28</f>
        <v>3684000</v>
      </c>
      <c r="I31" s="150">
        <f>D31+F31+H31</f>
        <v>7296616</v>
      </c>
      <c r="J31" s="154" t="s">
        <v>81</v>
      </c>
      <c r="K31" s="68">
        <f>'[18]E-FORM'!$I$28</f>
        <v>121</v>
      </c>
      <c r="L31" s="68"/>
      <c r="M31" s="68">
        <f>'[18]E-FORM'!$J$28</f>
        <v>71</v>
      </c>
      <c r="N31" s="68"/>
      <c r="O31" s="73">
        <f>'[18]E-FORM'!$K$28</f>
        <v>267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8198372</v>
      </c>
      <c r="V31" s="75"/>
      <c r="W31" s="68">
        <f>'[18]E-FORM'!$P$28</f>
        <v>40836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67</v>
      </c>
      <c r="D32" s="70">
        <f>'[19]E-FORM'!$C$28</f>
        <v>5470345</v>
      </c>
      <c r="E32" s="68">
        <f>'[19]E-FORM'!$D$28</f>
        <v>120</v>
      </c>
      <c r="F32" s="70">
        <f>'[19]E-FORM'!$E$28</f>
        <v>7961939</v>
      </c>
      <c r="G32" s="68">
        <f>'[19]E-FORM'!$F$28</f>
        <v>37</v>
      </c>
      <c r="H32" s="70">
        <f>'[19]E-FORM'!$G$28</f>
        <v>4578500</v>
      </c>
      <c r="I32" s="150">
        <f>D32+F32+H32</f>
        <v>18010784</v>
      </c>
      <c r="J32" s="154" t="s">
        <v>87</v>
      </c>
      <c r="K32" s="68">
        <f>'[19]E-FORM'!$I$28</f>
        <v>99</v>
      </c>
      <c r="L32" s="68"/>
      <c r="M32" s="68">
        <f>'[19]E-FORM'!$J$28</f>
        <v>63</v>
      </c>
      <c r="N32" s="68"/>
      <c r="O32" s="73">
        <f>'[19]E-FORM'!$K$28</f>
        <v>206</v>
      </c>
      <c r="P32" s="68"/>
      <c r="Q32" s="68">
        <f>'[19]E-FORM'!$M$28</f>
        <v>25</v>
      </c>
      <c r="R32" s="68"/>
      <c r="S32" s="70">
        <f>'[19]E-FORM'!$N$28</f>
        <v>2952150</v>
      </c>
      <c r="T32" s="68"/>
      <c r="U32" s="139">
        <f>I32+S32</f>
        <v>20962934</v>
      </c>
      <c r="V32" s="75"/>
      <c r="W32" s="68">
        <f>'[19]E-FORM'!$P$28</f>
        <v>30545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311</v>
      </c>
      <c r="D33" s="70">
        <f>'[20]E-FORM'!$C$28</f>
        <v>1081853</v>
      </c>
      <c r="E33" s="68">
        <f>'[20]E-FORM'!$D$28</f>
        <v>421</v>
      </c>
      <c r="F33" s="70">
        <f>'[20]E-FORM'!$E$28</f>
        <v>14929795</v>
      </c>
      <c r="G33" s="68">
        <f>'[20]E-FORM'!$F$28</f>
        <v>95</v>
      </c>
      <c r="H33" s="70">
        <f>'[20]E-FORM'!$G$28</f>
        <v>4058083</v>
      </c>
      <c r="I33" s="150">
        <f>D33+F33+H33</f>
        <v>20069731</v>
      </c>
      <c r="J33" s="154" t="s">
        <v>88</v>
      </c>
      <c r="K33" s="68">
        <f>'[20]E-FORM'!$I$28</f>
        <v>141</v>
      </c>
      <c r="L33" s="68"/>
      <c r="M33" s="68">
        <f>'[20]E-FORM'!$J$28</f>
        <v>135</v>
      </c>
      <c r="N33" s="68"/>
      <c r="O33" s="73">
        <f>'[20]E-FORM'!$K$28</f>
        <v>295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21735223</v>
      </c>
      <c r="V33" s="75"/>
      <c r="W33" s="68">
        <f>'[20]E-FORM'!$P$28</f>
        <v>85564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34</v>
      </c>
      <c r="D35" s="70">
        <f>'[21]E-FORM'!$C$28</f>
        <v>906100</v>
      </c>
      <c r="E35" s="68">
        <f>'[21]E-FORM'!$D$28</f>
        <v>95</v>
      </c>
      <c r="F35" s="70">
        <f>'[21]E-FORM'!$E$28</f>
        <v>9971651</v>
      </c>
      <c r="G35" s="68">
        <f>'[21]E-FORM'!$F$28</f>
        <v>40</v>
      </c>
      <c r="H35" s="70">
        <f>'[21]E-FORM'!$G$28</f>
        <v>7783466</v>
      </c>
      <c r="I35" s="150">
        <f>D35+F35+H35</f>
        <v>18661217</v>
      </c>
      <c r="J35" s="154" t="s">
        <v>117</v>
      </c>
      <c r="K35" s="68">
        <f>'[21]E-FORM'!$I$28</f>
        <v>132</v>
      </c>
      <c r="L35" s="68"/>
      <c r="M35" s="68">
        <f>'[21]E-FORM'!$J$28</f>
        <v>122</v>
      </c>
      <c r="N35" s="68"/>
      <c r="O35" s="73">
        <f>'[21]E-FORM'!$K$28</f>
        <v>339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20364717</v>
      </c>
      <c r="V35" s="75"/>
      <c r="W35" s="68">
        <f>'[21]E-FORM'!$P$28</f>
        <v>23319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41</v>
      </c>
      <c r="R36" s="68"/>
      <c r="S36" s="70">
        <f>'[22]E-FORM'!$N$28</f>
        <v>5045085</v>
      </c>
      <c r="T36" s="68"/>
      <c r="U36" s="139">
        <f>I36+S36</f>
        <v>18397678</v>
      </c>
      <c r="V36" s="75"/>
      <c r="W36" s="68">
        <f>'[22]E-FORM'!$P$28</f>
        <v>29583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32</v>
      </c>
      <c r="D37" s="82">
        <f>'[23]E-FORM'!$C$28</f>
        <v>1411485</v>
      </c>
      <c r="E37" s="81">
        <f>'[23]E-FORM'!$D$28</f>
        <v>56</v>
      </c>
      <c r="F37" s="82">
        <f>'[23]E-FORM'!$E$28</f>
        <v>257117784</v>
      </c>
      <c r="G37" s="81">
        <f>'[23]E-FORM'!$F$28</f>
        <v>32</v>
      </c>
      <c r="H37" s="82">
        <f>'[23]E-FORM'!$G$28</f>
        <v>6466660</v>
      </c>
      <c r="I37" s="161">
        <f>D37+F37+H37</f>
        <v>264995929</v>
      </c>
      <c r="J37" s="171" t="s">
        <v>157</v>
      </c>
      <c r="K37" s="81">
        <f>'[23]E-FORM'!$I$28</f>
        <v>63</v>
      </c>
      <c r="L37" s="81"/>
      <c r="M37" s="81">
        <f>'[23]E-FORM'!$J$28</f>
        <v>51</v>
      </c>
      <c r="N37" s="81"/>
      <c r="O37" s="163">
        <f>'[23]E-FORM'!$K$28</f>
        <v>1269</v>
      </c>
      <c r="P37" s="81"/>
      <c r="Q37" s="81">
        <f>'[23]E-FORM'!$M$28</f>
        <v>28</v>
      </c>
      <c r="R37" s="81"/>
      <c r="S37" s="82">
        <f>'[23]E-FORM'!$N$28</f>
        <v>57859989</v>
      </c>
      <c r="T37" s="81"/>
      <c r="U37" s="172">
        <f>I37+S37</f>
        <v>322855918</v>
      </c>
      <c r="V37" s="173"/>
      <c r="W37" s="81">
        <f>'[23]E-FORM'!$P$28</f>
        <v>23366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45</v>
      </c>
      <c r="D38" s="70">
        <f>'[24]E-FORM'!$C$28</f>
        <v>631620</v>
      </c>
      <c r="E38" s="68">
        <f>'[24]E-FORM'!$D$28</f>
        <v>132</v>
      </c>
      <c r="F38" s="70">
        <f>'[24]E-FORM'!$E$28</f>
        <v>3496669</v>
      </c>
      <c r="G38" s="68">
        <f>'[24]E-FORM'!$F$28</f>
        <v>42</v>
      </c>
      <c r="H38" s="70">
        <f>'[24]E-FORM'!$G$28</f>
        <v>3632900</v>
      </c>
      <c r="I38" s="150">
        <f>D38+F38+H38</f>
        <v>7761189</v>
      </c>
      <c r="J38" s="109" t="s">
        <v>137</v>
      </c>
      <c r="K38" s="68">
        <f>'[24]E-FORM'!$I$28</f>
        <v>139</v>
      </c>
      <c r="L38" s="68"/>
      <c r="M38" s="68">
        <f>'[24]E-FORM'!$J$28</f>
        <v>74</v>
      </c>
      <c r="N38" s="68"/>
      <c r="O38" s="73">
        <f>'[24]E-FORM'!$K$28</f>
        <v>240</v>
      </c>
      <c r="P38" s="68"/>
      <c r="Q38" s="68">
        <f>'[24]E-FORM'!$M$28</f>
        <v>32</v>
      </c>
      <c r="R38" s="68"/>
      <c r="S38" s="70">
        <f>'[24]E-FORM'!$N$28</f>
        <v>7147063</v>
      </c>
      <c r="T38" s="68"/>
      <c r="U38" s="139">
        <f>I38+S38</f>
        <v>14908252</v>
      </c>
      <c r="V38" s="75"/>
      <c r="W38" s="68">
        <f>'[24]E-FORM'!$P$28</f>
        <v>13948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107</v>
      </c>
      <c r="D39" s="70">
        <f>'[25]E-FORM'!$C$28</f>
        <v>1448967</v>
      </c>
      <c r="E39" s="68">
        <f>'[25]E-FORM'!$D$28</f>
        <v>195</v>
      </c>
      <c r="F39" s="70">
        <f>'[25]E-FORM'!$E$28</f>
        <v>32649631</v>
      </c>
      <c r="G39" s="68">
        <f>'[25]E-FORM'!$F$28</f>
        <v>44</v>
      </c>
      <c r="H39" s="70">
        <f>'[25]E-FORM'!$G$28</f>
        <v>9110200</v>
      </c>
      <c r="I39" s="150">
        <f>D39+F39+H39</f>
        <v>43208798</v>
      </c>
      <c r="J39" s="109" t="s">
        <v>136</v>
      </c>
      <c r="K39" s="68">
        <f>'[25]E-FORM'!$I$28</f>
        <v>119</v>
      </c>
      <c r="L39" s="68"/>
      <c r="M39" s="68">
        <f>'[25]E-FORM'!$J$28</f>
        <v>85</v>
      </c>
      <c r="N39" s="68"/>
      <c r="O39" s="73">
        <f>'[25]E-FORM'!$K$28</f>
        <v>230</v>
      </c>
      <c r="P39" s="68"/>
      <c r="Q39" s="68">
        <f>'[25]E-FORM'!$M$28</f>
        <v>25</v>
      </c>
      <c r="R39" s="68"/>
      <c r="S39" s="70">
        <f>'[25]E-FORM'!$N$28</f>
        <v>11326585</v>
      </c>
      <c r="T39" s="68"/>
      <c r="U39" s="139">
        <f>I39+S39</f>
        <v>54535383</v>
      </c>
      <c r="V39" s="75"/>
      <c r="W39" s="68">
        <f>'[25]E-FORM'!$P$28</f>
        <v>9132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84</v>
      </c>
      <c r="F41" s="70">
        <f>'[26]E-FORM'!$E$28</f>
        <v>125292830</v>
      </c>
      <c r="G41" s="68">
        <f>'[26]E-FORM'!$F$28</f>
        <v>29</v>
      </c>
      <c r="H41" s="70">
        <f>'[26]E-FORM'!$G$28</f>
        <v>13574001</v>
      </c>
      <c r="I41" s="150">
        <f t="shared" ref="I41:I45" si="4">D41+F41+H41</f>
        <v>139026807</v>
      </c>
      <c r="J41" s="109" t="s">
        <v>146</v>
      </c>
      <c r="K41" s="68">
        <f>'[26]E-FORM'!$I$28</f>
        <v>52</v>
      </c>
      <c r="L41" s="68"/>
      <c r="M41" s="68">
        <f>'[26]E-FORM'!$J$28</f>
        <v>43</v>
      </c>
      <c r="N41" s="68"/>
      <c r="O41" s="73">
        <f>'[26]E-FORM'!$K$28</f>
        <v>269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139926807</v>
      </c>
      <c r="V41" s="75"/>
      <c r="W41" s="68">
        <f>'[26]E-FORM'!$P$28</f>
        <v>13612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508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3313</v>
      </c>
      <c r="D45" s="72">
        <f t="shared" si="8"/>
        <v>38256874.899999999</v>
      </c>
      <c r="E45" s="72">
        <f t="shared" si="8"/>
        <v>5766</v>
      </c>
      <c r="F45" s="72">
        <f t="shared" si="8"/>
        <v>700759012</v>
      </c>
      <c r="G45" s="72">
        <f t="shared" si="8"/>
        <v>2083</v>
      </c>
      <c r="H45" s="72">
        <f t="shared" si="8"/>
        <v>208984340</v>
      </c>
      <c r="I45" s="151">
        <f t="shared" si="4"/>
        <v>948000226.89999998</v>
      </c>
      <c r="J45" s="110" t="s">
        <v>86</v>
      </c>
      <c r="K45" s="72">
        <f>SUM(K11:K44)</f>
        <v>4980</v>
      </c>
      <c r="L45" s="72"/>
      <c r="M45" s="72">
        <f>SUM(M11:M44)</f>
        <v>3350</v>
      </c>
      <c r="N45" s="72"/>
      <c r="O45" s="72">
        <f>SUM(O11:O44)</f>
        <v>12691</v>
      </c>
      <c r="P45" s="72"/>
      <c r="Q45" s="72">
        <f>SUM(Q11:Q44)</f>
        <v>1836</v>
      </c>
      <c r="R45" s="72"/>
      <c r="S45" s="72">
        <f>SUM(S11:S44)</f>
        <v>259796283</v>
      </c>
      <c r="T45" s="72"/>
      <c r="U45" s="158">
        <f t="shared" si="5"/>
        <v>1207796509.9000001</v>
      </c>
      <c r="V45" s="72"/>
      <c r="W45" s="72">
        <f>SUM(W11:W44)</f>
        <v>1048220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0.66286514605842339</v>
      </c>
      <c r="D46" s="89">
        <f t="shared" si="9"/>
        <v>0.67000779586050885</v>
      </c>
      <c r="E46" s="89">
        <f t="shared" si="9"/>
        <v>0.6275576839355681</v>
      </c>
      <c r="F46" s="89">
        <f>F45/F53</f>
        <v>0.72160940262455109</v>
      </c>
      <c r="G46" s="89">
        <f t="shared" si="9"/>
        <v>0.6240263630916717</v>
      </c>
      <c r="H46" s="89">
        <f t="shared" si="9"/>
        <v>0.71079475328453368</v>
      </c>
      <c r="I46" s="89">
        <f t="shared" si="9"/>
        <v>0.71697622676714823</v>
      </c>
      <c r="J46" s="157" t="s">
        <v>89</v>
      </c>
      <c r="K46" s="89">
        <f>K45/K53</f>
        <v>0.61382965610748186</v>
      </c>
      <c r="L46" s="90"/>
      <c r="M46" s="89">
        <f>M45/M53</f>
        <v>0.59992836676217765</v>
      </c>
      <c r="N46" s="90"/>
      <c r="O46" s="89">
        <f>O45/O53</f>
        <v>0.66434591425430556</v>
      </c>
      <c r="P46" s="90"/>
      <c r="Q46" s="89">
        <f>Q45/Q53</f>
        <v>0.67624309392265192</v>
      </c>
      <c r="R46" s="91"/>
      <c r="S46" s="89">
        <f>S45/S53</f>
        <v>0.62403535376597152</v>
      </c>
      <c r="T46" s="91"/>
      <c r="U46" s="89">
        <f>U45/U53</f>
        <v>0.69472024928104315</v>
      </c>
      <c r="V46" s="92"/>
      <c r="W46" s="89">
        <f>W45/W53</f>
        <v>0.69928185217429006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4998</v>
      </c>
      <c r="D53" s="134">
        <f t="shared" si="11"/>
        <v>57099148.899999999</v>
      </c>
      <c r="E53" s="133">
        <f t="shared" si="11"/>
        <v>9188</v>
      </c>
      <c r="F53" s="134">
        <f t="shared" si="11"/>
        <v>971105711</v>
      </c>
      <c r="G53" s="133">
        <f t="shared" si="11"/>
        <v>3338</v>
      </c>
      <c r="H53" s="134">
        <f t="shared" si="11"/>
        <v>294015029</v>
      </c>
      <c r="I53" s="155">
        <f>SUM(I45+I51)</f>
        <v>1322219888.9000001</v>
      </c>
      <c r="J53" s="131" t="s">
        <v>42</v>
      </c>
      <c r="K53" s="133">
        <f>SUM(K45+K51)</f>
        <v>8113</v>
      </c>
      <c r="L53" s="133"/>
      <c r="M53" s="133">
        <f t="shared" ref="M53:S53" si="12">SUM(M45+M51)</f>
        <v>5584</v>
      </c>
      <c r="N53" s="133"/>
      <c r="O53" s="133">
        <f t="shared" si="12"/>
        <v>19103</v>
      </c>
      <c r="P53" s="133"/>
      <c r="Q53" s="133">
        <f t="shared" si="12"/>
        <v>2715</v>
      </c>
      <c r="R53" s="133"/>
      <c r="S53" s="134">
        <f t="shared" si="12"/>
        <v>416316610</v>
      </c>
      <c r="T53" s="133" t="s">
        <v>0</v>
      </c>
      <c r="U53" s="152">
        <f>SUM(U45+U51)</f>
        <v>1738536498.9000001</v>
      </c>
      <c r="V53" s="135"/>
      <c r="W53" s="136">
        <f>SUM(W45+W51)</f>
        <v>1498995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43584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880</v>
      </c>
      <c r="E2" s="182">
        <v>859</v>
      </c>
      <c r="F2" s="182"/>
      <c r="H2" s="199" t="s">
        <v>20</v>
      </c>
      <c r="I2" s="200">
        <f>SUM('E-SUMMRY'!C15+'E-SUMMRY'!E15+'E-SUMMRY'!Q15+1)</f>
        <v>327</v>
      </c>
      <c r="J2" s="182">
        <v>310</v>
      </c>
      <c r="K2" s="182"/>
      <c r="M2" s="205" t="s">
        <v>16</v>
      </c>
      <c r="N2" s="206">
        <f>SUM('E-SUMMRY'!C11+'E-SUMMRY'!E11+'E-SUMMRY'!Q11+1)</f>
        <v>574</v>
      </c>
      <c r="O2" s="182">
        <v>511</v>
      </c>
      <c r="P2" s="182"/>
      <c r="R2" s="211" t="s">
        <v>35</v>
      </c>
      <c r="S2" s="212">
        <f>SUM('E-SUMMRY'!C26+'E-SUMMRY'!E26+'E-SUMMRY'!Q26+1)</f>
        <v>399</v>
      </c>
      <c r="T2">
        <v>362</v>
      </c>
      <c r="W2" s="189" t="s">
        <v>17</v>
      </c>
      <c r="X2" s="190">
        <f>SUM('E-SUMMRY'!C12+'E-SUMMRY'!E12+'E-SUMMRY'!Q12+1)</f>
        <v>1543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623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1032</v>
      </c>
      <c r="E3" s="182">
        <v>993</v>
      </c>
      <c r="F3" s="182"/>
      <c r="H3" s="201" t="s">
        <v>170</v>
      </c>
      <c r="I3" s="202">
        <f>SUM('E-SUMMRY'!C21+'E-SUMMRY'!E21+'E-SUMMRY'!Q21+1)</f>
        <v>440</v>
      </c>
      <c r="J3" s="182">
        <v>404</v>
      </c>
      <c r="K3" s="182"/>
      <c r="M3" s="207" t="s">
        <v>26</v>
      </c>
      <c r="N3" s="208">
        <f>SUM('E-SUMMRY'!C19+'E-SUMMRY'!E19+'E-SUMMRY'!Q19+1)</f>
        <v>284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616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365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1912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919</v>
      </c>
      <c r="O4" s="182">
        <v>896</v>
      </c>
      <c r="P4" s="182"/>
      <c r="R4" s="213" t="s">
        <v>168</v>
      </c>
      <c r="S4" s="214">
        <f>SUM('E-SUMMRY'!C31+'E-SUMMRY'!E31+'E-SUMMRY'!Q31+1)</f>
        <v>188</v>
      </c>
      <c r="T4">
        <v>173</v>
      </c>
      <c r="W4" s="191" t="s">
        <v>173</v>
      </c>
      <c r="X4" s="192">
        <f>SUM('E-SUMMRY'!C29+'E-SUMMRY'!E29+'E-SUMMRY'!Q29+1)</f>
        <v>348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346</v>
      </c>
      <c r="AD4">
        <v>317</v>
      </c>
    </row>
    <row r="5" spans="2:30" ht="13.5" thickBot="1" x14ac:dyDescent="0.25">
      <c r="C5" t="s">
        <v>181</v>
      </c>
      <c r="D5" s="180">
        <f>D4-C4</f>
        <v>60</v>
      </c>
      <c r="G5" t="s">
        <v>180</v>
      </c>
      <c r="H5">
        <f>SUM(J2:J4)</f>
        <v>871</v>
      </c>
      <c r="I5" s="219">
        <f>SUM(I2:I4)</f>
        <v>937</v>
      </c>
      <c r="L5" t="s">
        <v>180</v>
      </c>
      <c r="M5">
        <f>SUM(O2:O4)</f>
        <v>1673</v>
      </c>
      <c r="N5" s="220">
        <f>SUM(N2:N4)</f>
        <v>1777</v>
      </c>
      <c r="R5" s="215" t="s">
        <v>169</v>
      </c>
      <c r="S5" s="216">
        <f>SUM('E-SUMMRY'!C38+'E-SUMMRY'!E38+'E-SUMMRY'!Q38+1)</f>
        <v>210</v>
      </c>
      <c r="T5">
        <v>166</v>
      </c>
      <c r="W5" s="191" t="s">
        <v>87</v>
      </c>
      <c r="X5" s="192">
        <f>SUM('E-SUMMRY'!C32+'E-SUMMRY'!E32+'E-SUMMRY'!Q32+1)</f>
        <v>213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292</v>
      </c>
      <c r="AD5">
        <v>271</v>
      </c>
    </row>
    <row r="6" spans="2:30" ht="13.5" thickBot="1" x14ac:dyDescent="0.25">
      <c r="H6" t="s">
        <v>181</v>
      </c>
      <c r="I6" s="175">
        <f>I5-H5</f>
        <v>66</v>
      </c>
      <c r="M6" t="s">
        <v>181</v>
      </c>
      <c r="N6" s="176">
        <f>N5-M5</f>
        <v>104</v>
      </c>
      <c r="Q6" t="s">
        <v>180</v>
      </c>
      <c r="R6">
        <f>SUM(T2:T5)</f>
        <v>841</v>
      </c>
      <c r="S6" s="221">
        <f>SUM(S2+S3+S4+S5)</f>
        <v>938</v>
      </c>
      <c r="W6" s="191" t="s">
        <v>174</v>
      </c>
      <c r="X6" s="192">
        <f>SUM('E-SUMMRY'!C35+'E-SUMMRY'!E35+'E-SUMMRY'!Q35+1)</f>
        <v>141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152</v>
      </c>
      <c r="AD6">
        <v>142</v>
      </c>
    </row>
    <row r="7" spans="2:30" ht="13.5" thickBot="1" x14ac:dyDescent="0.25">
      <c r="R7" t="s">
        <v>181</v>
      </c>
      <c r="S7" s="181">
        <f>S6-R6</f>
        <v>97</v>
      </c>
      <c r="W7" s="191" t="s">
        <v>175</v>
      </c>
      <c r="X7" s="192">
        <f>SUM('E-SUMMRY'!C37+'E-SUMMRY'!E37+'E-SUMMRY'!Q37+1)</f>
        <v>117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133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328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1911</v>
      </c>
    </row>
    <row r="9" spans="2:30" x14ac:dyDescent="0.2">
      <c r="W9" s="191" t="s">
        <v>176</v>
      </c>
      <c r="X9" s="192">
        <f>SUM('E-SUMMRY'!C41+'E-SUMMRY'!E41+'E-SUMMRY'!Q41+1)</f>
        <v>106</v>
      </c>
      <c r="Y9" s="217">
        <v>83</v>
      </c>
      <c r="Z9" s="217"/>
      <c r="AA9" s="182"/>
      <c r="AB9" t="s">
        <v>181</v>
      </c>
      <c r="AC9" s="178">
        <f>AC8-AB8</f>
        <v>131</v>
      </c>
    </row>
    <row r="10" spans="2:30" ht="13.5" thickBot="1" x14ac:dyDescent="0.25">
      <c r="W10" s="193" t="s">
        <v>156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3467</v>
      </c>
    </row>
    <row r="12" spans="2:30" x14ac:dyDescent="0.2">
      <c r="W12" t="s">
        <v>181</v>
      </c>
      <c r="X12" s="179">
        <f>X11-W11</f>
        <v>212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2019-04-29T16:04:50Z</dcterms:modified>
</cp:coreProperties>
</file>