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I45" i="1" s="1"/>
  <c r="U45" i="1" s="1"/>
  <c r="C45" i="1"/>
  <c r="W46" i="1" l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Q47" i="1" s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T104" i="1" l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<sst xmlns="http://schemas.openxmlformats.org/spreadsheetml/2006/main" count="375" uniqueCount="185">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</sst>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185</v>
          </cell>
          <cell r="C28">
            <v>2103392</v>
          </cell>
          <cell r="D28">
            <v>314</v>
          </cell>
          <cell r="E28">
            <v>11493378</v>
          </cell>
          <cell r="F28">
            <v>127</v>
          </cell>
          <cell r="G28">
            <v>9694400</v>
          </cell>
          <cell r="I28">
            <v>499</v>
          </cell>
          <cell r="J28">
            <v>293</v>
          </cell>
          <cell r="K28">
            <v>1140</v>
          </cell>
          <cell r="M28">
            <v>101</v>
          </cell>
          <cell r="N28">
            <v>2594709</v>
          </cell>
          <cell r="P28">
            <v>19942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32</v>
          </cell>
          <cell r="G28">
            <v>5354500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24409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207</v>
          </cell>
          <cell r="J28">
            <v>160</v>
          </cell>
          <cell r="K28">
            <v>1133</v>
          </cell>
          <cell r="M28">
            <v>32</v>
          </cell>
          <cell r="N28">
            <v>31383518</v>
          </cell>
          <cell r="P28">
            <v>22564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103</v>
          </cell>
          <cell r="E28">
            <v>8090501</v>
          </cell>
          <cell r="F28">
            <v>112</v>
          </cell>
          <cell r="G28">
            <v>4621000</v>
          </cell>
          <cell r="I28">
            <v>144</v>
          </cell>
          <cell r="J28">
            <v>115</v>
          </cell>
          <cell r="K28">
            <v>265</v>
          </cell>
          <cell r="M28">
            <v>82</v>
          </cell>
          <cell r="N28">
            <v>5974166</v>
          </cell>
          <cell r="P28">
            <v>33471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1654005</v>
          </cell>
          <cell r="D28">
            <v>223</v>
          </cell>
          <cell r="E28">
            <v>6143223</v>
          </cell>
          <cell r="F28">
            <v>109</v>
          </cell>
          <cell r="G28">
            <v>10325718</v>
          </cell>
          <cell r="I28">
            <v>257</v>
          </cell>
          <cell r="J28">
            <v>175</v>
          </cell>
          <cell r="K28">
            <v>225</v>
          </cell>
          <cell r="M28">
            <v>44</v>
          </cell>
          <cell r="N28">
            <v>2681056</v>
          </cell>
          <cell r="P28">
            <v>85760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47381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24</v>
          </cell>
          <cell r="C28">
            <v>936317</v>
          </cell>
          <cell r="D28">
            <v>89</v>
          </cell>
          <cell r="E28">
            <v>9013344</v>
          </cell>
          <cell r="F28">
            <v>46</v>
          </cell>
          <cell r="G28">
            <v>2799539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24840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55</v>
          </cell>
          <cell r="G28">
            <v>3684000</v>
          </cell>
          <cell r="I28">
            <v>123</v>
          </cell>
          <cell r="J28">
            <v>71</v>
          </cell>
          <cell r="K28">
            <v>282</v>
          </cell>
          <cell r="M28">
            <v>27</v>
          </cell>
          <cell r="N28">
            <v>904756</v>
          </cell>
          <cell r="P28">
            <v>41923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68</v>
          </cell>
          <cell r="C28">
            <v>5470815</v>
          </cell>
          <cell r="D28">
            <v>120</v>
          </cell>
          <cell r="E28">
            <v>7961939</v>
          </cell>
          <cell r="F28">
            <v>38</v>
          </cell>
          <cell r="G28">
            <v>4578500</v>
          </cell>
          <cell r="I28">
            <v>100</v>
          </cell>
          <cell r="J28">
            <v>63</v>
          </cell>
          <cell r="K28">
            <v>206</v>
          </cell>
          <cell r="M28">
            <v>26</v>
          </cell>
          <cell r="N28">
            <v>2952620</v>
          </cell>
          <cell r="P28">
            <v>30818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962</v>
          </cell>
          <cell r="E28">
            <v>32574222</v>
          </cell>
          <cell r="F28">
            <v>165</v>
          </cell>
          <cell r="G28">
            <v>13446550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49158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426</v>
          </cell>
          <cell r="E28">
            <v>15029795</v>
          </cell>
          <cell r="F28">
            <v>96</v>
          </cell>
          <cell r="G28">
            <v>4088083</v>
          </cell>
          <cell r="I28">
            <v>142</v>
          </cell>
          <cell r="J28">
            <v>135</v>
          </cell>
          <cell r="K28">
            <v>295</v>
          </cell>
          <cell r="M28">
            <v>192</v>
          </cell>
          <cell r="N28">
            <v>1666092</v>
          </cell>
          <cell r="P28">
            <v>86003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907400</v>
          </cell>
          <cell r="D28">
            <v>100</v>
          </cell>
          <cell r="E28">
            <v>9992651</v>
          </cell>
          <cell r="F28">
            <v>41</v>
          </cell>
          <cell r="G28">
            <v>8083466</v>
          </cell>
          <cell r="I28">
            <v>136</v>
          </cell>
          <cell r="J28">
            <v>125</v>
          </cell>
          <cell r="K28">
            <v>347</v>
          </cell>
          <cell r="M28">
            <v>11</v>
          </cell>
          <cell r="N28">
            <v>1703500</v>
          </cell>
          <cell r="P28">
            <v>24040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397720</v>
          </cell>
          <cell r="D28">
            <v>62</v>
          </cell>
          <cell r="E28">
            <v>5587315</v>
          </cell>
          <cell r="F28">
            <v>25</v>
          </cell>
          <cell r="G28">
            <v>8538008</v>
          </cell>
          <cell r="I28">
            <v>83</v>
          </cell>
          <cell r="J28">
            <v>70</v>
          </cell>
          <cell r="K28">
            <v>335</v>
          </cell>
          <cell r="M28">
            <v>43</v>
          </cell>
          <cell r="N28">
            <v>5045535</v>
          </cell>
          <cell r="P28">
            <v>31117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1414685</v>
          </cell>
          <cell r="D28">
            <v>58</v>
          </cell>
          <cell r="E28">
            <v>257204784</v>
          </cell>
          <cell r="F28">
            <v>33</v>
          </cell>
          <cell r="G28">
            <v>6616660</v>
          </cell>
          <cell r="I28">
            <v>65</v>
          </cell>
          <cell r="J28">
            <v>51</v>
          </cell>
          <cell r="K28">
            <v>1272</v>
          </cell>
          <cell r="M28">
            <v>30</v>
          </cell>
          <cell r="N28">
            <v>58404989</v>
          </cell>
          <cell r="P28">
            <v>24566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635320</v>
          </cell>
          <cell r="D28">
            <v>138</v>
          </cell>
          <cell r="E28">
            <v>3548244</v>
          </cell>
          <cell r="F28">
            <v>43</v>
          </cell>
          <cell r="G28">
            <v>3719900</v>
          </cell>
          <cell r="I28">
            <v>139</v>
          </cell>
          <cell r="J28">
            <v>74</v>
          </cell>
          <cell r="K28">
            <v>240</v>
          </cell>
          <cell r="M28">
            <v>33</v>
          </cell>
          <cell r="N28">
            <v>7932826</v>
          </cell>
          <cell r="P28">
            <v>14184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1578967</v>
          </cell>
          <cell r="D28">
            <v>201</v>
          </cell>
          <cell r="E28">
            <v>32724631</v>
          </cell>
          <cell r="F28">
            <v>44</v>
          </cell>
          <cell r="G28">
            <v>9110200</v>
          </cell>
          <cell r="I28">
            <v>123</v>
          </cell>
          <cell r="J28">
            <v>88</v>
          </cell>
          <cell r="K28">
            <v>236</v>
          </cell>
          <cell r="M28">
            <v>30</v>
          </cell>
          <cell r="N28">
            <v>12156585</v>
          </cell>
          <cell r="P28">
            <v>9686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243576</v>
          </cell>
          <cell r="D28">
            <v>88</v>
          </cell>
          <cell r="E28">
            <v>127152830</v>
          </cell>
          <cell r="F28">
            <v>29</v>
          </cell>
          <cell r="G28">
            <v>13574001</v>
          </cell>
          <cell r="I28">
            <v>59</v>
          </cell>
          <cell r="J28">
            <v>50</v>
          </cell>
          <cell r="K28">
            <v>294</v>
          </cell>
          <cell r="M28">
            <v>3</v>
          </cell>
          <cell r="N28">
            <v>900000</v>
          </cell>
          <cell r="P28">
            <v>14265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1</v>
          </cell>
          <cell r="E28">
            <v>2000</v>
          </cell>
          <cell r="F28">
            <v>2</v>
          </cell>
          <cell r="G28">
            <v>511000</v>
          </cell>
          <cell r="I28">
            <v>2</v>
          </cell>
          <cell r="J28">
            <v>2</v>
          </cell>
          <cell r="K28">
            <v>7</v>
          </cell>
          <cell r="M28">
            <v>0</v>
          </cell>
          <cell r="N28">
            <v>0</v>
          </cell>
          <cell r="P28">
            <v>1747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264</v>
          </cell>
          <cell r="C28">
            <v>2217003</v>
          </cell>
          <cell r="D28">
            <v>452</v>
          </cell>
          <cell r="E28">
            <v>13267996</v>
          </cell>
          <cell r="F28">
            <v>88</v>
          </cell>
          <cell r="G28">
            <v>7003662</v>
          </cell>
          <cell r="I28">
            <v>351</v>
          </cell>
          <cell r="J28">
            <v>197</v>
          </cell>
          <cell r="K28">
            <v>1164</v>
          </cell>
          <cell r="M28">
            <v>168</v>
          </cell>
          <cell r="N28">
            <v>15685946</v>
          </cell>
          <cell r="P28">
            <v>15913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121</v>
          </cell>
          <cell r="C28">
            <v>1207676</v>
          </cell>
          <cell r="D28">
            <v>286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136</v>
          </cell>
          <cell r="N28">
            <v>9379013</v>
          </cell>
          <cell r="P28">
            <v>39607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171</v>
          </cell>
          <cell r="C28">
            <v>1801820</v>
          </cell>
          <cell r="D28">
            <v>279</v>
          </cell>
          <cell r="E28">
            <v>33394336</v>
          </cell>
          <cell r="F28">
            <v>168</v>
          </cell>
          <cell r="G28">
            <v>17338449</v>
          </cell>
          <cell r="I28">
            <v>377</v>
          </cell>
          <cell r="J28">
            <v>253</v>
          </cell>
          <cell r="K28">
            <v>705</v>
          </cell>
          <cell r="M28">
            <v>181</v>
          </cell>
          <cell r="N28">
            <v>21277892</v>
          </cell>
          <cell r="P28">
            <v>64767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206</v>
          </cell>
          <cell r="J28">
            <v>171</v>
          </cell>
          <cell r="K28">
            <v>439</v>
          </cell>
          <cell r="M28">
            <v>11</v>
          </cell>
          <cell r="N28">
            <v>12227786</v>
          </cell>
          <cell r="P28">
            <v>62297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358</v>
          </cell>
          <cell r="C28">
            <v>3628130</v>
          </cell>
          <cell r="D28">
            <v>519</v>
          </cell>
          <cell r="E28">
            <v>24453172</v>
          </cell>
          <cell r="F28">
            <v>223</v>
          </cell>
          <cell r="G28">
            <v>22990160</v>
          </cell>
          <cell r="I28">
            <v>457</v>
          </cell>
          <cell r="J28">
            <v>199</v>
          </cell>
          <cell r="K28">
            <v>651</v>
          </cell>
          <cell r="M28">
            <v>162</v>
          </cell>
          <cell r="N28">
            <v>11180003</v>
          </cell>
          <cell r="P28">
            <v>36901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298</v>
          </cell>
          <cell r="E28">
            <v>19184382</v>
          </cell>
          <cell r="F28">
            <v>111</v>
          </cell>
          <cell r="G28">
            <v>14217952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36843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861561</v>
          </cell>
          <cell r="D28">
            <v>174</v>
          </cell>
          <cell r="E28">
            <v>13474255</v>
          </cell>
          <cell r="F28">
            <v>70</v>
          </cell>
          <cell r="G28">
            <v>3226367</v>
          </cell>
          <cell r="I28">
            <v>170</v>
          </cell>
          <cell r="J28">
            <v>104</v>
          </cell>
          <cell r="K28">
            <v>472</v>
          </cell>
          <cell r="M28">
            <v>17</v>
          </cell>
          <cell r="N28">
            <v>12407280</v>
          </cell>
          <cell r="P28">
            <v>56538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412466.9</v>
          </cell>
          <cell r="D28">
            <v>204</v>
          </cell>
          <cell r="E28">
            <v>5271464</v>
          </cell>
          <cell r="F28">
            <v>124</v>
          </cell>
          <cell r="G28">
            <v>3351575</v>
          </cell>
          <cell r="I28">
            <v>104</v>
          </cell>
          <cell r="J28">
            <v>83</v>
          </cell>
          <cell r="K28">
            <v>118</v>
          </cell>
          <cell r="M28">
            <v>65</v>
          </cell>
          <cell r="N28">
            <v>5106617</v>
          </cell>
          <cell r="P28">
            <v>119189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9" zoomScale="85" zoomScaleNormal="85" zoomScaleSheetLayoutView="100" workbookViewId="0">
      <selection activeCell="W57" sqref="W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185</v>
      </c>
      <c r="D11" s="69">
        <f>'[1]E-FORM'!$C$28</f>
        <v>2103392</v>
      </c>
      <c r="E11" s="68">
        <f>'[1]E-FORM'!$D$28</f>
        <v>314</v>
      </c>
      <c r="F11" s="70">
        <f>'[1]E-FORM'!$E$28</f>
        <v>11493378</v>
      </c>
      <c r="G11" s="68">
        <f>'[1]E-FORM'!$F$28</f>
        <v>127</v>
      </c>
      <c r="H11" s="70">
        <f>'[1]E-FORM'!$G$28</f>
        <v>9694400</v>
      </c>
      <c r="I11" s="150">
        <f>+D11+F11+H11</f>
        <v>23291170</v>
      </c>
      <c r="J11" s="153" t="s">
        <v>16</v>
      </c>
      <c r="K11" s="68">
        <f>'[1]E-FORM'!$I$28</f>
        <v>499</v>
      </c>
      <c r="L11" s="68"/>
      <c r="M11" s="68">
        <f>'[1]E-FORM'!$J$28</f>
        <v>293</v>
      </c>
      <c r="N11" s="68"/>
      <c r="O11" s="73">
        <f>'[1]E-FORM'!$K$28</f>
        <v>1140</v>
      </c>
      <c r="P11" s="68"/>
      <c r="Q11" s="68">
        <f>'[1]E-FORM'!$M$28</f>
        <v>101</v>
      </c>
      <c r="R11" s="68"/>
      <c r="S11" s="70">
        <f>'[1]E-FORM'!$N$28</f>
        <v>2594709</v>
      </c>
      <c r="T11" s="74"/>
      <c r="U11" s="139">
        <f>I11+S11</f>
        <v>25885879</v>
      </c>
      <c r="V11" s="75"/>
      <c r="W11" s="68">
        <f>'[1]E-FORM'!$P$28</f>
        <v>19942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962</v>
      </c>
      <c r="F12" s="70">
        <f>'[2]E-FORM'!$E$28</f>
        <v>32574222</v>
      </c>
      <c r="G12" s="68">
        <f>'[2]E-FORM'!$F28</f>
        <v>165</v>
      </c>
      <c r="H12" s="70">
        <f>'[2]E-FORM'!$G28</f>
        <v>13446550</v>
      </c>
      <c r="I12" s="150">
        <f>+D12+F12+H12</f>
        <v>50051854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55425459</v>
      </c>
      <c r="V12" s="75"/>
      <c r="W12" s="68">
        <f>'[2]E-FORM'!$P28</f>
        <v>49158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264</v>
      </c>
      <c r="D13" s="70">
        <f>'[3]E-FORM'!$C$28</f>
        <v>2217003</v>
      </c>
      <c r="E13" s="68">
        <f>'[3]E-FORM'!$D$28</f>
        <v>452</v>
      </c>
      <c r="F13" s="70">
        <f>'[3]E-FORM'!$E$28</f>
        <v>13267996</v>
      </c>
      <c r="G13" s="68">
        <f>'[3]E-FORM'!$F28</f>
        <v>88</v>
      </c>
      <c r="H13" s="70">
        <f>'[3]E-FORM'!$G28</f>
        <v>7003662</v>
      </c>
      <c r="I13" s="150">
        <f>+D13+F13+H13</f>
        <v>22488661</v>
      </c>
      <c r="J13" s="108" t="s">
        <v>18</v>
      </c>
      <c r="K13" s="68">
        <f>'[3]E-FORM'!$I28</f>
        <v>351</v>
      </c>
      <c r="L13" s="76"/>
      <c r="M13" s="68">
        <f>'[3]E-FORM'!$J28</f>
        <v>197</v>
      </c>
      <c r="N13" s="76"/>
      <c r="O13" s="73">
        <f>'[3]E-FORM'!$K28</f>
        <v>1164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38174607</v>
      </c>
      <c r="V13" s="75"/>
      <c r="W13" s="68">
        <f>'[3]E-FORM'!$P28</f>
        <v>15913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171</v>
      </c>
      <c r="D14" s="70">
        <f>'[4]E-FORM'!$C$28</f>
        <v>1801820</v>
      </c>
      <c r="E14" s="68">
        <f>'[4]E-FORM'!$D$28</f>
        <v>279</v>
      </c>
      <c r="F14" s="70">
        <f>'[4]E-FORM'!$E$28</f>
        <v>33394336</v>
      </c>
      <c r="G14" s="68">
        <f>'[4]E-FORM'!$F$28</f>
        <v>168</v>
      </c>
      <c r="H14" s="70">
        <f>'[4]E-FORM'!$G$28</f>
        <v>17338449</v>
      </c>
      <c r="I14" s="150">
        <f>+D14+F14+H14</f>
        <v>52534605</v>
      </c>
      <c r="J14" s="153" t="s">
        <v>19</v>
      </c>
      <c r="K14" s="68">
        <f>'[4]E-FORM'!$I$28</f>
        <v>377</v>
      </c>
      <c r="L14" s="68"/>
      <c r="M14" s="68">
        <f>'[4]E-FORM'!$J$28</f>
        <v>253</v>
      </c>
      <c r="N14" s="68"/>
      <c r="O14" s="73">
        <f>'[4]E-FORM'!$K$28</f>
        <v>705</v>
      </c>
      <c r="P14" s="68"/>
      <c r="Q14" s="68">
        <f>'[4]E-FORM'!$M$28</f>
        <v>181</v>
      </c>
      <c r="R14" s="68"/>
      <c r="S14" s="70">
        <f>'[4]E-FORM'!$N$28</f>
        <v>21277892</v>
      </c>
      <c r="T14" s="68"/>
      <c r="U14" s="139">
        <f>I14+S14</f>
        <v>73812497</v>
      </c>
      <c r="V14" s="75"/>
      <c r="W14" s="68">
        <f>'[4]E-FORM'!$P$28</f>
        <v>64767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206</v>
      </c>
      <c r="L15" s="68"/>
      <c r="M15" s="68">
        <f>'[5]E-FORM'!$J$28</f>
        <v>171</v>
      </c>
      <c r="N15" s="68"/>
      <c r="O15" s="73">
        <f>'[5]E-FORM'!$K$28</f>
        <v>439</v>
      </c>
      <c r="P15" s="68"/>
      <c r="Q15" s="68">
        <f>'[5]E-FORM'!$M$28</f>
        <v>11</v>
      </c>
      <c r="R15" s="68"/>
      <c r="S15" s="70">
        <f>'[5]E-FORM'!$N$28</f>
        <v>12227786</v>
      </c>
      <c r="T15" s="68"/>
      <c r="U15" s="139">
        <f>I15+S15</f>
        <v>28197937</v>
      </c>
      <c r="V15" s="75"/>
      <c r="W15" s="68">
        <f>'[5]E-FORM'!$P$28</f>
        <v>62297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358</v>
      </c>
      <c r="D17" s="70">
        <f>'[6]E-FORM'!$C$28</f>
        <v>3628130</v>
      </c>
      <c r="E17" s="68">
        <f>'[6]E-FORM'!$D$28</f>
        <v>519</v>
      </c>
      <c r="F17" s="70">
        <f>'[6]E-FORM'!$E$28</f>
        <v>24453172</v>
      </c>
      <c r="G17" s="68">
        <f>'[6]E-FORM'!$F$28</f>
        <v>223</v>
      </c>
      <c r="H17" s="70">
        <f>'[6]E-FORM'!$G$28</f>
        <v>22990160</v>
      </c>
      <c r="I17" s="150">
        <f>+D17+F17+H17</f>
        <v>51071462</v>
      </c>
      <c r="J17" s="153" t="s">
        <v>21</v>
      </c>
      <c r="K17" s="68">
        <f>'[6]E-FORM'!$I$28</f>
        <v>457</v>
      </c>
      <c r="L17" s="68"/>
      <c r="M17" s="68">
        <f>'[6]E-FORM'!$J$28</f>
        <v>199</v>
      </c>
      <c r="N17" s="68" t="s">
        <v>0</v>
      </c>
      <c r="O17" s="73">
        <f>'[6]E-FORM'!$K$28</f>
        <v>651</v>
      </c>
      <c r="P17" s="68" t="s">
        <v>0</v>
      </c>
      <c r="Q17" s="68">
        <f>'[6]E-FORM'!$M$28</f>
        <v>162</v>
      </c>
      <c r="R17" s="68" t="s">
        <v>0</v>
      </c>
      <c r="S17" s="70">
        <f>'[6]E-FORM'!$N$28</f>
        <v>11180003</v>
      </c>
      <c r="T17" s="68"/>
      <c r="U17" s="139">
        <f>I17+S17</f>
        <v>62251465</v>
      </c>
      <c r="V17" s="75"/>
      <c r="W17" s="68">
        <f>'[6]E-FORM'!$P$28</f>
        <v>36901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298</v>
      </c>
      <c r="F18" s="70">
        <f>'[7]E-FORM'!$E$28</f>
        <v>19184382</v>
      </c>
      <c r="G18" s="68">
        <f>'[7]E-FORM'!$F$28</f>
        <v>111</v>
      </c>
      <c r="H18" s="70">
        <f>'[7]E-FORM'!$G$28</f>
        <v>14217952</v>
      </c>
      <c r="I18" s="150">
        <f>+D18+F18+H18</f>
        <v>34927540</v>
      </c>
      <c r="J18" s="153" t="s">
        <v>23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49062968</v>
      </c>
      <c r="V18" s="75"/>
      <c r="W18" s="68">
        <f>'[7]E-FORM'!$P$28</f>
        <v>36843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100</v>
      </c>
      <c r="D19" s="70">
        <f>'[8]E-FORM'!$C$28</f>
        <v>861561</v>
      </c>
      <c r="E19" s="68">
        <f>'[8]E-FORM'!$D$28</f>
        <v>174</v>
      </c>
      <c r="F19" s="70">
        <f>'[8]E-FORM'!$E$28</f>
        <v>13474255</v>
      </c>
      <c r="G19" s="68">
        <f>'[8]E-FORM'!$F$28</f>
        <v>70</v>
      </c>
      <c r="H19" s="70">
        <f>'[8]E-FORM'!$G$28</f>
        <v>3226367</v>
      </c>
      <c r="I19" s="150">
        <f>D19+F19+H19</f>
        <v>17562183</v>
      </c>
      <c r="J19" s="153" t="s">
        <v>24</v>
      </c>
      <c r="K19" s="68">
        <f>'[8]E-FORM'!$I$28</f>
        <v>170</v>
      </c>
      <c r="L19" s="68" t="s">
        <v>0</v>
      </c>
      <c r="M19" s="68">
        <f>'[8]E-FORM'!$J$28</f>
        <v>104</v>
      </c>
      <c r="N19" s="68" t="s">
        <v>0</v>
      </c>
      <c r="O19" s="73">
        <f>'[8]E-FORM'!$K$28</f>
        <v>472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29969463</v>
      </c>
      <c r="V19" s="75"/>
      <c r="W19" s="68">
        <f>'[8]E-FORM'!$P$28</f>
        <v>56538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101</v>
      </c>
      <c r="D20" s="70">
        <f>'[9]E-FORM'!$C$28</f>
        <v>412466.9</v>
      </c>
      <c r="E20" s="68">
        <f>'[9]E-FORM'!$D$28</f>
        <v>204</v>
      </c>
      <c r="F20" s="70">
        <f>'[9]E-FORM'!$E$28</f>
        <v>5271464</v>
      </c>
      <c r="G20" s="68">
        <f>'[9]E-FORM'!$F$28</f>
        <v>124</v>
      </c>
      <c r="H20" s="70">
        <f>'[9]E-FORM'!$G$28</f>
        <v>3351575</v>
      </c>
      <c r="I20" s="150">
        <f>D20+F20+H20</f>
        <v>9035505.9000000004</v>
      </c>
      <c r="J20" s="153" t="s">
        <v>25</v>
      </c>
      <c r="K20" s="68">
        <f>'[9]E-FORM'!$I$28</f>
        <v>104</v>
      </c>
      <c r="L20" s="68" t="s">
        <v>0</v>
      </c>
      <c r="M20" s="68">
        <f>'[9]E-FORM'!$J$28</f>
        <v>83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14142122.9</v>
      </c>
      <c r="V20" s="75"/>
      <c r="W20" s="68">
        <f>'[9]E-FORM'!$P$28</f>
        <v>119189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19115716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22177369</v>
      </c>
      <c r="V21" s="75"/>
      <c r="W21" s="68">
        <f>'[10]E-FORM'!$P$28</f>
        <v>24409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56398378</v>
      </c>
      <c r="J23" s="153" t="s">
        <v>27</v>
      </c>
      <c r="K23" s="68">
        <f>'[11]E-FORM'!$I$28</f>
        <v>207</v>
      </c>
      <c r="L23" s="68" t="s">
        <v>0</v>
      </c>
      <c r="M23" s="68">
        <f>'[11]E-FORM'!$J$28</f>
        <v>160</v>
      </c>
      <c r="N23" s="68" t="s">
        <v>0</v>
      </c>
      <c r="O23" s="73">
        <f>'[11]E-FORM'!$K$28</f>
        <v>1133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87781896</v>
      </c>
      <c r="V23" s="75"/>
      <c r="W23" s="68">
        <f>'[11]E-FORM'!$P$28</f>
        <v>22564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103</v>
      </c>
      <c r="F24" s="70">
        <f>'[12]E-FORM'!$E$28</f>
        <v>8090501</v>
      </c>
      <c r="G24" s="68">
        <f>'[12]E-FORM'!$F$28</f>
        <v>112</v>
      </c>
      <c r="H24" s="70">
        <f>'[12]E-FORM'!$G$28</f>
        <v>4621000</v>
      </c>
      <c r="I24" s="150">
        <f t="shared" si="0"/>
        <v>13316182</v>
      </c>
      <c r="J24" s="153" t="s">
        <v>29</v>
      </c>
      <c r="K24" s="68">
        <f>'[12]E-FORM'!$I$28</f>
        <v>144</v>
      </c>
      <c r="L24" s="68" t="s">
        <v>0</v>
      </c>
      <c r="M24" s="68">
        <f>'[12]E-FORM'!$J$28</f>
        <v>115</v>
      </c>
      <c r="N24" s="68" t="s">
        <v>0</v>
      </c>
      <c r="O24" s="73">
        <f>'[12]E-FORM'!$K$28</f>
        <v>265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19290348</v>
      </c>
      <c r="V24" s="75"/>
      <c r="W24" s="68">
        <f>'[12]E-FORM'!$P$28</f>
        <v>33471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136</v>
      </c>
      <c r="D26" s="70">
        <f>'[14]E-FORM'!$C$28</f>
        <v>1654005</v>
      </c>
      <c r="E26" s="68">
        <f>'[14]E-FORM'!$D$28</f>
        <v>223</v>
      </c>
      <c r="F26" s="70">
        <f>'[14]E-FORM'!$E$28</f>
        <v>6143223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18122946</v>
      </c>
      <c r="J26" s="154" t="s">
        <v>33</v>
      </c>
      <c r="K26" s="68">
        <f>'[14]E-FORM'!$I$28</f>
        <v>257</v>
      </c>
      <c r="L26" s="68" t="s">
        <v>0</v>
      </c>
      <c r="M26" s="68">
        <f>'[14]E-FORM'!$J$28</f>
        <v>175</v>
      </c>
      <c r="N26" s="68" t="s">
        <v>0</v>
      </c>
      <c r="O26" s="73">
        <f>'[14]E-FORM'!$K$28</f>
        <v>225</v>
      </c>
      <c r="P26" s="68" t="s">
        <v>0</v>
      </c>
      <c r="Q26" s="68">
        <f>'[14]E-FORM'!$M$28</f>
        <v>44</v>
      </c>
      <c r="R26" s="68" t="s">
        <v>0</v>
      </c>
      <c r="S26" s="70">
        <f>'[14]E-FORM'!$N$28</f>
        <v>2681056</v>
      </c>
      <c r="T26" s="68"/>
      <c r="U26" s="139">
        <f t="shared" ref="U26:U27" si="3">I26+S26</f>
        <v>20804002</v>
      </c>
      <c r="V26" s="75"/>
      <c r="W26" s="68">
        <f>'[14]E-FORM'!$P$28</f>
        <v>85760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47381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24</v>
      </c>
      <c r="D30" s="70">
        <f>'[17]E-FORM'!$C$28</f>
        <v>936317</v>
      </c>
      <c r="E30" s="68">
        <f>'[17]E-FORM'!$D$28</f>
        <v>89</v>
      </c>
      <c r="F30" s="70">
        <f>'[17]E-FORM'!$E$28</f>
        <v>9013344</v>
      </c>
      <c r="G30" s="68">
        <f>'[17]E-FORM'!$F$28</f>
        <v>46</v>
      </c>
      <c r="H30" s="70">
        <f>'[17]E-FORM'!$G$28</f>
        <v>2799539</v>
      </c>
      <c r="I30" s="150">
        <f>D30+F30+H30</f>
        <v>12749200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17003888</v>
      </c>
      <c r="V30" s="75"/>
      <c r="W30" s="68">
        <f>'[17]E-FORM'!$P$28</f>
        <v>24840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55</v>
      </c>
      <c r="H31" s="70">
        <f>'[18]E-FORM'!$G$28</f>
        <v>3684000</v>
      </c>
      <c r="I31" s="150">
        <f>D31+F31+H31</f>
        <v>7416116</v>
      </c>
      <c r="J31" s="154" t="s">
        <v>79</v>
      </c>
      <c r="K31" s="68">
        <f>'[18]E-FORM'!$I$28</f>
        <v>123</v>
      </c>
      <c r="L31" s="68"/>
      <c r="M31" s="68">
        <f>'[18]E-FORM'!$J$28</f>
        <v>71</v>
      </c>
      <c r="N31" s="68"/>
      <c r="O31" s="73">
        <f>'[18]E-FORM'!$K$28</f>
        <v>282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8320872</v>
      </c>
      <c r="V31" s="75"/>
      <c r="W31" s="68">
        <f>'[18]E-FORM'!$P$28</f>
        <v>41923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68</v>
      </c>
      <c r="D32" s="70">
        <f>'[19]E-FORM'!$C$28</f>
        <v>5470815</v>
      </c>
      <c r="E32" s="68">
        <f>'[19]E-FORM'!$D$28</f>
        <v>120</v>
      </c>
      <c r="F32" s="70">
        <f>'[19]E-FORM'!$E$28</f>
        <v>7961939</v>
      </c>
      <c r="G32" s="68">
        <f>'[19]E-FORM'!$F$28</f>
        <v>38</v>
      </c>
      <c r="H32" s="70">
        <f>'[19]E-FORM'!$G$28</f>
        <v>4578500</v>
      </c>
      <c r="I32" s="150">
        <f>D32+F32+H32</f>
        <v>18011254</v>
      </c>
      <c r="J32" s="154" t="s">
        <v>85</v>
      </c>
      <c r="K32" s="68">
        <f>'[19]E-FORM'!$I$28</f>
        <v>100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26</v>
      </c>
      <c r="R32" s="68"/>
      <c r="S32" s="70">
        <f>'[19]E-FORM'!$N$28</f>
        <v>2952620</v>
      </c>
      <c r="T32" s="68"/>
      <c r="U32" s="139">
        <f>I32+S32</f>
        <v>20963874</v>
      </c>
      <c r="V32" s="75"/>
      <c r="W32" s="68">
        <f>'[19]E-FORM'!$P$28</f>
        <v>30818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426</v>
      </c>
      <c r="F33" s="70">
        <f>'[20]E-FORM'!$E$28</f>
        <v>15029795</v>
      </c>
      <c r="G33" s="68">
        <f>'[20]E-FORM'!$F$28</f>
        <v>96</v>
      </c>
      <c r="H33" s="70">
        <f>'[20]E-FORM'!$G$28</f>
        <v>4088083</v>
      </c>
      <c r="I33" s="150">
        <f>D33+F33+H33</f>
        <v>20202731</v>
      </c>
      <c r="J33" s="154" t="s">
        <v>86</v>
      </c>
      <c r="K33" s="68">
        <f>'[20]E-FORM'!$I$28</f>
        <v>142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192</v>
      </c>
      <c r="R33" s="68"/>
      <c r="S33" s="70">
        <f>'[20]E-FORM'!$N$28</f>
        <v>1666092</v>
      </c>
      <c r="T33" s="68"/>
      <c r="U33" s="139">
        <f>I33+S33</f>
        <v>21868823</v>
      </c>
      <c r="V33" s="75"/>
      <c r="W33" s="68">
        <f>'[20]E-FORM'!$P$28</f>
        <v>86003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36</v>
      </c>
      <c r="D35" s="70">
        <f>'[21]E-FORM'!$C$28</f>
        <v>907400</v>
      </c>
      <c r="E35" s="68">
        <f>'[21]E-FORM'!$D$28</f>
        <v>100</v>
      </c>
      <c r="F35" s="70">
        <f>'[21]E-FORM'!$E$28</f>
        <v>9992651</v>
      </c>
      <c r="G35" s="68">
        <f>'[21]E-FORM'!$F$28</f>
        <v>41</v>
      </c>
      <c r="H35" s="70">
        <f>'[21]E-FORM'!$G$28</f>
        <v>8083466</v>
      </c>
      <c r="I35" s="150">
        <f>D35+F35+H35</f>
        <v>18983517</v>
      </c>
      <c r="J35" s="154" t="s">
        <v>115</v>
      </c>
      <c r="K35" s="68">
        <f>'[21]E-FORM'!$I$28</f>
        <v>136</v>
      </c>
      <c r="L35" s="68"/>
      <c r="M35" s="68">
        <f>'[21]E-FORM'!$J$28</f>
        <v>125</v>
      </c>
      <c r="N35" s="68"/>
      <c r="O35" s="73">
        <f>'[21]E-FORM'!$K$28</f>
        <v>347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20687017</v>
      </c>
      <c r="V35" s="75"/>
      <c r="W35" s="68">
        <f>'[21]E-FORM'!$P$28</f>
        <v>24040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35</v>
      </c>
      <c r="D36" s="70">
        <f>'[22]E-FORM'!$C$28</f>
        <v>397720</v>
      </c>
      <c r="E36" s="68">
        <f>'[22]E-FORM'!$D$28</f>
        <v>62</v>
      </c>
      <c r="F36" s="70">
        <f>'[22]E-FORM'!$E$28</f>
        <v>5587315</v>
      </c>
      <c r="G36" s="68">
        <f>'[22]E-FORM'!$F$28</f>
        <v>25</v>
      </c>
      <c r="H36" s="70">
        <f>'[22]E-FORM'!$G$28</f>
        <v>8538008</v>
      </c>
      <c r="I36" s="150">
        <f>D36+F36+H36</f>
        <v>14523043</v>
      </c>
      <c r="J36" s="154" t="s">
        <v>91</v>
      </c>
      <c r="K36" s="68">
        <f>'[22]E-FORM'!$I$28</f>
        <v>83</v>
      </c>
      <c r="L36" s="68"/>
      <c r="M36" s="68">
        <f>'[22]E-FORM'!$J$28</f>
        <v>70</v>
      </c>
      <c r="N36" s="68"/>
      <c r="O36" s="73">
        <f>'[22]E-FORM'!$K$28</f>
        <v>335</v>
      </c>
      <c r="P36" s="68"/>
      <c r="Q36" s="68">
        <f>'[22]E-FORM'!$M$28</f>
        <v>43</v>
      </c>
      <c r="R36" s="68"/>
      <c r="S36" s="70">
        <f>'[22]E-FORM'!$N$28</f>
        <v>5045535</v>
      </c>
      <c r="T36" s="68"/>
      <c r="U36" s="139">
        <f>I36+S36</f>
        <v>19568578</v>
      </c>
      <c r="V36" s="75"/>
      <c r="W36" s="68">
        <f>'[22]E-FORM'!$P$28</f>
        <v>31117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34</v>
      </c>
      <c r="D37" s="82">
        <f>'[23]E-FORM'!$C$28</f>
        <v>1414685</v>
      </c>
      <c r="E37" s="81">
        <f>'[23]E-FORM'!$D$28</f>
        <v>58</v>
      </c>
      <c r="F37" s="82">
        <f>'[23]E-FORM'!$E$28</f>
        <v>257204784</v>
      </c>
      <c r="G37" s="81">
        <f>'[23]E-FORM'!$F$28</f>
        <v>33</v>
      </c>
      <c r="H37" s="82">
        <f>'[23]E-FORM'!$G$28</f>
        <v>6616660</v>
      </c>
      <c r="I37" s="161">
        <f>D37+F37+H37</f>
        <v>265236129</v>
      </c>
      <c r="J37" s="171" t="s">
        <v>153</v>
      </c>
      <c r="K37" s="81">
        <f>'[23]E-FORM'!$I$28</f>
        <v>65</v>
      </c>
      <c r="L37" s="81"/>
      <c r="M37" s="81">
        <f>'[23]E-FORM'!$J$28</f>
        <v>51</v>
      </c>
      <c r="N37" s="81"/>
      <c r="O37" s="163">
        <f>'[23]E-FORM'!$K$28</f>
        <v>1272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323641118</v>
      </c>
      <c r="V37" s="173"/>
      <c r="W37" s="81">
        <f>'[23]E-FORM'!$P$28</f>
        <v>24566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47</v>
      </c>
      <c r="D38" s="70">
        <f>'[24]E-FORM'!$C$28</f>
        <v>635320</v>
      </c>
      <c r="E38" s="68">
        <f>'[24]E-FORM'!$D$28</f>
        <v>138</v>
      </c>
      <c r="F38" s="70">
        <f>'[24]E-FORM'!$E$28</f>
        <v>3548244</v>
      </c>
      <c r="G38" s="68">
        <f>'[24]E-FORM'!$F$28</f>
        <v>43</v>
      </c>
      <c r="H38" s="70">
        <f>'[24]E-FORM'!$G$28</f>
        <v>3719900</v>
      </c>
      <c r="I38" s="150">
        <f>D38+F38+H38</f>
        <v>7903464</v>
      </c>
      <c r="J38" s="109" t="s">
        <v>135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33</v>
      </c>
      <c r="R38" s="68"/>
      <c r="S38" s="70">
        <f>'[24]E-FORM'!$N$28</f>
        <v>7932826</v>
      </c>
      <c r="T38" s="68"/>
      <c r="U38" s="139">
        <f>I38+S38</f>
        <v>15836290</v>
      </c>
      <c r="V38" s="75"/>
      <c r="W38" s="68">
        <f>'[24]E-FORM'!$P$28</f>
        <v>14184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115</v>
      </c>
      <c r="D39" s="70">
        <f>'[25]E-FORM'!$C$28</f>
        <v>1578967</v>
      </c>
      <c r="E39" s="68">
        <f>'[25]E-FORM'!$D$28</f>
        <v>201</v>
      </c>
      <c r="F39" s="70">
        <f>'[25]E-FORM'!$E$28</f>
        <v>32724631</v>
      </c>
      <c r="G39" s="68">
        <f>'[25]E-FORM'!$F$28</f>
        <v>44</v>
      </c>
      <c r="H39" s="70">
        <f>'[25]E-FORM'!$G$28</f>
        <v>9110200</v>
      </c>
      <c r="I39" s="150">
        <f>D39+F39+H39</f>
        <v>43413798</v>
      </c>
      <c r="J39" s="109" t="s">
        <v>134</v>
      </c>
      <c r="K39" s="68">
        <f>'[25]E-FORM'!$I$28</f>
        <v>123</v>
      </c>
      <c r="L39" s="68"/>
      <c r="M39" s="68">
        <f>'[25]E-FORM'!$J$28</f>
        <v>88</v>
      </c>
      <c r="N39" s="68"/>
      <c r="O39" s="73">
        <f>'[25]E-FORM'!$K$28</f>
        <v>236</v>
      </c>
      <c r="P39" s="68"/>
      <c r="Q39" s="68">
        <f>'[25]E-FORM'!$M$28</f>
        <v>30</v>
      </c>
      <c r="R39" s="68"/>
      <c r="S39" s="70">
        <f>'[25]E-FORM'!$N$28</f>
        <v>12156585</v>
      </c>
      <c r="T39" s="68"/>
      <c r="U39" s="139">
        <f>I39+S39</f>
        <v>55570383</v>
      </c>
      <c r="V39" s="75"/>
      <c r="W39" s="68">
        <f>'[25]E-FORM'!$P$28</f>
        <v>9686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28</v>
      </c>
      <c r="D41" s="70">
        <f>'[26]E-FORM'!$C$28</f>
        <v>243576</v>
      </c>
      <c r="E41" s="68">
        <f>'[26]E-FORM'!$D$28</f>
        <v>88</v>
      </c>
      <c r="F41" s="70">
        <f>'[26]E-FORM'!$E$28</f>
        <v>127152830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140970407</v>
      </c>
      <c r="J41" s="109" t="s">
        <v>143</v>
      </c>
      <c r="K41" s="68">
        <f>'[26]E-FORM'!$I$28</f>
        <v>59</v>
      </c>
      <c r="L41" s="68"/>
      <c r="M41" s="68">
        <f>'[26]E-FORM'!$J$28</f>
        <v>50</v>
      </c>
      <c r="N41" s="68"/>
      <c r="O41" s="73">
        <f>'[26]E-FORM'!$K$28</f>
        <v>294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141870407</v>
      </c>
      <c r="V41" s="75"/>
      <c r="W41" s="68">
        <f>'[26]E-FORM'!$P$28</f>
        <v>14265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1</v>
      </c>
      <c r="F43" s="70">
        <f>'[28]E-FORM'!$E$28</f>
        <v>2000</v>
      </c>
      <c r="G43" s="68">
        <f>'[28]E-FORM'!$F$28</f>
        <v>2</v>
      </c>
      <c r="H43" s="70">
        <f>'[28]E-FORM'!$G$28</f>
        <v>511000</v>
      </c>
      <c r="I43" s="150">
        <f t="shared" ref="I43:I44" si="6">D43+F43+H43</f>
        <v>516500</v>
      </c>
      <c r="J43" s="109" t="s">
        <v>154</v>
      </c>
      <c r="K43" s="68">
        <f>'[28]E-FORM'!$I$28</f>
        <v>2</v>
      </c>
      <c r="L43" s="68"/>
      <c r="M43" s="68">
        <f>'[28]E-FORM'!$J$28</f>
        <v>2</v>
      </c>
      <c r="N43" s="68"/>
      <c r="O43" s="73">
        <f>'[28]E-FORM'!$K$28</f>
        <v>7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516500</v>
      </c>
      <c r="V43" s="75"/>
      <c r="W43" s="68">
        <f>'[28]E-FORM'!$P$28</f>
        <v>1747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121</v>
      </c>
      <c r="D46" s="70">
        <f>'[31]E-FORM'!$C$28</f>
        <v>1207676</v>
      </c>
      <c r="E46" s="68">
        <f>'[31]E-FORM'!$D$28</f>
        <v>286</v>
      </c>
      <c r="F46" s="70">
        <f>'[31]E-FORM'!$E$28</f>
        <v>6626877</v>
      </c>
      <c r="G46" s="68">
        <f>'[31]E-FORM'!$F$28</f>
        <v>108</v>
      </c>
      <c r="H46" s="70">
        <f>'[31]E-FORM'!$G$28</f>
        <v>7495155</v>
      </c>
      <c r="I46" s="150">
        <f t="shared" ref="I46" si="10">D46+F46+H46</f>
        <v>15329708</v>
      </c>
      <c r="J46" s="109" t="s">
        <v>178</v>
      </c>
      <c r="K46" s="68">
        <f>'[31]E-FORM'!$I$28</f>
        <v>301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136</v>
      </c>
      <c r="R46" s="68"/>
      <c r="S46" s="70">
        <f>'[31]E-FORM'!$N$28</f>
        <v>9379013</v>
      </c>
      <c r="T46" s="68"/>
      <c r="U46" s="139">
        <f t="shared" ref="U46" si="11">I46+S46</f>
        <v>24708721</v>
      </c>
      <c r="V46" s="75"/>
      <c r="W46" s="68">
        <f>'[31]E-FORM'!$P$28</f>
        <v>39607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3574</v>
      </c>
      <c r="D47" s="72">
        <f t="shared" si="12"/>
        <v>40961598.899999999</v>
      </c>
      <c r="E47" s="72">
        <f t="shared" si="12"/>
        <v>6275</v>
      </c>
      <c r="F47" s="72">
        <f t="shared" si="12"/>
        <v>735749086</v>
      </c>
      <c r="G47" s="72">
        <f t="shared" si="12"/>
        <v>2293</v>
      </c>
      <c r="H47" s="72">
        <f t="shared" si="12"/>
        <v>227725249</v>
      </c>
      <c r="I47" s="151">
        <f t="shared" si="4"/>
        <v>1004435933.9</v>
      </c>
      <c r="J47" s="110" t="s">
        <v>84</v>
      </c>
      <c r="K47" s="72">
        <f>SUM(K11:K46)</f>
        <v>5552</v>
      </c>
      <c r="L47" s="72"/>
      <c r="M47" s="72">
        <f>SUM(M11:M46)</f>
        <v>3775</v>
      </c>
      <c r="N47" s="72"/>
      <c r="O47" s="72">
        <f>SUM(O11:O46)</f>
        <v>13742</v>
      </c>
      <c r="P47" s="72"/>
      <c r="Q47" s="72">
        <f>SUM(Q11:Q46)</f>
        <v>2052</v>
      </c>
      <c r="R47" s="72"/>
      <c r="S47" s="72">
        <f>SUM(S11:S46)</f>
        <v>278726159</v>
      </c>
      <c r="T47" s="72"/>
      <c r="U47" s="158">
        <f t="shared" si="5"/>
        <v>1283162092.9000001</v>
      </c>
      <c r="V47" s="72"/>
      <c r="W47" s="72">
        <f>SUM(W11:W46)</f>
        <v>1116390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0.7073025925192955</v>
      </c>
      <c r="D48" s="89">
        <f t="shared" si="13"/>
        <v>0.70978108199472834</v>
      </c>
      <c r="E48" s="89">
        <f t="shared" si="13"/>
        <v>0.67713391604618534</v>
      </c>
      <c r="F48" s="89">
        <f>F47/F55</f>
        <v>0.74277832635307772</v>
      </c>
      <c r="G48" s="89">
        <f t="shared" si="13"/>
        <v>0.6808194774346793</v>
      </c>
      <c r="H48" s="89">
        <f t="shared" si="13"/>
        <v>0.76643177873585522</v>
      </c>
      <c r="I48" s="89">
        <f t="shared" si="13"/>
        <v>0.74658674167304062</v>
      </c>
      <c r="J48" s="157" t="s">
        <v>87</v>
      </c>
      <c r="K48" s="89">
        <f>K47/K55</f>
        <v>0.67806546165119685</v>
      </c>
      <c r="L48" s="90"/>
      <c r="M48" s="89">
        <f>M47/M55</f>
        <v>0.66885187810063784</v>
      </c>
      <c r="N48" s="90"/>
      <c r="O48" s="89">
        <f>O47/O55</f>
        <v>0.71194694850274587</v>
      </c>
      <c r="P48" s="90"/>
      <c r="Q48" s="89">
        <f>Q47/Q55</f>
        <v>0.74374773468648059</v>
      </c>
      <c r="R48" s="91"/>
      <c r="S48" s="89">
        <f>S47/S55</f>
        <v>0.66384293623132096</v>
      </c>
      <c r="T48" s="91"/>
      <c r="U48" s="89">
        <f>U47/U55</f>
        <v>0.72690586085582543</v>
      </c>
      <c r="V48" s="92"/>
      <c r="W48" s="89">
        <f>W47/W55</f>
        <v>0.73428305141934813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5053</v>
      </c>
      <c r="D55" s="134">
        <f t="shared" si="15"/>
        <v>57710186.899999999</v>
      </c>
      <c r="E55" s="133">
        <f t="shared" si="15"/>
        <v>9267</v>
      </c>
      <c r="F55" s="134">
        <f t="shared" si="15"/>
        <v>990536557</v>
      </c>
      <c r="G55" s="133">
        <f t="shared" si="15"/>
        <v>3368</v>
      </c>
      <c r="H55" s="134">
        <f t="shared" si="15"/>
        <v>297123965</v>
      </c>
      <c r="I55" s="155">
        <f>SUM(I47+I53)</f>
        <v>1345370708.9000001</v>
      </c>
      <c r="J55" s="131" t="s">
        <v>40</v>
      </c>
      <c r="K55" s="133">
        <f>SUM(K47+K53)</f>
        <v>8188</v>
      </c>
      <c r="L55" s="133"/>
      <c r="M55" s="133">
        <f t="shared" ref="M55:S55" si="16">SUM(M47+M53)</f>
        <v>5644</v>
      </c>
      <c r="N55" s="133"/>
      <c r="O55" s="133">
        <f t="shared" si="16"/>
        <v>19302</v>
      </c>
      <c r="P55" s="133"/>
      <c r="Q55" s="133">
        <f t="shared" si="16"/>
        <v>2759</v>
      </c>
      <c r="R55" s="133"/>
      <c r="S55" s="134">
        <f t="shared" si="16"/>
        <v>419867628</v>
      </c>
      <c r="T55" s="133" t="s">
        <v>0</v>
      </c>
      <c r="U55" s="152">
        <f>SUM(U47+U53)</f>
        <v>1765238336.9000001</v>
      </c>
      <c r="V55" s="135"/>
      <c r="W55" s="136">
        <f>SUM(W47+W53)</f>
        <v>1520381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43711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885</v>
      </c>
      <c r="E2" s="182">
        <v>859</v>
      </c>
      <c r="F2" s="182"/>
      <c r="H2" s="199" t="s">
        <v>20</v>
      </c>
      <c r="I2" s="200">
        <f>SUM('E-SUMMRY'!C15+'E-SUMMRY'!E15+'E-SUMMRY'!Q15+1)</f>
        <v>328</v>
      </c>
      <c r="J2" s="182">
        <v>310</v>
      </c>
      <c r="K2" s="182"/>
      <c r="M2" s="205" t="s">
        <v>16</v>
      </c>
      <c r="N2" s="206">
        <f>SUM('E-SUMMRY'!C11+'E-SUMMRY'!E11+'E-SUMMRY'!Q11+1)</f>
        <v>601</v>
      </c>
      <c r="O2" s="182">
        <v>511</v>
      </c>
      <c r="P2" s="182"/>
      <c r="R2" s="211" t="s">
        <v>33</v>
      </c>
      <c r="S2" s="212">
        <f>SUM('E-SUMMRY'!C26+'E-SUMMRY'!E26+'E-SUMMRY'!Q26+1)</f>
        <v>404</v>
      </c>
      <c r="T2">
        <v>362</v>
      </c>
      <c r="W2" s="189" t="s">
        <v>17</v>
      </c>
      <c r="X2" s="190">
        <f>SUM('E-SUMMRY'!C12+'E-SUMMRY'!E12+'E-SUMMRY'!Q12+1)</f>
        <v>1545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632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1040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292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617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371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1925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931</v>
      </c>
      <c r="O4" s="182">
        <v>896</v>
      </c>
      <c r="P4" s="182"/>
      <c r="R4" s="213" t="s">
        <v>162</v>
      </c>
      <c r="S4" s="214">
        <f>SUM('E-SUMMRY'!C31+'E-SUMMRY'!E31+'E-SUMMRY'!Q31+1)</f>
        <v>191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355</v>
      </c>
      <c r="AD4">
        <v>317</v>
      </c>
    </row>
    <row r="5" spans="2:30" ht="13.5" thickBot="1" x14ac:dyDescent="0.25">
      <c r="C5" t="s">
        <v>175</v>
      </c>
      <c r="D5" s="180">
        <f>D4-C4</f>
        <v>73</v>
      </c>
      <c r="G5" t="s">
        <v>174</v>
      </c>
      <c r="H5">
        <f>SUM(J2:J4)</f>
        <v>871</v>
      </c>
      <c r="I5" s="219">
        <f>SUM(I2:I4)</f>
        <v>939</v>
      </c>
      <c r="L5" t="s">
        <v>174</v>
      </c>
      <c r="M5">
        <f>SUM(O2:O4)</f>
        <v>1673</v>
      </c>
      <c r="N5" s="220">
        <f>SUM(N2:N4)</f>
        <v>1824</v>
      </c>
      <c r="R5" s="215" t="s">
        <v>163</v>
      </c>
      <c r="S5" s="216">
        <f>SUM('E-SUMMRY'!C38+'E-SUMMRY'!E38+'E-SUMMRY'!Q38+1)</f>
        <v>219</v>
      </c>
      <c r="T5">
        <v>166</v>
      </c>
      <c r="W5" s="191" t="s">
        <v>85</v>
      </c>
      <c r="X5" s="192">
        <f>SUM('E-SUMMRY'!C32+'E-SUMMRY'!E32+'E-SUMMRY'!Q32+1)</f>
        <v>215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293</v>
      </c>
      <c r="AD5">
        <v>271</v>
      </c>
    </row>
    <row r="6" spans="2:30" ht="13.5" thickBot="1" x14ac:dyDescent="0.25">
      <c r="H6" t="s">
        <v>175</v>
      </c>
      <c r="I6" s="175">
        <f>I5-H5</f>
        <v>68</v>
      </c>
      <c r="M6" t="s">
        <v>175</v>
      </c>
      <c r="N6" s="176">
        <f>N5-M5</f>
        <v>151</v>
      </c>
      <c r="Q6" t="s">
        <v>174</v>
      </c>
      <c r="R6">
        <f>SUM(T2:T5)</f>
        <v>841</v>
      </c>
      <c r="S6" s="221">
        <f>SUM(S2+S3+S4+S5)</f>
        <v>955</v>
      </c>
      <c r="W6" s="191" t="s">
        <v>168</v>
      </c>
      <c r="X6" s="192">
        <f>SUM('E-SUMMRY'!C35+'E-SUMMRY'!E35+'E-SUMMRY'!Q35+1)</f>
        <v>148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155</v>
      </c>
      <c r="AD6">
        <v>142</v>
      </c>
    </row>
    <row r="7" spans="2:30" ht="13.5" thickBot="1" x14ac:dyDescent="0.25">
      <c r="R7" t="s">
        <v>175</v>
      </c>
      <c r="S7" s="181">
        <f>S6-R6</f>
        <v>114</v>
      </c>
      <c r="W7" s="191" t="s">
        <v>169</v>
      </c>
      <c r="X7" s="192">
        <f>SUM('E-SUMMRY'!C37+'E-SUMMRY'!E37+'E-SUMMRY'!Q37+1)</f>
        <v>123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141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347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1947</v>
      </c>
    </row>
    <row r="9" spans="2:30" x14ac:dyDescent="0.2">
      <c r="W9" s="191" t="s">
        <v>170</v>
      </c>
      <c r="X9" s="192">
        <f>SUM('E-SUMMRY'!C41+'E-SUMMRY'!E41+'E-SUMMRY'!Q41+1)</f>
        <v>120</v>
      </c>
      <c r="Y9" s="217">
        <v>83</v>
      </c>
      <c r="Z9" s="217"/>
      <c r="AA9" s="182"/>
      <c r="AB9" t="s">
        <v>175</v>
      </c>
      <c r="AC9" s="178">
        <f>AC8-AB8</f>
        <v>167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3519</v>
      </c>
    </row>
    <row r="12" spans="2:30" x14ac:dyDescent="0.2">
      <c r="W12" t="s">
        <v>175</v>
      </c>
      <c r="X12" s="179">
        <f>X11-W11</f>
        <v>264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1" ma:contentTypeDescription="Create a new document." ma:contentTypeScope="" ma:versionID="cada53a166ff63d6a41bf159dfc5992c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3ce7c1eebefa55a5140a3b812f6c4b4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E27A10-67BF-4497-867A-191586D4B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0A79F-00D6-4E29-98DD-E73322F4A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455CC-34B1-457F-8377-F419FCB00E6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606a42a-2c38-4f62-a054-2ee401518e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2019-09-03T13:13:30Z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