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C45" i="1"/>
  <c r="I45" i="1" l="1"/>
  <c r="U45" i="1" s="1"/>
  <c r="W46" i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Q47" i="1" l="1"/>
  <c r="T104" i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<sst xmlns="http://schemas.openxmlformats.org/spreadsheetml/2006/main" count="375" uniqueCount="185">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</sst>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185</v>
          </cell>
          <cell r="C28">
            <v>2103392</v>
          </cell>
          <cell r="D28">
            <v>314</v>
          </cell>
          <cell r="E28">
            <v>11493378</v>
          </cell>
          <cell r="F28">
            <v>127</v>
          </cell>
          <cell r="G28">
            <v>9694400</v>
          </cell>
          <cell r="I28">
            <v>499</v>
          </cell>
          <cell r="J28">
            <v>293</v>
          </cell>
          <cell r="K28">
            <v>1140</v>
          </cell>
          <cell r="M28">
            <v>101</v>
          </cell>
          <cell r="N28">
            <v>2594709</v>
          </cell>
          <cell r="P28">
            <v>19942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32</v>
          </cell>
          <cell r="G28">
            <v>5354500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24954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207</v>
          </cell>
          <cell r="J28">
            <v>160</v>
          </cell>
          <cell r="K28">
            <v>1133</v>
          </cell>
          <cell r="M28">
            <v>32</v>
          </cell>
          <cell r="N28">
            <v>31383518</v>
          </cell>
          <cell r="P28">
            <v>22763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605881</v>
          </cell>
          <cell r="D28">
            <v>105</v>
          </cell>
          <cell r="E28">
            <v>8591001</v>
          </cell>
          <cell r="F28">
            <v>112</v>
          </cell>
          <cell r="G28">
            <v>4621000</v>
          </cell>
          <cell r="I28">
            <v>145</v>
          </cell>
          <cell r="J28">
            <v>116</v>
          </cell>
          <cell r="K28">
            <v>275</v>
          </cell>
          <cell r="M28">
            <v>82</v>
          </cell>
          <cell r="N28">
            <v>5974166</v>
          </cell>
          <cell r="P28">
            <v>33507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1914505</v>
          </cell>
          <cell r="D28">
            <v>225</v>
          </cell>
          <cell r="E28">
            <v>6610723</v>
          </cell>
          <cell r="F28">
            <v>111</v>
          </cell>
          <cell r="G28">
            <v>10635718</v>
          </cell>
          <cell r="I28">
            <v>263</v>
          </cell>
          <cell r="J28">
            <v>180</v>
          </cell>
          <cell r="K28">
            <v>261</v>
          </cell>
          <cell r="M28">
            <v>45</v>
          </cell>
          <cell r="N28">
            <v>2682556</v>
          </cell>
          <cell r="P28">
            <v>85989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58</v>
          </cell>
          <cell r="E28">
            <v>5734653</v>
          </cell>
          <cell r="F28">
            <v>35</v>
          </cell>
          <cell r="G28">
            <v>2507950</v>
          </cell>
          <cell r="I28">
            <v>80</v>
          </cell>
          <cell r="J28">
            <v>49</v>
          </cell>
          <cell r="K28">
            <v>155</v>
          </cell>
          <cell r="M28">
            <v>26</v>
          </cell>
          <cell r="N28">
            <v>7341172</v>
          </cell>
          <cell r="P28">
            <v>47539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24</v>
          </cell>
          <cell r="C28">
            <v>936317</v>
          </cell>
          <cell r="D28">
            <v>90</v>
          </cell>
          <cell r="E28">
            <v>9020344</v>
          </cell>
          <cell r="F28">
            <v>47</v>
          </cell>
          <cell r="G28">
            <v>2817539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25110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93</v>
          </cell>
          <cell r="E28">
            <v>3470308</v>
          </cell>
          <cell r="F28">
            <v>56</v>
          </cell>
          <cell r="G28">
            <v>3759000</v>
          </cell>
          <cell r="I28">
            <v>123</v>
          </cell>
          <cell r="J28">
            <v>71</v>
          </cell>
          <cell r="K28">
            <v>282</v>
          </cell>
          <cell r="M28">
            <v>27</v>
          </cell>
          <cell r="N28">
            <v>904756</v>
          </cell>
          <cell r="P28">
            <v>42359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5480159</v>
          </cell>
          <cell r="D28">
            <v>122</v>
          </cell>
          <cell r="E28">
            <v>8009439</v>
          </cell>
          <cell r="F28">
            <v>38</v>
          </cell>
          <cell r="G28">
            <v>4578500</v>
          </cell>
          <cell r="I28">
            <v>102</v>
          </cell>
          <cell r="J28">
            <v>66</v>
          </cell>
          <cell r="K28">
            <v>210</v>
          </cell>
          <cell r="M28">
            <v>26</v>
          </cell>
          <cell r="N28">
            <v>2952620</v>
          </cell>
          <cell r="P28">
            <v>31289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481</v>
          </cell>
          <cell r="C28">
            <v>4039382</v>
          </cell>
          <cell r="D28">
            <v>963</v>
          </cell>
          <cell r="E28">
            <v>35584222</v>
          </cell>
          <cell r="F28">
            <v>166</v>
          </cell>
          <cell r="G28">
            <v>13544550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49719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427</v>
          </cell>
          <cell r="E28">
            <v>15037795</v>
          </cell>
          <cell r="F28">
            <v>96</v>
          </cell>
          <cell r="G28">
            <v>4088083</v>
          </cell>
          <cell r="I28">
            <v>143</v>
          </cell>
          <cell r="J28">
            <v>135</v>
          </cell>
          <cell r="K28">
            <v>300</v>
          </cell>
          <cell r="M28">
            <v>192</v>
          </cell>
          <cell r="N28">
            <v>1666092</v>
          </cell>
          <cell r="P28">
            <v>86108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932400</v>
          </cell>
          <cell r="D28">
            <v>102</v>
          </cell>
          <cell r="E28">
            <v>14717651</v>
          </cell>
          <cell r="F28">
            <v>41</v>
          </cell>
          <cell r="G28">
            <v>8083466</v>
          </cell>
          <cell r="I28">
            <v>138</v>
          </cell>
          <cell r="J28">
            <v>127</v>
          </cell>
          <cell r="K28">
            <v>359</v>
          </cell>
          <cell r="M28">
            <v>12</v>
          </cell>
          <cell r="N28">
            <v>1727000</v>
          </cell>
          <cell r="P28">
            <v>24196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398170</v>
          </cell>
          <cell r="D28">
            <v>63</v>
          </cell>
          <cell r="E28">
            <v>5593315</v>
          </cell>
          <cell r="F28">
            <v>26</v>
          </cell>
          <cell r="G28">
            <v>8623008</v>
          </cell>
          <cell r="I28">
            <v>84</v>
          </cell>
          <cell r="J28">
            <v>71</v>
          </cell>
          <cell r="K28">
            <v>337</v>
          </cell>
          <cell r="M28">
            <v>43</v>
          </cell>
          <cell r="N28">
            <v>5045535</v>
          </cell>
          <cell r="P28">
            <v>31699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1414685</v>
          </cell>
          <cell r="D28">
            <v>59</v>
          </cell>
          <cell r="E28">
            <v>257264784</v>
          </cell>
          <cell r="F28">
            <v>33</v>
          </cell>
          <cell r="G28">
            <v>6616660</v>
          </cell>
          <cell r="I28">
            <v>65</v>
          </cell>
          <cell r="J28">
            <v>51</v>
          </cell>
          <cell r="K28">
            <v>1272</v>
          </cell>
          <cell r="M28">
            <v>30</v>
          </cell>
          <cell r="N28">
            <v>58404989</v>
          </cell>
          <cell r="P28">
            <v>24741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49</v>
          </cell>
          <cell r="C28">
            <v>641865</v>
          </cell>
          <cell r="D28">
            <v>141</v>
          </cell>
          <cell r="E28">
            <v>3739244</v>
          </cell>
          <cell r="F28">
            <v>45</v>
          </cell>
          <cell r="G28">
            <v>3897900</v>
          </cell>
          <cell r="I28">
            <v>142</v>
          </cell>
          <cell r="J28">
            <v>76</v>
          </cell>
          <cell r="K28">
            <v>257</v>
          </cell>
          <cell r="M28">
            <v>36</v>
          </cell>
          <cell r="N28">
            <v>7944099</v>
          </cell>
          <cell r="P28">
            <v>14521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118</v>
          </cell>
          <cell r="C28">
            <v>1605967</v>
          </cell>
          <cell r="D28">
            <v>203</v>
          </cell>
          <cell r="E28">
            <v>32736631</v>
          </cell>
          <cell r="F28">
            <v>47</v>
          </cell>
          <cell r="G28">
            <v>9610200</v>
          </cell>
          <cell r="I28">
            <v>123</v>
          </cell>
          <cell r="J28">
            <v>88</v>
          </cell>
          <cell r="K28">
            <v>236</v>
          </cell>
          <cell r="M28">
            <v>32</v>
          </cell>
          <cell r="N28">
            <v>12356585</v>
          </cell>
          <cell r="P28">
            <v>9992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954576</v>
          </cell>
          <cell r="D28">
            <v>92</v>
          </cell>
          <cell r="E28">
            <v>128104180</v>
          </cell>
          <cell r="F28">
            <v>29</v>
          </cell>
          <cell r="G28">
            <v>13574001</v>
          </cell>
          <cell r="I28">
            <v>62</v>
          </cell>
          <cell r="J28">
            <v>53</v>
          </cell>
          <cell r="K28">
            <v>304</v>
          </cell>
          <cell r="M28">
            <v>3</v>
          </cell>
          <cell r="N28">
            <v>900000</v>
          </cell>
          <cell r="P28">
            <v>14526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3</v>
          </cell>
          <cell r="J28">
            <v>3</v>
          </cell>
          <cell r="K28">
            <v>24</v>
          </cell>
          <cell r="M28">
            <v>0</v>
          </cell>
          <cell r="N28">
            <v>0</v>
          </cell>
          <cell r="P28">
            <v>1903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267</v>
          </cell>
          <cell r="C28">
            <v>2275753</v>
          </cell>
          <cell r="D28">
            <v>455</v>
          </cell>
          <cell r="E28">
            <v>13307796</v>
          </cell>
          <cell r="F28">
            <v>88</v>
          </cell>
          <cell r="G28">
            <v>7003662</v>
          </cell>
          <cell r="I28">
            <v>351</v>
          </cell>
          <cell r="J28">
            <v>197</v>
          </cell>
          <cell r="K28">
            <v>1164</v>
          </cell>
          <cell r="M28">
            <v>168</v>
          </cell>
          <cell r="N28">
            <v>15685946</v>
          </cell>
          <cell r="P28">
            <v>16143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121</v>
          </cell>
          <cell r="C28">
            <v>1207676</v>
          </cell>
          <cell r="D28">
            <v>288</v>
          </cell>
          <cell r="E28">
            <v>6701877</v>
          </cell>
          <cell r="F28">
            <v>109</v>
          </cell>
          <cell r="G28">
            <v>7495155</v>
          </cell>
          <cell r="I28">
            <v>302</v>
          </cell>
          <cell r="J28">
            <v>239</v>
          </cell>
          <cell r="K28">
            <v>521</v>
          </cell>
          <cell r="M28">
            <v>136</v>
          </cell>
          <cell r="N28">
            <v>9379013</v>
          </cell>
          <cell r="P28">
            <v>39776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283</v>
          </cell>
          <cell r="E28">
            <v>33471336</v>
          </cell>
          <cell r="F28">
            <v>171</v>
          </cell>
          <cell r="G28">
            <v>17868449</v>
          </cell>
          <cell r="I28">
            <v>380</v>
          </cell>
          <cell r="J28">
            <v>256</v>
          </cell>
          <cell r="K28">
            <v>717</v>
          </cell>
          <cell r="M28">
            <v>182</v>
          </cell>
          <cell r="N28">
            <v>21322468</v>
          </cell>
          <cell r="P28">
            <v>65620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1301911</v>
          </cell>
          <cell r="D28">
            <v>208</v>
          </cell>
          <cell r="E28">
            <v>9704749</v>
          </cell>
          <cell r="F28">
            <v>84</v>
          </cell>
          <cell r="G28">
            <v>4965041</v>
          </cell>
          <cell r="I28">
            <v>207</v>
          </cell>
          <cell r="J28">
            <v>172</v>
          </cell>
          <cell r="K28">
            <v>440</v>
          </cell>
          <cell r="M28">
            <v>11</v>
          </cell>
          <cell r="N28">
            <v>12227786</v>
          </cell>
          <cell r="P28">
            <v>62359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358</v>
          </cell>
          <cell r="C28">
            <v>3628130</v>
          </cell>
          <cell r="D28">
            <v>519</v>
          </cell>
          <cell r="E28">
            <v>24453172</v>
          </cell>
          <cell r="F28">
            <v>224</v>
          </cell>
          <cell r="G28">
            <v>23320160</v>
          </cell>
          <cell r="I28">
            <v>458</v>
          </cell>
          <cell r="J28">
            <v>200</v>
          </cell>
          <cell r="K28">
            <v>653</v>
          </cell>
          <cell r="M28">
            <v>163</v>
          </cell>
          <cell r="N28">
            <v>11380003</v>
          </cell>
          <cell r="P28">
            <v>36993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202</v>
          </cell>
          <cell r="C28">
            <v>1525206</v>
          </cell>
          <cell r="D28">
            <v>298</v>
          </cell>
          <cell r="E28">
            <v>19184382</v>
          </cell>
          <cell r="F28">
            <v>111</v>
          </cell>
          <cell r="G28">
            <v>14217952</v>
          </cell>
          <cell r="I28">
            <v>313</v>
          </cell>
          <cell r="J28">
            <v>212</v>
          </cell>
          <cell r="K28">
            <v>552</v>
          </cell>
          <cell r="M28">
            <v>116</v>
          </cell>
          <cell r="N28">
            <v>14135428</v>
          </cell>
          <cell r="P28">
            <v>37065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861561</v>
          </cell>
          <cell r="D28">
            <v>182</v>
          </cell>
          <cell r="E28">
            <v>13508455</v>
          </cell>
          <cell r="F28">
            <v>70</v>
          </cell>
          <cell r="G28">
            <v>3226367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56608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412466.9</v>
          </cell>
          <cell r="D28">
            <v>205</v>
          </cell>
          <cell r="E28">
            <v>5272964</v>
          </cell>
          <cell r="F28">
            <v>126</v>
          </cell>
          <cell r="G28">
            <v>3367575</v>
          </cell>
          <cell r="I28">
            <v>105</v>
          </cell>
          <cell r="J28">
            <v>84</v>
          </cell>
          <cell r="K28">
            <v>118</v>
          </cell>
          <cell r="M28">
            <v>67</v>
          </cell>
          <cell r="N28">
            <v>5150312</v>
          </cell>
          <cell r="P28">
            <v>122629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/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185</v>
      </c>
      <c r="D11" s="69">
        <f>'[1]E-FORM'!$C$28</f>
        <v>2103392</v>
      </c>
      <c r="E11" s="68">
        <f>'[1]E-FORM'!$D$28</f>
        <v>314</v>
      </c>
      <c r="F11" s="70">
        <f>'[1]E-FORM'!$E$28</f>
        <v>11493378</v>
      </c>
      <c r="G11" s="68">
        <f>'[1]E-FORM'!$F$28</f>
        <v>127</v>
      </c>
      <c r="H11" s="70">
        <f>'[1]E-FORM'!$G$28</f>
        <v>9694400</v>
      </c>
      <c r="I11" s="150">
        <f>+D11+F11+H11</f>
        <v>23291170</v>
      </c>
      <c r="J11" s="153" t="s">
        <v>16</v>
      </c>
      <c r="K11" s="68">
        <f>'[1]E-FORM'!$I$28</f>
        <v>499</v>
      </c>
      <c r="L11" s="68"/>
      <c r="M11" s="68">
        <f>'[1]E-FORM'!$J$28</f>
        <v>293</v>
      </c>
      <c r="N11" s="68"/>
      <c r="O11" s="73">
        <f>'[1]E-FORM'!$K$28</f>
        <v>1140</v>
      </c>
      <c r="P11" s="68"/>
      <c r="Q11" s="68">
        <f>'[1]E-FORM'!$M$28</f>
        <v>101</v>
      </c>
      <c r="R11" s="68"/>
      <c r="S11" s="70">
        <f>'[1]E-FORM'!$N$28</f>
        <v>2594709</v>
      </c>
      <c r="T11" s="74"/>
      <c r="U11" s="139">
        <f>I11+S11</f>
        <v>25885879</v>
      </c>
      <c r="V11" s="75"/>
      <c r="W11" s="68">
        <f>'[1]E-FORM'!$P$28</f>
        <v>19942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481</v>
      </c>
      <c r="D12" s="70">
        <f>'[2]E-FORM'!$C$28</f>
        <v>4039382</v>
      </c>
      <c r="E12" s="68">
        <f>'[2]E-FORM'!$D$28</f>
        <v>963</v>
      </c>
      <c r="F12" s="70">
        <f>'[2]E-FORM'!$E$28</f>
        <v>35584222</v>
      </c>
      <c r="G12" s="68">
        <f>'[2]E-FORM'!$F28</f>
        <v>166</v>
      </c>
      <c r="H12" s="70">
        <f>'[2]E-FORM'!$G28</f>
        <v>13544550</v>
      </c>
      <c r="I12" s="150">
        <f>+D12+F12+H12</f>
        <v>53168154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58541759</v>
      </c>
      <c r="V12" s="75"/>
      <c r="W12" s="68">
        <f>'[2]E-FORM'!$P28</f>
        <v>49719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267</v>
      </c>
      <c r="D13" s="70">
        <f>'[3]E-FORM'!$C$28</f>
        <v>2275753</v>
      </c>
      <c r="E13" s="68">
        <f>'[3]E-FORM'!$D$28</f>
        <v>455</v>
      </c>
      <c r="F13" s="70">
        <f>'[3]E-FORM'!$E$28</f>
        <v>13307796</v>
      </c>
      <c r="G13" s="68">
        <f>'[3]E-FORM'!$F28</f>
        <v>88</v>
      </c>
      <c r="H13" s="70">
        <f>'[3]E-FORM'!$G28</f>
        <v>7003662</v>
      </c>
      <c r="I13" s="150">
        <f>+D13+F13+H13</f>
        <v>22587211</v>
      </c>
      <c r="J13" s="108" t="s">
        <v>18</v>
      </c>
      <c r="K13" s="68">
        <f>'[3]E-FORM'!$I28</f>
        <v>351</v>
      </c>
      <c r="L13" s="76"/>
      <c r="M13" s="68">
        <f>'[3]E-FORM'!$J28</f>
        <v>197</v>
      </c>
      <c r="N13" s="76"/>
      <c r="O13" s="73">
        <f>'[3]E-FORM'!$K28</f>
        <v>1164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38273157</v>
      </c>
      <c r="V13" s="75"/>
      <c r="W13" s="68">
        <f>'[3]E-FORM'!$P28</f>
        <v>16143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283</v>
      </c>
      <c r="F14" s="70">
        <f>'[4]E-FORM'!$E$28</f>
        <v>33471336</v>
      </c>
      <c r="G14" s="68">
        <f>'[4]E-FORM'!$F$28</f>
        <v>171</v>
      </c>
      <c r="H14" s="70">
        <f>'[4]E-FORM'!$G$28</f>
        <v>17868449</v>
      </c>
      <c r="I14" s="150">
        <f>+D14+F14+H14</f>
        <v>53144105</v>
      </c>
      <c r="J14" s="153" t="s">
        <v>19</v>
      </c>
      <c r="K14" s="68">
        <f>'[4]E-FORM'!$I$28</f>
        <v>380</v>
      </c>
      <c r="L14" s="68"/>
      <c r="M14" s="68">
        <f>'[4]E-FORM'!$J$28</f>
        <v>256</v>
      </c>
      <c r="N14" s="68"/>
      <c r="O14" s="73">
        <f>'[4]E-FORM'!$K$28</f>
        <v>717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74466573</v>
      </c>
      <c r="V14" s="75"/>
      <c r="W14" s="68">
        <f>'[4]E-FORM'!$P$28</f>
        <v>65620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110</v>
      </c>
      <c r="D15" s="70">
        <f>'[5]E-FORM'!$C$28</f>
        <v>1301911</v>
      </c>
      <c r="E15" s="68">
        <f>'[5]E-FORM'!$D$28</f>
        <v>208</v>
      </c>
      <c r="F15" s="70">
        <f>'[5]E-FORM'!$E$28</f>
        <v>9704749</v>
      </c>
      <c r="G15" s="68">
        <f>'[5]E-FORM'!$F$28</f>
        <v>84</v>
      </c>
      <c r="H15" s="70">
        <f>'[5]E-FORM'!$G$28</f>
        <v>4965041</v>
      </c>
      <c r="I15" s="150">
        <f>+D15+F15+H15</f>
        <v>15971701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11</v>
      </c>
      <c r="R15" s="68"/>
      <c r="S15" s="70">
        <f>'[5]E-FORM'!$N$28</f>
        <v>12227786</v>
      </c>
      <c r="T15" s="68"/>
      <c r="U15" s="139">
        <f>I15+S15</f>
        <v>28199487</v>
      </c>
      <c r="V15" s="75"/>
      <c r="W15" s="68">
        <f>'[5]E-FORM'!$P$28</f>
        <v>62359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358</v>
      </c>
      <c r="D17" s="70">
        <f>'[6]E-FORM'!$C$28</f>
        <v>3628130</v>
      </c>
      <c r="E17" s="68">
        <f>'[6]E-FORM'!$D$28</f>
        <v>519</v>
      </c>
      <c r="F17" s="70">
        <f>'[6]E-FORM'!$E$28</f>
        <v>24453172</v>
      </c>
      <c r="G17" s="68">
        <f>'[6]E-FORM'!$F$28</f>
        <v>224</v>
      </c>
      <c r="H17" s="70">
        <f>'[6]E-FORM'!$G$28</f>
        <v>23320160</v>
      </c>
      <c r="I17" s="150">
        <f>+D17+F17+H17</f>
        <v>51401462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163</v>
      </c>
      <c r="R17" s="68" t="s">
        <v>0</v>
      </c>
      <c r="S17" s="70">
        <f>'[6]E-FORM'!$N$28</f>
        <v>11380003</v>
      </c>
      <c r="T17" s="68"/>
      <c r="U17" s="139">
        <f>I17+S17</f>
        <v>62781465</v>
      </c>
      <c r="V17" s="75"/>
      <c r="W17" s="68">
        <f>'[6]E-FORM'!$P$28</f>
        <v>36993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202</v>
      </c>
      <c r="D18" s="70">
        <f>'[7]E-FORM'!$C$28</f>
        <v>1525206</v>
      </c>
      <c r="E18" s="68">
        <f>'[7]E-FORM'!$D$28</f>
        <v>298</v>
      </c>
      <c r="F18" s="70">
        <f>'[7]E-FORM'!$E$28</f>
        <v>19184382</v>
      </c>
      <c r="G18" s="68">
        <f>'[7]E-FORM'!$F$28</f>
        <v>111</v>
      </c>
      <c r="H18" s="70">
        <f>'[7]E-FORM'!$G$28</f>
        <v>14217952</v>
      </c>
      <c r="I18" s="150">
        <f>+D18+F18+H18</f>
        <v>34927540</v>
      </c>
      <c r="J18" s="153" t="s">
        <v>23</v>
      </c>
      <c r="K18" s="68">
        <f>'[7]E-FORM'!$I$28</f>
        <v>313</v>
      </c>
      <c r="L18" s="68" t="s">
        <v>0</v>
      </c>
      <c r="M18" s="68">
        <f>'[7]E-FORM'!$J$28</f>
        <v>212</v>
      </c>
      <c r="N18" s="68" t="s">
        <v>0</v>
      </c>
      <c r="O18" s="73">
        <f>'[7]E-FORM'!$K$28</f>
        <v>552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49062968</v>
      </c>
      <c r="V18" s="75"/>
      <c r="W18" s="68">
        <f>'[7]E-FORM'!$P$28</f>
        <v>37065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101</v>
      </c>
      <c r="D19" s="70">
        <f>'[8]E-FORM'!$C$28</f>
        <v>861561</v>
      </c>
      <c r="E19" s="68">
        <f>'[8]E-FORM'!$D$28</f>
        <v>182</v>
      </c>
      <c r="F19" s="70">
        <f>'[8]E-FORM'!$E$28</f>
        <v>13508455</v>
      </c>
      <c r="G19" s="68">
        <f>'[8]E-FORM'!$F$28</f>
        <v>70</v>
      </c>
      <c r="H19" s="70">
        <f>'[8]E-FORM'!$G$28</f>
        <v>3226367</v>
      </c>
      <c r="I19" s="150">
        <f>D19+F19+H19</f>
        <v>17596383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30003663</v>
      </c>
      <c r="V19" s="75"/>
      <c r="W19" s="68">
        <f>'[8]E-FORM'!$P$28</f>
        <v>56608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101</v>
      </c>
      <c r="D20" s="70">
        <f>'[9]E-FORM'!$C$28</f>
        <v>412466.9</v>
      </c>
      <c r="E20" s="68">
        <f>'[9]E-FORM'!$D$28</f>
        <v>205</v>
      </c>
      <c r="F20" s="70">
        <f>'[9]E-FORM'!$E$28</f>
        <v>5272964</v>
      </c>
      <c r="G20" s="68">
        <f>'[9]E-FORM'!$F$28</f>
        <v>126</v>
      </c>
      <c r="H20" s="70">
        <f>'[9]E-FORM'!$G$28</f>
        <v>3367575</v>
      </c>
      <c r="I20" s="150">
        <f>D20+F20+H20</f>
        <v>9053005.9000000004</v>
      </c>
      <c r="J20" s="153" t="s">
        <v>25</v>
      </c>
      <c r="K20" s="68">
        <f>'[9]E-FORM'!$I$28</f>
        <v>105</v>
      </c>
      <c r="L20" s="68" t="s">
        <v>0</v>
      </c>
      <c r="M20" s="68">
        <f>'[9]E-FORM'!$J$28</f>
        <v>84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14203317.9</v>
      </c>
      <c r="V20" s="75"/>
      <c r="W20" s="68">
        <f>'[9]E-FORM'!$P$28</f>
        <v>122629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19115716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22177369</v>
      </c>
      <c r="V21" s="75"/>
      <c r="W21" s="68">
        <f>'[10]E-FORM'!$P$28</f>
        <v>24954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56398378</v>
      </c>
      <c r="J23" s="153" t="s">
        <v>27</v>
      </c>
      <c r="K23" s="68">
        <f>'[11]E-FORM'!$I$28</f>
        <v>207</v>
      </c>
      <c r="L23" s="68" t="s">
        <v>0</v>
      </c>
      <c r="M23" s="68">
        <f>'[11]E-FORM'!$J$28</f>
        <v>160</v>
      </c>
      <c r="N23" s="68" t="s">
        <v>0</v>
      </c>
      <c r="O23" s="73">
        <f>'[11]E-FORM'!$K$28</f>
        <v>1133</v>
      </c>
      <c r="P23" s="68" t="s">
        <v>0</v>
      </c>
      <c r="Q23" s="68">
        <f>'[11]E-FORM'!$M$28</f>
        <v>32</v>
      </c>
      <c r="R23" s="68" t="s">
        <v>0</v>
      </c>
      <c r="S23" s="70">
        <f>'[11]E-FORM'!$N$28</f>
        <v>31383518</v>
      </c>
      <c r="T23" s="68"/>
      <c r="U23" s="139">
        <f t="shared" si="1"/>
        <v>87781896</v>
      </c>
      <c r="V23" s="75"/>
      <c r="W23" s="68">
        <f>'[11]E-FORM'!$P$28</f>
        <v>22763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108</v>
      </c>
      <c r="D24" s="70">
        <f>'[12]E-FORM'!$C$28</f>
        <v>605881</v>
      </c>
      <c r="E24" s="68">
        <f>'[12]E-FORM'!$D$28</f>
        <v>105</v>
      </c>
      <c r="F24" s="70">
        <f>'[12]E-FORM'!$E$28</f>
        <v>8591001</v>
      </c>
      <c r="G24" s="68">
        <f>'[12]E-FORM'!$F$28</f>
        <v>112</v>
      </c>
      <c r="H24" s="70">
        <f>'[12]E-FORM'!$G$28</f>
        <v>4621000</v>
      </c>
      <c r="I24" s="150">
        <f t="shared" si="0"/>
        <v>13817882</v>
      </c>
      <c r="J24" s="153" t="s">
        <v>29</v>
      </c>
      <c r="K24" s="68">
        <f>'[12]E-FORM'!$I$28</f>
        <v>145</v>
      </c>
      <c r="L24" s="68" t="s">
        <v>0</v>
      </c>
      <c r="M24" s="68">
        <f>'[12]E-FORM'!$J$28</f>
        <v>116</v>
      </c>
      <c r="N24" s="68" t="s">
        <v>0</v>
      </c>
      <c r="O24" s="73">
        <f>'[12]E-FORM'!$K$28</f>
        <v>275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19792048</v>
      </c>
      <c r="V24" s="75"/>
      <c r="W24" s="68">
        <f>'[12]E-FORM'!$P$28</f>
        <v>33507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139</v>
      </c>
      <c r="D26" s="70">
        <f>'[14]E-FORM'!$C$28</f>
        <v>1914505</v>
      </c>
      <c r="E26" s="68">
        <f>'[14]E-FORM'!$D$28</f>
        <v>225</v>
      </c>
      <c r="F26" s="70">
        <f>'[14]E-FORM'!$E$28</f>
        <v>6610723</v>
      </c>
      <c r="G26" s="68">
        <f>'[14]E-FORM'!$F$28</f>
        <v>111</v>
      </c>
      <c r="H26" s="70">
        <f>'[14]E-FORM'!$G$28</f>
        <v>10635718</v>
      </c>
      <c r="I26" s="150">
        <f t="shared" ref="I26:I27" si="2">D26+F26+H26</f>
        <v>19160946</v>
      </c>
      <c r="J26" s="154" t="s">
        <v>33</v>
      </c>
      <c r="K26" s="68">
        <f>'[14]E-FORM'!$I$28</f>
        <v>263</v>
      </c>
      <c r="L26" s="68" t="s">
        <v>0</v>
      </c>
      <c r="M26" s="68">
        <f>'[14]E-FORM'!$J$28</f>
        <v>180</v>
      </c>
      <c r="N26" s="68" t="s">
        <v>0</v>
      </c>
      <c r="O26" s="73">
        <f>'[14]E-FORM'!$K$28</f>
        <v>261</v>
      </c>
      <c r="P26" s="68" t="s">
        <v>0</v>
      </c>
      <c r="Q26" s="68">
        <f>'[14]E-FORM'!$M$28</f>
        <v>45</v>
      </c>
      <c r="R26" s="68" t="s">
        <v>0</v>
      </c>
      <c r="S26" s="70">
        <f>'[14]E-FORM'!$N$28</f>
        <v>2682556</v>
      </c>
      <c r="T26" s="68"/>
      <c r="U26" s="139">
        <f t="shared" ref="U26:U27" si="3">I26+S26</f>
        <v>21843502</v>
      </c>
      <c r="V26" s="75"/>
      <c r="W26" s="68">
        <f>'[14]E-FORM'!$P$28</f>
        <v>85989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58</v>
      </c>
      <c r="F27" s="70">
        <f>'[15]E-FORM'!$E$28</f>
        <v>5734653</v>
      </c>
      <c r="G27" s="68">
        <f>'[15]E-FORM'!$F$28</f>
        <v>35</v>
      </c>
      <c r="H27" s="70">
        <f>'[15]E-FORM'!$G$28</f>
        <v>2507950</v>
      </c>
      <c r="I27" s="150">
        <f t="shared" si="2"/>
        <v>8855595</v>
      </c>
      <c r="J27" s="154" t="s">
        <v>39</v>
      </c>
      <c r="K27" s="68">
        <f>'[15]E-FORM'!$I$28</f>
        <v>80</v>
      </c>
      <c r="L27" s="68" t="s">
        <v>0</v>
      </c>
      <c r="M27" s="68">
        <f>'[15]E-FORM'!$J$28</f>
        <v>49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16196767</v>
      </c>
      <c r="V27" s="75"/>
      <c r="W27" s="68">
        <f>'[15]E-FORM'!$P$28</f>
        <v>47539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24</v>
      </c>
      <c r="D30" s="70">
        <f>'[17]E-FORM'!$C$28</f>
        <v>936317</v>
      </c>
      <c r="E30" s="68">
        <f>'[17]E-FORM'!$D$28</f>
        <v>90</v>
      </c>
      <c r="F30" s="70">
        <f>'[17]E-FORM'!$E$28</f>
        <v>9020344</v>
      </c>
      <c r="G30" s="68">
        <f>'[17]E-FORM'!$F$28</f>
        <v>47</v>
      </c>
      <c r="H30" s="70">
        <f>'[17]E-FORM'!$G$28</f>
        <v>2817539</v>
      </c>
      <c r="I30" s="150">
        <f>D30+F30+H30</f>
        <v>12774200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17028888</v>
      </c>
      <c r="V30" s="75"/>
      <c r="W30" s="68">
        <f>'[17]E-FORM'!$P$28</f>
        <v>25110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93</v>
      </c>
      <c r="F31" s="70">
        <f>'[18]E-FORM'!$E$28</f>
        <v>3470308</v>
      </c>
      <c r="G31" s="68">
        <f>'[18]E-FORM'!$F$28</f>
        <v>56</v>
      </c>
      <c r="H31" s="70">
        <f>'[18]E-FORM'!$G$28</f>
        <v>3759000</v>
      </c>
      <c r="I31" s="150">
        <f>D31+F31+H31</f>
        <v>7491116</v>
      </c>
      <c r="J31" s="154" t="s">
        <v>79</v>
      </c>
      <c r="K31" s="68">
        <f>'[18]E-FORM'!$I$28</f>
        <v>123</v>
      </c>
      <c r="L31" s="68"/>
      <c r="M31" s="68">
        <f>'[18]E-FORM'!$J$28</f>
        <v>71</v>
      </c>
      <c r="N31" s="68"/>
      <c r="O31" s="73">
        <f>'[18]E-FORM'!$K$28</f>
        <v>282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8395872</v>
      </c>
      <c r="V31" s="75"/>
      <c r="W31" s="68">
        <f>'[18]E-FORM'!$P$28</f>
        <v>42359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70</v>
      </c>
      <c r="D32" s="70">
        <f>'[19]E-FORM'!$C$28</f>
        <v>5480159</v>
      </c>
      <c r="E32" s="68">
        <f>'[19]E-FORM'!$D$28</f>
        <v>122</v>
      </c>
      <c r="F32" s="70">
        <f>'[19]E-FORM'!$E$28</f>
        <v>8009439</v>
      </c>
      <c r="G32" s="68">
        <f>'[19]E-FORM'!$F$28</f>
        <v>38</v>
      </c>
      <c r="H32" s="70">
        <f>'[19]E-FORM'!$G$28</f>
        <v>4578500</v>
      </c>
      <c r="I32" s="150">
        <f>D32+F32+H32</f>
        <v>18068098</v>
      </c>
      <c r="J32" s="154" t="s">
        <v>85</v>
      </c>
      <c r="K32" s="68">
        <f>'[19]E-FORM'!$I$28</f>
        <v>102</v>
      </c>
      <c r="L32" s="68"/>
      <c r="M32" s="68">
        <f>'[19]E-FORM'!$J$28</f>
        <v>66</v>
      </c>
      <c r="N32" s="68"/>
      <c r="O32" s="73">
        <f>'[19]E-FORM'!$K$28</f>
        <v>210</v>
      </c>
      <c r="P32" s="68"/>
      <c r="Q32" s="68">
        <f>'[19]E-FORM'!$M$28</f>
        <v>26</v>
      </c>
      <c r="R32" s="68"/>
      <c r="S32" s="70">
        <f>'[19]E-FORM'!$N$28</f>
        <v>2952620</v>
      </c>
      <c r="T32" s="68"/>
      <c r="U32" s="139">
        <f>I32+S32</f>
        <v>21020718</v>
      </c>
      <c r="V32" s="75"/>
      <c r="W32" s="68">
        <f>'[19]E-FORM'!$P$28</f>
        <v>31289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427</v>
      </c>
      <c r="F33" s="70">
        <f>'[20]E-FORM'!$E$28</f>
        <v>15037795</v>
      </c>
      <c r="G33" s="68">
        <f>'[20]E-FORM'!$F$28</f>
        <v>96</v>
      </c>
      <c r="H33" s="70">
        <f>'[20]E-FORM'!$G$28</f>
        <v>4088083</v>
      </c>
      <c r="I33" s="150">
        <f>D33+F33+H33</f>
        <v>20210731</v>
      </c>
      <c r="J33" s="154" t="s">
        <v>86</v>
      </c>
      <c r="K33" s="68">
        <f>'[20]E-FORM'!$I$28</f>
        <v>143</v>
      </c>
      <c r="L33" s="68"/>
      <c r="M33" s="68">
        <f>'[20]E-FORM'!$J$28</f>
        <v>135</v>
      </c>
      <c r="N33" s="68"/>
      <c r="O33" s="73">
        <f>'[20]E-FORM'!$K$28</f>
        <v>300</v>
      </c>
      <c r="P33" s="68"/>
      <c r="Q33" s="68">
        <f>'[20]E-FORM'!$M$28</f>
        <v>192</v>
      </c>
      <c r="R33" s="68"/>
      <c r="S33" s="70">
        <f>'[20]E-FORM'!$N$28</f>
        <v>1666092</v>
      </c>
      <c r="T33" s="68"/>
      <c r="U33" s="139">
        <f>I33+S33</f>
        <v>21876823</v>
      </c>
      <c r="V33" s="75"/>
      <c r="W33" s="68">
        <f>'[20]E-FORM'!$P$28</f>
        <v>86108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37</v>
      </c>
      <c r="D35" s="70">
        <f>'[21]E-FORM'!$C$28</f>
        <v>932400</v>
      </c>
      <c r="E35" s="68">
        <f>'[21]E-FORM'!$D$28</f>
        <v>102</v>
      </c>
      <c r="F35" s="70">
        <f>'[21]E-FORM'!$E$28</f>
        <v>14717651</v>
      </c>
      <c r="G35" s="68">
        <f>'[21]E-FORM'!$F$28</f>
        <v>41</v>
      </c>
      <c r="H35" s="70">
        <f>'[21]E-FORM'!$G$28</f>
        <v>8083466</v>
      </c>
      <c r="I35" s="150">
        <f>D35+F35+H35</f>
        <v>23733517</v>
      </c>
      <c r="J35" s="154" t="s">
        <v>115</v>
      </c>
      <c r="K35" s="68">
        <f>'[21]E-FORM'!$I$28</f>
        <v>138</v>
      </c>
      <c r="L35" s="68"/>
      <c r="M35" s="68">
        <f>'[21]E-FORM'!$J$28</f>
        <v>127</v>
      </c>
      <c r="N35" s="68"/>
      <c r="O35" s="73">
        <f>'[21]E-FORM'!$K$28</f>
        <v>359</v>
      </c>
      <c r="P35" s="68"/>
      <c r="Q35" s="68">
        <f>'[21]E-FORM'!$M$28</f>
        <v>12</v>
      </c>
      <c r="R35" s="68"/>
      <c r="S35" s="70">
        <f>'[21]E-FORM'!$N$28</f>
        <v>1727000</v>
      </c>
      <c r="T35" s="68"/>
      <c r="U35" s="139">
        <f>I35+S35</f>
        <v>25460517</v>
      </c>
      <c r="V35" s="75"/>
      <c r="W35" s="68">
        <f>'[21]E-FORM'!$P$28</f>
        <v>24196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36</v>
      </c>
      <c r="D36" s="70">
        <f>'[22]E-FORM'!$C$28</f>
        <v>398170</v>
      </c>
      <c r="E36" s="68">
        <f>'[22]E-FORM'!$D$28</f>
        <v>63</v>
      </c>
      <c r="F36" s="70">
        <f>'[22]E-FORM'!$E$28</f>
        <v>5593315</v>
      </c>
      <c r="G36" s="68">
        <f>'[22]E-FORM'!$F$28</f>
        <v>26</v>
      </c>
      <c r="H36" s="70">
        <f>'[22]E-FORM'!$G$28</f>
        <v>8623008</v>
      </c>
      <c r="I36" s="150">
        <f>D36+F36+H36</f>
        <v>14614493</v>
      </c>
      <c r="J36" s="154" t="s">
        <v>91</v>
      </c>
      <c r="K36" s="68">
        <f>'[22]E-FORM'!$I$28</f>
        <v>84</v>
      </c>
      <c r="L36" s="68"/>
      <c r="M36" s="68">
        <f>'[22]E-FORM'!$J$28</f>
        <v>71</v>
      </c>
      <c r="N36" s="68"/>
      <c r="O36" s="73">
        <f>'[22]E-FORM'!$K$28</f>
        <v>337</v>
      </c>
      <c r="P36" s="68"/>
      <c r="Q36" s="68">
        <f>'[22]E-FORM'!$M$28</f>
        <v>43</v>
      </c>
      <c r="R36" s="68"/>
      <c r="S36" s="70">
        <f>'[22]E-FORM'!$N$28</f>
        <v>5045535</v>
      </c>
      <c r="T36" s="68"/>
      <c r="U36" s="139">
        <f>I36+S36</f>
        <v>19660028</v>
      </c>
      <c r="V36" s="75"/>
      <c r="W36" s="68">
        <f>'[22]E-FORM'!$P$28</f>
        <v>31699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34</v>
      </c>
      <c r="D37" s="82">
        <f>'[23]E-FORM'!$C$28</f>
        <v>1414685</v>
      </c>
      <c r="E37" s="81">
        <f>'[23]E-FORM'!$D$28</f>
        <v>59</v>
      </c>
      <c r="F37" s="82">
        <f>'[23]E-FORM'!$E$28</f>
        <v>257264784</v>
      </c>
      <c r="G37" s="81">
        <f>'[23]E-FORM'!$F$28</f>
        <v>33</v>
      </c>
      <c r="H37" s="82">
        <f>'[23]E-FORM'!$G$28</f>
        <v>6616660</v>
      </c>
      <c r="I37" s="161">
        <f>D37+F37+H37</f>
        <v>265296129</v>
      </c>
      <c r="J37" s="171" t="s">
        <v>153</v>
      </c>
      <c r="K37" s="81">
        <f>'[23]E-FORM'!$I$28</f>
        <v>65</v>
      </c>
      <c r="L37" s="81"/>
      <c r="M37" s="81">
        <f>'[23]E-FORM'!$J$28</f>
        <v>51</v>
      </c>
      <c r="N37" s="81"/>
      <c r="O37" s="163">
        <f>'[23]E-FORM'!$K$28</f>
        <v>1272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323701118</v>
      </c>
      <c r="V37" s="173"/>
      <c r="W37" s="81">
        <f>'[23]E-FORM'!$P$28</f>
        <v>24741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49</v>
      </c>
      <c r="D38" s="70">
        <f>'[24]E-FORM'!$C$28</f>
        <v>641865</v>
      </c>
      <c r="E38" s="68">
        <f>'[24]E-FORM'!$D$28</f>
        <v>141</v>
      </c>
      <c r="F38" s="70">
        <f>'[24]E-FORM'!$E$28</f>
        <v>3739244</v>
      </c>
      <c r="G38" s="68">
        <f>'[24]E-FORM'!$F$28</f>
        <v>45</v>
      </c>
      <c r="H38" s="70">
        <f>'[24]E-FORM'!$G$28</f>
        <v>3897900</v>
      </c>
      <c r="I38" s="150">
        <f>D38+F38+H38</f>
        <v>8279009</v>
      </c>
      <c r="J38" s="109" t="s">
        <v>135</v>
      </c>
      <c r="K38" s="68">
        <f>'[24]E-FORM'!$I$28</f>
        <v>142</v>
      </c>
      <c r="L38" s="68"/>
      <c r="M38" s="68">
        <f>'[24]E-FORM'!$J$28</f>
        <v>76</v>
      </c>
      <c r="N38" s="68"/>
      <c r="O38" s="73">
        <f>'[24]E-FORM'!$K$28</f>
        <v>257</v>
      </c>
      <c r="P38" s="68"/>
      <c r="Q38" s="68">
        <f>'[24]E-FORM'!$M$28</f>
        <v>36</v>
      </c>
      <c r="R38" s="68"/>
      <c r="S38" s="70">
        <f>'[24]E-FORM'!$N$28</f>
        <v>7944099</v>
      </c>
      <c r="T38" s="68"/>
      <c r="U38" s="139">
        <f>I38+S38</f>
        <v>16223108</v>
      </c>
      <c r="V38" s="75"/>
      <c r="W38" s="68">
        <f>'[24]E-FORM'!$P$28</f>
        <v>14521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118</v>
      </c>
      <c r="D39" s="70">
        <f>'[25]E-FORM'!$C$28</f>
        <v>1605967</v>
      </c>
      <c r="E39" s="68">
        <f>'[25]E-FORM'!$D$28</f>
        <v>203</v>
      </c>
      <c r="F39" s="70">
        <f>'[25]E-FORM'!$E$28</f>
        <v>32736631</v>
      </c>
      <c r="G39" s="68">
        <f>'[25]E-FORM'!$F$28</f>
        <v>47</v>
      </c>
      <c r="H39" s="70">
        <f>'[25]E-FORM'!$G$28</f>
        <v>9610200</v>
      </c>
      <c r="I39" s="150">
        <f>D39+F39+H39</f>
        <v>43952798</v>
      </c>
      <c r="J39" s="109" t="s">
        <v>134</v>
      </c>
      <c r="K39" s="68">
        <f>'[25]E-FORM'!$I$28</f>
        <v>123</v>
      </c>
      <c r="L39" s="68"/>
      <c r="M39" s="68">
        <f>'[25]E-FORM'!$J$28</f>
        <v>88</v>
      </c>
      <c r="N39" s="68"/>
      <c r="O39" s="73">
        <f>'[25]E-FORM'!$K$28</f>
        <v>236</v>
      </c>
      <c r="P39" s="68"/>
      <c r="Q39" s="68">
        <f>'[25]E-FORM'!$M$28</f>
        <v>32</v>
      </c>
      <c r="R39" s="68"/>
      <c r="S39" s="70">
        <f>'[25]E-FORM'!$N$28</f>
        <v>12356585</v>
      </c>
      <c r="T39" s="68"/>
      <c r="U39" s="139">
        <f>I39+S39</f>
        <v>56309383</v>
      </c>
      <c r="V39" s="75"/>
      <c r="W39" s="68">
        <f>'[25]E-FORM'!$P$28</f>
        <v>9992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31</v>
      </c>
      <c r="D41" s="70">
        <f>'[26]E-FORM'!$C$28</f>
        <v>954576</v>
      </c>
      <c r="E41" s="68">
        <f>'[26]E-FORM'!$D$28</f>
        <v>92</v>
      </c>
      <c r="F41" s="70">
        <f>'[26]E-FORM'!$E$28</f>
        <v>128104180</v>
      </c>
      <c r="G41" s="68">
        <f>'[26]E-FORM'!$F$28</f>
        <v>29</v>
      </c>
      <c r="H41" s="70">
        <f>'[26]E-FORM'!$G$28</f>
        <v>13574001</v>
      </c>
      <c r="I41" s="150">
        <f t="shared" ref="I41:I47" si="4">D41+F41+H41</f>
        <v>142632757</v>
      </c>
      <c r="J41" s="109" t="s">
        <v>143</v>
      </c>
      <c r="K41" s="68">
        <f>'[26]E-FORM'!$I$28</f>
        <v>62</v>
      </c>
      <c r="L41" s="68"/>
      <c r="M41" s="68">
        <f>'[26]E-FORM'!$J$28</f>
        <v>53</v>
      </c>
      <c r="N41" s="68"/>
      <c r="O41" s="73">
        <f>'[26]E-FORM'!$K$28</f>
        <v>304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143532757</v>
      </c>
      <c r="V41" s="75"/>
      <c r="W41" s="68">
        <f>'[26]E-FORM'!$P$28</f>
        <v>14526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3</v>
      </c>
      <c r="F43" s="70">
        <f>'[28]E-FORM'!$E$28</f>
        <v>707000</v>
      </c>
      <c r="G43" s="68">
        <f>'[28]E-FORM'!$F$28</f>
        <v>2</v>
      </c>
      <c r="H43" s="70">
        <f>'[28]E-FORM'!$G$28</f>
        <v>511000</v>
      </c>
      <c r="I43" s="150">
        <f t="shared" ref="I43:I44" si="6">D43+F43+H43</f>
        <v>1221500</v>
      </c>
      <c r="J43" s="109" t="s">
        <v>154</v>
      </c>
      <c r="K43" s="68">
        <f>'[28]E-FORM'!$I$28</f>
        <v>3</v>
      </c>
      <c r="L43" s="68"/>
      <c r="M43" s="68">
        <f>'[28]E-FORM'!$J$28</f>
        <v>3</v>
      </c>
      <c r="N43" s="68"/>
      <c r="O43" s="73">
        <f>'[28]E-FORM'!$K$28</f>
        <v>24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1221500</v>
      </c>
      <c r="V43" s="75"/>
      <c r="W43" s="68">
        <f>'[28]E-FORM'!$P$28</f>
        <v>1903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121</v>
      </c>
      <c r="D46" s="70">
        <f>'[31]E-FORM'!$C$28</f>
        <v>1207676</v>
      </c>
      <c r="E46" s="68">
        <f>'[31]E-FORM'!$D$28</f>
        <v>288</v>
      </c>
      <c r="F46" s="70">
        <f>'[31]E-FORM'!$E$28</f>
        <v>6701877</v>
      </c>
      <c r="G46" s="68">
        <f>'[31]E-FORM'!$F$28</f>
        <v>109</v>
      </c>
      <c r="H46" s="70">
        <f>'[31]E-FORM'!$G$28</f>
        <v>7495155</v>
      </c>
      <c r="I46" s="150">
        <f t="shared" ref="I46" si="10">D46+F46+H46</f>
        <v>15404708</v>
      </c>
      <c r="J46" s="109" t="s">
        <v>178</v>
      </c>
      <c r="K46" s="68">
        <f>'[31]E-FORM'!$I$28</f>
        <v>302</v>
      </c>
      <c r="L46" s="68"/>
      <c r="M46" s="68">
        <f>'[31]E-FORM'!$J$28</f>
        <v>239</v>
      </c>
      <c r="N46" s="68"/>
      <c r="O46" s="73">
        <f>'[31]E-FORM'!$K$28</f>
        <v>521</v>
      </c>
      <c r="P46" s="68"/>
      <c r="Q46" s="68">
        <f>'[31]E-FORM'!$M$28</f>
        <v>136</v>
      </c>
      <c r="R46" s="68"/>
      <c r="S46" s="70">
        <f>'[31]E-FORM'!$N$28</f>
        <v>9379013</v>
      </c>
      <c r="T46" s="68"/>
      <c r="U46" s="139">
        <f t="shared" ref="U46" si="11">I46+S46</f>
        <v>24783721</v>
      </c>
      <c r="V46" s="75"/>
      <c r="W46" s="68">
        <f>'[31]E-FORM'!$P$28</f>
        <v>39776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3599</v>
      </c>
      <c r="D47" s="72">
        <f t="shared" si="12"/>
        <v>42073737.899999999</v>
      </c>
      <c r="E47" s="72">
        <f t="shared" si="12"/>
        <v>6317</v>
      </c>
      <c r="F47" s="72">
        <f t="shared" si="12"/>
        <v>746667436</v>
      </c>
      <c r="G47" s="72">
        <f t="shared" si="12"/>
        <v>2311</v>
      </c>
      <c r="H47" s="72">
        <f t="shared" si="12"/>
        <v>229865249</v>
      </c>
      <c r="I47" s="151">
        <f t="shared" si="4"/>
        <v>1018606422.9</v>
      </c>
      <c r="J47" s="110" t="s">
        <v>84</v>
      </c>
      <c r="K47" s="72">
        <f>SUM(K11:K46)</f>
        <v>5581</v>
      </c>
      <c r="L47" s="72"/>
      <c r="M47" s="72">
        <f>SUM(M11:M46)</f>
        <v>3801</v>
      </c>
      <c r="N47" s="72"/>
      <c r="O47" s="72">
        <f>SUM(O11:O46)</f>
        <v>13877</v>
      </c>
      <c r="P47" s="72"/>
      <c r="Q47" s="72">
        <f>SUM(Q11:Q46)</f>
        <v>2063</v>
      </c>
      <c r="R47" s="72"/>
      <c r="S47" s="72">
        <f>SUM(S11:S46)</f>
        <v>279250703</v>
      </c>
      <c r="T47" s="72"/>
      <c r="U47" s="158">
        <f t="shared" si="5"/>
        <v>1297857125.9000001</v>
      </c>
      <c r="V47" s="72"/>
      <c r="W47" s="72">
        <f>SUM(W11:W46)</f>
        <v>1126511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0.70874359984245761</v>
      </c>
      <c r="D48" s="89">
        <f t="shared" si="13"/>
        <v>0.71526817847235113</v>
      </c>
      <c r="E48" s="89">
        <f t="shared" si="13"/>
        <v>0.67859061123643782</v>
      </c>
      <c r="F48" s="89">
        <f>F47/F55</f>
        <v>0.74558268253609949</v>
      </c>
      <c r="G48" s="89">
        <f t="shared" si="13"/>
        <v>0.68251624335499117</v>
      </c>
      <c r="H48" s="89">
        <f t="shared" si="13"/>
        <v>0.7681019965100041</v>
      </c>
      <c r="I48" s="89">
        <f t="shared" si="13"/>
        <v>0.74922806640459216</v>
      </c>
      <c r="J48" s="157" t="s">
        <v>87</v>
      </c>
      <c r="K48" s="89">
        <f>K47/K55</f>
        <v>0.67920165510526953</v>
      </c>
      <c r="L48" s="90"/>
      <c r="M48" s="89">
        <f>M47/M55</f>
        <v>0.67037037037037039</v>
      </c>
      <c r="N48" s="90"/>
      <c r="O48" s="89">
        <f>O47/O55</f>
        <v>0.71394762566239645</v>
      </c>
      <c r="P48" s="90"/>
      <c r="Q48" s="89">
        <f>Q47/Q55</f>
        <v>0.74476534296028885</v>
      </c>
      <c r="R48" s="91"/>
      <c r="S48" s="89">
        <f>S47/S55</f>
        <v>0.66426237594167192</v>
      </c>
      <c r="T48" s="91"/>
      <c r="U48" s="89">
        <f>U47/U55</f>
        <v>0.72916051120099856</v>
      </c>
      <c r="V48" s="92"/>
      <c r="W48" s="89">
        <f>W47/W55</f>
        <v>0.73604020118889102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5078</v>
      </c>
      <c r="D55" s="134">
        <f t="shared" si="15"/>
        <v>58822325.899999999</v>
      </c>
      <c r="E55" s="133">
        <f t="shared" si="15"/>
        <v>9309</v>
      </c>
      <c r="F55" s="134">
        <f t="shared" si="15"/>
        <v>1001454907</v>
      </c>
      <c r="G55" s="133">
        <f t="shared" si="15"/>
        <v>3386</v>
      </c>
      <c r="H55" s="134">
        <f t="shared" si="15"/>
        <v>299263965</v>
      </c>
      <c r="I55" s="155">
        <f>SUM(I47+I53)</f>
        <v>1359541197.9000001</v>
      </c>
      <c r="J55" s="131" t="s">
        <v>40</v>
      </c>
      <c r="K55" s="133">
        <f>SUM(K47+K53)</f>
        <v>8217</v>
      </c>
      <c r="L55" s="133"/>
      <c r="M55" s="133">
        <f t="shared" ref="M55:S55" si="16">SUM(M47+M53)</f>
        <v>5670</v>
      </c>
      <c r="N55" s="133"/>
      <c r="O55" s="133">
        <f t="shared" si="16"/>
        <v>19437</v>
      </c>
      <c r="P55" s="133"/>
      <c r="Q55" s="133">
        <f t="shared" si="16"/>
        <v>2770</v>
      </c>
      <c r="R55" s="133"/>
      <c r="S55" s="134">
        <f t="shared" si="16"/>
        <v>420392172</v>
      </c>
      <c r="T55" s="133" t="s">
        <v>0</v>
      </c>
      <c r="U55" s="152">
        <f>SUM(U47+U53)</f>
        <v>1779933369.9000001</v>
      </c>
      <c r="V55" s="135"/>
      <c r="W55" s="136">
        <f>SUM(W47+W53)</f>
        <v>1530502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43760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891</v>
      </c>
      <c r="E2" s="182">
        <v>859</v>
      </c>
      <c r="F2" s="182"/>
      <c r="H2" s="199" t="s">
        <v>20</v>
      </c>
      <c r="I2" s="200">
        <f>SUM('E-SUMMRY'!C15+'E-SUMMRY'!E15+'E-SUMMRY'!Q15+1)</f>
        <v>330</v>
      </c>
      <c r="J2" s="182">
        <v>310</v>
      </c>
      <c r="K2" s="182"/>
      <c r="M2" s="205" t="s">
        <v>16</v>
      </c>
      <c r="N2" s="206">
        <f>SUM('E-SUMMRY'!C11+'E-SUMMRY'!E11+'E-SUMMRY'!Q11+1)</f>
        <v>601</v>
      </c>
      <c r="O2" s="182">
        <v>511</v>
      </c>
      <c r="P2" s="182"/>
      <c r="R2" s="211" t="s">
        <v>33</v>
      </c>
      <c r="S2" s="212">
        <f>SUM('E-SUMMRY'!C26+'E-SUMMRY'!E26+'E-SUMMRY'!Q26+1)</f>
        <v>410</v>
      </c>
      <c r="T2">
        <v>362</v>
      </c>
      <c r="W2" s="189" t="s">
        <v>17</v>
      </c>
      <c r="X2" s="190">
        <f>SUM('E-SUMMRY'!C12+'E-SUMMRY'!E12+'E-SUMMRY'!Q12+1)</f>
        <v>1548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638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1041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301</v>
      </c>
      <c r="O3" s="182">
        <v>266</v>
      </c>
      <c r="P3" s="182"/>
      <c r="R3" s="213" t="s">
        <v>39</v>
      </c>
      <c r="S3" s="214">
        <f>SUM('E-SUMMRY'!C27+'E-SUMMRY'!E27+'E-SUMMRY'!Q27+1)</f>
        <v>141</v>
      </c>
      <c r="T3">
        <v>140</v>
      </c>
      <c r="W3" s="191" t="s">
        <v>23</v>
      </c>
      <c r="X3" s="192">
        <f>SUM('E-SUMMRY'!C18+'E-SUMMRY'!E18+'E-SUMMRY'!Q18+1)</f>
        <v>617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374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1932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932</v>
      </c>
      <c r="O4" s="182">
        <v>896</v>
      </c>
      <c r="P4" s="182"/>
      <c r="R4" s="213" t="s">
        <v>162</v>
      </c>
      <c r="S4" s="214">
        <f>SUM('E-SUMMRY'!C31+'E-SUMMRY'!E31+'E-SUMMRY'!Q31+1)</f>
        <v>191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355</v>
      </c>
      <c r="AD4">
        <v>317</v>
      </c>
    </row>
    <row r="5" spans="2:30" ht="13.5" thickBot="1" x14ac:dyDescent="0.25">
      <c r="C5" t="s">
        <v>175</v>
      </c>
      <c r="D5" s="180">
        <f>D4-C4</f>
        <v>80</v>
      </c>
      <c r="G5" t="s">
        <v>174</v>
      </c>
      <c r="H5">
        <f>SUM(J2:J4)</f>
        <v>871</v>
      </c>
      <c r="I5" s="219">
        <f>SUM(I2:I4)</f>
        <v>941</v>
      </c>
      <c r="L5" t="s">
        <v>174</v>
      </c>
      <c r="M5">
        <f>SUM(O2:O4)</f>
        <v>1673</v>
      </c>
      <c r="N5" s="220">
        <f>SUM(N2:N4)</f>
        <v>1834</v>
      </c>
      <c r="R5" s="215" t="s">
        <v>163</v>
      </c>
      <c r="S5" s="216">
        <f>SUM('E-SUMMRY'!C38+'E-SUMMRY'!E38+'E-SUMMRY'!Q38+1)</f>
        <v>227</v>
      </c>
      <c r="T5">
        <v>166</v>
      </c>
      <c r="W5" s="191" t="s">
        <v>85</v>
      </c>
      <c r="X5" s="192">
        <f>SUM('E-SUMMRY'!C32+'E-SUMMRY'!E32+'E-SUMMRY'!Q32+1)</f>
        <v>219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296</v>
      </c>
      <c r="AD5">
        <v>271</v>
      </c>
    </row>
    <row r="6" spans="2:30" ht="13.5" thickBot="1" x14ac:dyDescent="0.25">
      <c r="H6" t="s">
        <v>175</v>
      </c>
      <c r="I6" s="175">
        <f>I5-H5</f>
        <v>70</v>
      </c>
      <c r="M6" t="s">
        <v>175</v>
      </c>
      <c r="N6" s="176">
        <f>N5-M5</f>
        <v>161</v>
      </c>
      <c r="Q6" t="s">
        <v>174</v>
      </c>
      <c r="R6">
        <f>SUM(T2:T5)</f>
        <v>841</v>
      </c>
      <c r="S6" s="221">
        <f>SUM(S2+S3+S4+S5)</f>
        <v>969</v>
      </c>
      <c r="W6" s="191" t="s">
        <v>168</v>
      </c>
      <c r="X6" s="192">
        <f>SUM('E-SUMMRY'!C35+'E-SUMMRY'!E35+'E-SUMMRY'!Q35+1)</f>
        <v>152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156</v>
      </c>
      <c r="AD6">
        <v>142</v>
      </c>
    </row>
    <row r="7" spans="2:30" ht="13.5" thickBot="1" x14ac:dyDescent="0.25">
      <c r="R7" t="s">
        <v>175</v>
      </c>
      <c r="S7" s="181">
        <f>S6-R6</f>
        <v>128</v>
      </c>
      <c r="W7" s="191" t="s">
        <v>169</v>
      </c>
      <c r="X7" s="192">
        <f>SUM('E-SUMMRY'!C37+'E-SUMMRY'!E37+'E-SUMMRY'!Q37+1)</f>
        <v>124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143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354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1962</v>
      </c>
    </row>
    <row r="9" spans="2:30" x14ac:dyDescent="0.2">
      <c r="W9" s="191" t="s">
        <v>170</v>
      </c>
      <c r="X9" s="192">
        <f>SUM('E-SUMMRY'!C41+'E-SUMMRY'!E41+'E-SUMMRY'!Q41+1)</f>
        <v>127</v>
      </c>
      <c r="Y9" s="217">
        <v>83</v>
      </c>
      <c r="Z9" s="217"/>
      <c r="AA9" s="182"/>
      <c r="AB9" t="s">
        <v>175</v>
      </c>
      <c r="AC9" s="178">
        <f>AC8-AB8</f>
        <v>182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3545</v>
      </c>
    </row>
    <row r="12" spans="2:30" x14ac:dyDescent="0.2">
      <c r="W12" t="s">
        <v>175</v>
      </c>
      <c r="X12" s="179">
        <f>X11-W11</f>
        <v>290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E1A608-F1EC-44A6-97FA-4215D2B93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9FDD11-9394-414D-9017-98B384A62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23AB1-AEAE-42A0-9E16-933D78D13A2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97b2392d-a287-4b6d-8103-78e044a43522"/>
    <ds:schemaRef ds:uri="http://purl.org/dc/terms/"/>
    <ds:schemaRef ds:uri="0606a42a-2c38-4f62-a054-2ee401518e1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2019-10-22T15:24:47Z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